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13_ncr:1_{2A1DD21F-D1C2-44F2-83B5-357941BDC3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icipalites, cities, counties" sheetId="4" r:id="rId1"/>
  </sheets>
  <definedNames>
    <definedName name="_xlnm._FilterDatabase" localSheetId="0" hidden="1">'Municipalites, cities, counties'!$A$4:$AZ$4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4" l="1"/>
  <c r="Q6" i="4"/>
  <c r="Q7" i="4"/>
  <c r="Q8" i="4"/>
  <c r="Q9" i="4"/>
  <c r="Q10" i="4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Q63" i="4"/>
  <c r="Q64" i="4"/>
  <c r="Q65" i="4"/>
  <c r="Q66" i="4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Q123" i="4"/>
  <c r="Q124" i="4"/>
  <c r="Q125" i="4"/>
  <c r="Q126" i="4"/>
  <c r="Q127" i="4"/>
  <c r="Q128" i="4"/>
  <c r="Q129" i="4"/>
  <c r="Q130" i="4"/>
  <c r="Q131" i="4"/>
  <c r="Q132" i="4"/>
  <c r="Q133" i="4"/>
  <c r="Q134" i="4"/>
  <c r="Q135" i="4"/>
  <c r="Q136" i="4"/>
  <c r="Q137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51" i="4"/>
  <c r="Q152" i="4"/>
  <c r="Q153" i="4"/>
  <c r="Q154" i="4"/>
  <c r="Q155" i="4"/>
  <c r="Q156" i="4"/>
  <c r="Q157" i="4"/>
  <c r="Q158" i="4"/>
  <c r="Q159" i="4"/>
  <c r="Q160" i="4"/>
  <c r="Q161" i="4"/>
  <c r="Q162" i="4"/>
  <c r="Q163" i="4"/>
  <c r="Q164" i="4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Q331" i="4"/>
  <c r="Q332" i="4"/>
  <c r="Q333" i="4"/>
  <c r="Q334" i="4"/>
  <c r="Q335" i="4"/>
  <c r="Q336" i="4"/>
  <c r="Q337" i="4"/>
  <c r="Q338" i="4"/>
  <c r="Q339" i="4"/>
  <c r="Q340" i="4"/>
  <c r="Q341" i="4"/>
  <c r="Q342" i="4"/>
  <c r="Q343" i="4"/>
  <c r="Q344" i="4"/>
  <c r="Q345" i="4"/>
  <c r="Q346" i="4"/>
  <c r="Q347" i="4"/>
  <c r="Q348" i="4"/>
  <c r="Q349" i="4"/>
  <c r="Q350" i="4"/>
  <c r="Q351" i="4"/>
  <c r="Q352" i="4"/>
  <c r="Q353" i="4"/>
  <c r="Q354" i="4"/>
  <c r="Q355" i="4"/>
  <c r="Q356" i="4"/>
  <c r="Q357" i="4"/>
  <c r="Q358" i="4"/>
  <c r="Q359" i="4"/>
  <c r="Q360" i="4"/>
  <c r="Q361" i="4"/>
  <c r="Q362" i="4"/>
  <c r="Q363" i="4"/>
  <c r="Q364" i="4"/>
  <c r="Q365" i="4"/>
  <c r="Q366" i="4"/>
  <c r="Q367" i="4"/>
  <c r="Q368" i="4"/>
  <c r="Q369" i="4"/>
  <c r="Q370" i="4"/>
  <c r="Q371" i="4"/>
  <c r="Q372" i="4"/>
  <c r="Q373" i="4"/>
  <c r="Q374" i="4"/>
  <c r="Q375" i="4"/>
  <c r="Q376" i="4"/>
  <c r="Q377" i="4"/>
  <c r="Q378" i="4"/>
  <c r="Q379" i="4"/>
  <c r="Q380" i="4"/>
  <c r="Q381" i="4"/>
  <c r="Q382" i="4"/>
  <c r="Q383" i="4"/>
  <c r="Q384" i="4"/>
  <c r="Q385" i="4"/>
  <c r="Q386" i="4"/>
  <c r="Q387" i="4"/>
  <c r="Q388" i="4"/>
  <c r="Q389" i="4"/>
  <c r="Q390" i="4"/>
  <c r="Q391" i="4"/>
  <c r="Q392" i="4"/>
  <c r="Q393" i="4"/>
  <c r="Q394" i="4"/>
  <c r="Q395" i="4"/>
  <c r="Q396" i="4"/>
  <c r="Q397" i="4"/>
  <c r="Q398" i="4"/>
  <c r="Q399" i="4"/>
  <c r="Q400" i="4"/>
  <c r="Q401" i="4"/>
  <c r="Q402" i="4"/>
  <c r="Q403" i="4"/>
  <c r="Q404" i="4"/>
  <c r="Q405" i="4"/>
  <c r="Q406" i="4"/>
  <c r="Q407" i="4"/>
  <c r="Q408" i="4"/>
  <c r="Q409" i="4"/>
  <c r="Q410" i="4"/>
  <c r="Q411" i="4"/>
  <c r="Q412" i="4"/>
  <c r="Q413" i="4"/>
  <c r="Q414" i="4"/>
  <c r="Q415" i="4"/>
  <c r="Q416" i="4"/>
  <c r="Q417" i="4"/>
  <c r="Q418" i="4"/>
  <c r="Q419" i="4"/>
  <c r="Q420" i="4"/>
  <c r="Q421" i="4"/>
  <c r="Q422" i="4"/>
  <c r="Q423" i="4"/>
  <c r="Q424" i="4"/>
  <c r="Q425" i="4"/>
  <c r="Q426" i="4"/>
  <c r="Q427" i="4"/>
  <c r="Q428" i="4"/>
  <c r="Q429" i="4"/>
  <c r="Q430" i="4"/>
  <c r="Q431" i="4"/>
  <c r="Q432" i="4"/>
  <c r="Q433" i="4"/>
  <c r="Q434" i="4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Q451" i="4"/>
  <c r="Q452" i="4"/>
  <c r="Q453" i="4"/>
  <c r="Q454" i="4"/>
  <c r="Q455" i="4"/>
  <c r="Q456" i="4"/>
  <c r="Q457" i="4"/>
  <c r="Q458" i="4"/>
  <c r="Q459" i="4"/>
  <c r="Q460" i="4"/>
  <c r="Q461" i="4"/>
  <c r="Q462" i="4"/>
  <c r="Q463" i="4"/>
  <c r="Q464" i="4"/>
  <c r="Q465" i="4"/>
  <c r="Q466" i="4"/>
  <c r="Q467" i="4"/>
  <c r="Q468" i="4"/>
  <c r="Q469" i="4"/>
  <c r="Q470" i="4"/>
  <c r="Q471" i="4"/>
  <c r="Q472" i="4"/>
  <c r="Q473" i="4"/>
  <c r="Q474" i="4"/>
  <c r="Q475" i="4"/>
  <c r="Q476" i="4"/>
  <c r="Q477" i="4"/>
  <c r="Q478" i="4"/>
  <c r="Q479" i="4"/>
  <c r="Q480" i="4"/>
  <c r="Q481" i="4"/>
  <c r="Q482" i="4"/>
  <c r="Q483" i="4"/>
  <c r="Q484" i="4"/>
  <c r="Q485" i="4"/>
  <c r="Q486" i="4"/>
  <c r="Q487" i="4"/>
  <c r="Q488" i="4"/>
  <c r="Q489" i="4"/>
  <c r="Q490" i="4"/>
  <c r="Q491" i="4"/>
  <c r="Q492" i="4"/>
  <c r="Q493" i="4"/>
  <c r="Q494" i="4"/>
  <c r="Q495" i="4"/>
  <c r="Q496" i="4"/>
  <c r="Q497" i="4"/>
  <c r="Q498" i="4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Q515" i="4"/>
  <c r="Q516" i="4"/>
  <c r="Q517" i="4"/>
  <c r="Q518" i="4"/>
  <c r="Q519" i="4"/>
  <c r="Q520" i="4"/>
  <c r="Q521" i="4"/>
  <c r="Q522" i="4"/>
  <c r="Q523" i="4"/>
  <c r="Q524" i="4"/>
  <c r="Q525" i="4"/>
  <c r="Q526" i="4"/>
  <c r="Q527" i="4"/>
  <c r="Q528" i="4"/>
  <c r="Q529" i="4"/>
  <c r="Q530" i="4"/>
  <c r="Q531" i="4"/>
  <c r="Q532" i="4"/>
  <c r="Q533" i="4"/>
  <c r="Q534" i="4"/>
  <c r="Q535" i="4"/>
  <c r="Q536" i="4"/>
  <c r="Q537" i="4"/>
  <c r="Q538" i="4"/>
  <c r="Q539" i="4"/>
  <c r="Q540" i="4"/>
  <c r="Q541" i="4"/>
  <c r="Q542" i="4"/>
  <c r="Q543" i="4"/>
  <c r="Q544" i="4"/>
  <c r="Q545" i="4"/>
  <c r="Q546" i="4"/>
  <c r="Q547" i="4"/>
  <c r="Q548" i="4"/>
  <c r="Q549" i="4"/>
  <c r="Q550" i="4"/>
  <c r="Q551" i="4"/>
  <c r="Q552" i="4"/>
  <c r="Q553" i="4"/>
  <c r="Q554" i="4"/>
  <c r="Q555" i="4"/>
  <c r="Q556" i="4"/>
  <c r="Q557" i="4"/>
  <c r="Q558" i="4"/>
  <c r="Q559" i="4"/>
  <c r="Q560" i="4"/>
  <c r="Q561" i="4"/>
  <c r="Q562" i="4"/>
  <c r="Q563" i="4"/>
  <c r="Q564" i="4"/>
  <c r="Q565" i="4"/>
  <c r="Q566" i="4"/>
  <c r="Q567" i="4"/>
  <c r="Q568" i="4"/>
  <c r="Q569" i="4"/>
  <c r="Q570" i="4"/>
  <c r="Q571" i="4"/>
  <c r="Q572" i="4"/>
  <c r="Q573" i="4"/>
  <c r="Q574" i="4"/>
  <c r="Q575" i="4"/>
  <c r="Q576" i="4"/>
  <c r="Q577" i="4"/>
  <c r="Q578" i="4"/>
  <c r="Q579" i="4"/>
  <c r="Q580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579" i="4"/>
  <c r="O580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255" i="4"/>
  <c r="J256" i="4"/>
  <c r="J257" i="4"/>
  <c r="J258" i="4"/>
  <c r="J259" i="4"/>
  <c r="J260" i="4"/>
  <c r="J261" i="4"/>
  <c r="J262" i="4"/>
  <c r="J263" i="4"/>
  <c r="J264" i="4"/>
  <c r="J265" i="4"/>
  <c r="J266" i="4"/>
  <c r="J267" i="4"/>
  <c r="J268" i="4"/>
  <c r="J269" i="4"/>
  <c r="J270" i="4"/>
  <c r="J271" i="4"/>
  <c r="J272" i="4"/>
  <c r="J273" i="4"/>
  <c r="J274" i="4"/>
  <c r="J275" i="4"/>
  <c r="J276" i="4"/>
  <c r="J277" i="4"/>
  <c r="J278" i="4"/>
  <c r="J279" i="4"/>
  <c r="J280" i="4"/>
  <c r="J281" i="4"/>
  <c r="J282" i="4"/>
  <c r="J283" i="4"/>
  <c r="J284" i="4"/>
  <c r="J285" i="4"/>
  <c r="J286" i="4"/>
  <c r="J287" i="4"/>
  <c r="J288" i="4"/>
  <c r="J289" i="4"/>
  <c r="J290" i="4"/>
  <c r="J291" i="4"/>
  <c r="J292" i="4"/>
  <c r="J293" i="4"/>
  <c r="J294" i="4"/>
  <c r="J295" i="4"/>
  <c r="J296" i="4"/>
  <c r="J297" i="4"/>
  <c r="J298" i="4"/>
  <c r="J299" i="4"/>
  <c r="J300" i="4"/>
  <c r="J301" i="4"/>
  <c r="J302" i="4"/>
  <c r="J303" i="4"/>
  <c r="J304" i="4"/>
  <c r="J305" i="4"/>
  <c r="J306" i="4"/>
  <c r="J307" i="4"/>
  <c r="J308" i="4"/>
  <c r="J309" i="4"/>
  <c r="J310" i="4"/>
  <c r="J311" i="4"/>
  <c r="J312" i="4"/>
  <c r="J313" i="4"/>
  <c r="J314" i="4"/>
  <c r="J315" i="4"/>
  <c r="J316" i="4"/>
  <c r="J317" i="4"/>
  <c r="J318" i="4"/>
  <c r="J319" i="4"/>
  <c r="J320" i="4"/>
  <c r="J321" i="4"/>
  <c r="J322" i="4"/>
  <c r="J323" i="4"/>
  <c r="J324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38" i="4"/>
  <c r="J339" i="4"/>
  <c r="J340" i="4"/>
  <c r="J341" i="4"/>
  <c r="J342" i="4"/>
  <c r="J343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61" i="4"/>
  <c r="J362" i="4"/>
  <c r="J363" i="4"/>
  <c r="J364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78" i="4"/>
  <c r="J379" i="4"/>
  <c r="J380" i="4"/>
  <c r="J381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447" i="4"/>
  <c r="J448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W6" i="4" l="1"/>
  <c r="X6" i="4" s="1"/>
  <c r="W7" i="4"/>
  <c r="W8" i="4"/>
  <c r="X8" i="4" s="1"/>
  <c r="W9" i="4"/>
  <c r="X9" i="4" s="1"/>
  <c r="W10" i="4"/>
  <c r="X10" i="4" s="1"/>
  <c r="W11" i="4"/>
  <c r="X11" i="4" s="1"/>
  <c r="W12" i="4"/>
  <c r="X12" i="4" s="1"/>
  <c r="W13" i="4"/>
  <c r="X13" i="4" s="1"/>
  <c r="W14" i="4"/>
  <c r="X14" i="4" s="1"/>
  <c r="W15" i="4"/>
  <c r="W16" i="4"/>
  <c r="X16" i="4" s="1"/>
  <c r="W17" i="4"/>
  <c r="X17" i="4" s="1"/>
  <c r="W18" i="4"/>
  <c r="X18" i="4" s="1"/>
  <c r="W19" i="4"/>
  <c r="W20" i="4"/>
  <c r="X20" i="4" s="1"/>
  <c r="W21" i="4"/>
  <c r="X21" i="4" s="1"/>
  <c r="W22" i="4"/>
  <c r="W23" i="4"/>
  <c r="X23" i="4" s="1"/>
  <c r="W24" i="4"/>
  <c r="X24" i="4" s="1"/>
  <c r="W25" i="4"/>
  <c r="X25" i="4" s="1"/>
  <c r="W26" i="4"/>
  <c r="X26" i="4" s="1"/>
  <c r="W27" i="4"/>
  <c r="W28" i="4"/>
  <c r="X28" i="4" s="1"/>
  <c r="W29" i="4"/>
  <c r="X29" i="4" s="1"/>
  <c r="W30" i="4"/>
  <c r="X30" i="4" s="1"/>
  <c r="W31" i="4"/>
  <c r="W32" i="4"/>
  <c r="X32" i="4" s="1"/>
  <c r="W33" i="4"/>
  <c r="X33" i="4" s="1"/>
  <c r="W34" i="4"/>
  <c r="X34" i="4" s="1"/>
  <c r="W35" i="4"/>
  <c r="X35" i="4" s="1"/>
  <c r="W36" i="4"/>
  <c r="X36" i="4" s="1"/>
  <c r="W37" i="4"/>
  <c r="X37" i="4" s="1"/>
  <c r="W38" i="4"/>
  <c r="X38" i="4" s="1"/>
  <c r="W39" i="4"/>
  <c r="W40" i="4"/>
  <c r="X40" i="4" s="1"/>
  <c r="W41" i="4"/>
  <c r="X41" i="4" s="1"/>
  <c r="W42" i="4"/>
  <c r="W43" i="4"/>
  <c r="W44" i="4"/>
  <c r="W45" i="4"/>
  <c r="X45" i="4" s="1"/>
  <c r="W46" i="4"/>
  <c r="X46" i="4" s="1"/>
  <c r="W47" i="4"/>
  <c r="X47" i="4" s="1"/>
  <c r="W48" i="4"/>
  <c r="X48" i="4" s="1"/>
  <c r="W49" i="4"/>
  <c r="X49" i="4" s="1"/>
  <c r="W50" i="4"/>
  <c r="X50" i="4" s="1"/>
  <c r="W51" i="4"/>
  <c r="W52" i="4"/>
  <c r="X52" i="4" s="1"/>
  <c r="W53" i="4"/>
  <c r="X53" i="4" s="1"/>
  <c r="W54" i="4"/>
  <c r="X54" i="4" s="1"/>
  <c r="W55" i="4"/>
  <c r="W56" i="4"/>
  <c r="X56" i="4" s="1"/>
  <c r="W57" i="4"/>
  <c r="W58" i="4"/>
  <c r="X58" i="4" s="1"/>
  <c r="W59" i="4"/>
  <c r="X59" i="4" s="1"/>
  <c r="W60" i="4"/>
  <c r="X60" i="4" s="1"/>
  <c r="W61" i="4"/>
  <c r="X61" i="4" s="1"/>
  <c r="W62" i="4"/>
  <c r="X62" i="4" s="1"/>
  <c r="W63" i="4"/>
  <c r="W64" i="4"/>
  <c r="X64" i="4" s="1"/>
  <c r="W65" i="4"/>
  <c r="X65" i="4" s="1"/>
  <c r="W66" i="4"/>
  <c r="X66" i="4" s="1"/>
  <c r="W67" i="4"/>
  <c r="W68" i="4"/>
  <c r="X68" i="4" s="1"/>
  <c r="W69" i="4"/>
  <c r="X69" i="4" s="1"/>
  <c r="W70" i="4"/>
  <c r="X70" i="4" s="1"/>
  <c r="W71" i="4"/>
  <c r="X71" i="4" s="1"/>
  <c r="W72" i="4"/>
  <c r="X72" i="4" s="1"/>
  <c r="W73" i="4"/>
  <c r="X73" i="4" s="1"/>
  <c r="W74" i="4"/>
  <c r="X74" i="4" s="1"/>
  <c r="W75" i="4"/>
  <c r="W76" i="4"/>
  <c r="X76" i="4" s="1"/>
  <c r="W77" i="4"/>
  <c r="X77" i="4" s="1"/>
  <c r="W78" i="4"/>
  <c r="X78" i="4" s="1"/>
  <c r="W79" i="4"/>
  <c r="W80" i="4"/>
  <c r="X80" i="4" s="1"/>
  <c r="W81" i="4"/>
  <c r="X81" i="4" s="1"/>
  <c r="W82" i="4"/>
  <c r="X82" i="4" s="1"/>
  <c r="W83" i="4"/>
  <c r="X83" i="4" s="1"/>
  <c r="W84" i="4"/>
  <c r="X84" i="4" s="1"/>
  <c r="W85" i="4"/>
  <c r="X85" i="4" s="1"/>
  <c r="W86" i="4"/>
  <c r="X86" i="4" s="1"/>
  <c r="W87" i="4"/>
  <c r="W88" i="4"/>
  <c r="X88" i="4" s="1"/>
  <c r="W89" i="4"/>
  <c r="X89" i="4" s="1"/>
  <c r="W90" i="4"/>
  <c r="X90" i="4" s="1"/>
  <c r="W91" i="4"/>
  <c r="W92" i="4"/>
  <c r="X92" i="4" s="1"/>
  <c r="W93" i="4"/>
  <c r="X93" i="4" s="1"/>
  <c r="W94" i="4"/>
  <c r="X94" i="4" s="1"/>
  <c r="W95" i="4"/>
  <c r="X95" i="4" s="1"/>
  <c r="W96" i="4"/>
  <c r="X96" i="4" s="1"/>
  <c r="W97" i="4"/>
  <c r="X97" i="4" s="1"/>
  <c r="W98" i="4"/>
  <c r="X98" i="4" s="1"/>
  <c r="W99" i="4"/>
  <c r="W100" i="4"/>
  <c r="X100" i="4" s="1"/>
  <c r="W101" i="4"/>
  <c r="X101" i="4" s="1"/>
  <c r="W102" i="4"/>
  <c r="X102" i="4" s="1"/>
  <c r="W103" i="4"/>
  <c r="W104" i="4"/>
  <c r="X104" i="4" s="1"/>
  <c r="W105" i="4"/>
  <c r="X105" i="4" s="1"/>
  <c r="W106" i="4"/>
  <c r="X106" i="4" s="1"/>
  <c r="W107" i="4"/>
  <c r="X107" i="4" s="1"/>
  <c r="W108" i="4"/>
  <c r="X108" i="4" s="1"/>
  <c r="W109" i="4"/>
  <c r="X109" i="4" s="1"/>
  <c r="W110" i="4"/>
  <c r="X110" i="4" s="1"/>
  <c r="W111" i="4"/>
  <c r="W112" i="4"/>
  <c r="X112" i="4" s="1"/>
  <c r="W113" i="4"/>
  <c r="X113" i="4" s="1"/>
  <c r="W114" i="4"/>
  <c r="X114" i="4" s="1"/>
  <c r="W115" i="4"/>
  <c r="W116" i="4"/>
  <c r="X116" i="4" s="1"/>
  <c r="W117" i="4"/>
  <c r="X117" i="4" s="1"/>
  <c r="W118" i="4"/>
  <c r="X118" i="4" s="1"/>
  <c r="W119" i="4"/>
  <c r="X119" i="4" s="1"/>
  <c r="W120" i="4"/>
  <c r="X120" i="4" s="1"/>
  <c r="W121" i="4"/>
  <c r="W122" i="4"/>
  <c r="X122" i="4" s="1"/>
  <c r="W123" i="4"/>
  <c r="W124" i="4"/>
  <c r="X124" i="4" s="1"/>
  <c r="W125" i="4"/>
  <c r="X125" i="4" s="1"/>
  <c r="W126" i="4"/>
  <c r="W127" i="4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W135" i="4"/>
  <c r="W136" i="4"/>
  <c r="X136" i="4" s="1"/>
  <c r="W137" i="4"/>
  <c r="X137" i="4" s="1"/>
  <c r="W138" i="4"/>
  <c r="X138" i="4" s="1"/>
  <c r="W139" i="4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W148" i="4"/>
  <c r="X148" i="4" s="1"/>
  <c r="W149" i="4"/>
  <c r="X149" i="4" s="1"/>
  <c r="W150" i="4"/>
  <c r="X150" i="4" s="1"/>
  <c r="W151" i="4"/>
  <c r="W152" i="4"/>
  <c r="X152" i="4" s="1"/>
  <c r="W153" i="4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W160" i="4"/>
  <c r="X160" i="4" s="1"/>
  <c r="W161" i="4"/>
  <c r="X161" i="4" s="1"/>
  <c r="W162" i="4"/>
  <c r="W163" i="4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W171" i="4"/>
  <c r="W172" i="4"/>
  <c r="W173" i="4"/>
  <c r="X173" i="4" s="1"/>
  <c r="W174" i="4"/>
  <c r="X174" i="4" s="1"/>
  <c r="W175" i="4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W196" i="4"/>
  <c r="X196" i="4" s="1"/>
  <c r="W197" i="4"/>
  <c r="X197" i="4" s="1"/>
  <c r="W198" i="4"/>
  <c r="W199" i="4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W207" i="4"/>
  <c r="W208" i="4"/>
  <c r="X208" i="4" s="1"/>
  <c r="W209" i="4"/>
  <c r="X209" i="4" s="1"/>
  <c r="W210" i="4"/>
  <c r="X210" i="4" s="1"/>
  <c r="W211" i="4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W232" i="4"/>
  <c r="X232" i="4" s="1"/>
  <c r="W233" i="4"/>
  <c r="X233" i="4" s="1"/>
  <c r="W234" i="4"/>
  <c r="X234" i="4" s="1"/>
  <c r="W235" i="4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W244" i="4"/>
  <c r="X244" i="4" s="1"/>
  <c r="W245" i="4"/>
  <c r="X245" i="4" s="1"/>
  <c r="W246" i="4"/>
  <c r="X246" i="4" s="1"/>
  <c r="W247" i="4"/>
  <c r="W248" i="4"/>
  <c r="X248" i="4" s="1"/>
  <c r="W249" i="4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W268" i="4"/>
  <c r="X268" i="4" s="1"/>
  <c r="W269" i="4"/>
  <c r="X269" i="4" s="1"/>
  <c r="W270" i="4"/>
  <c r="X270" i="4" s="1"/>
  <c r="W271" i="4"/>
  <c r="W272" i="4"/>
  <c r="X272" i="4" s="1"/>
  <c r="W273" i="4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W280" i="4"/>
  <c r="X280" i="4" s="1"/>
  <c r="W281" i="4"/>
  <c r="X281" i="4" s="1"/>
  <c r="W282" i="4"/>
  <c r="X282" i="4" s="1"/>
  <c r="W283" i="4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W296" i="4"/>
  <c r="X296" i="4" s="1"/>
  <c r="W297" i="4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2" i="4"/>
  <c r="X312" i="4" s="1"/>
  <c r="W310" i="4"/>
  <c r="X310" i="4" s="1"/>
  <c r="W311" i="4"/>
  <c r="X311" i="4" s="1"/>
  <c r="W313" i="4"/>
  <c r="X313" i="4" s="1"/>
  <c r="W314" i="4"/>
  <c r="X314" i="4" s="1"/>
  <c r="W315" i="4"/>
  <c r="W316" i="4"/>
  <c r="X316" i="4" s="1"/>
  <c r="W317" i="4"/>
  <c r="X317" i="4" s="1"/>
  <c r="W318" i="4"/>
  <c r="X318" i="4" s="1"/>
  <c r="W319" i="4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W351" i="4"/>
  <c r="W352" i="4"/>
  <c r="X352" i="4" s="1"/>
  <c r="W353" i="4"/>
  <c r="X353" i="4" s="1"/>
  <c r="W354" i="4"/>
  <c r="X354" i="4" s="1"/>
  <c r="W355" i="4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W362" i="4"/>
  <c r="X362" i="4" s="1"/>
  <c r="W363" i="4"/>
  <c r="X363" i="4" s="1"/>
  <c r="W364" i="4"/>
  <c r="X364" i="4" s="1"/>
  <c r="W365" i="4"/>
  <c r="X365" i="4" s="1"/>
  <c r="W366" i="4"/>
  <c r="W367" i="4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W392" i="4"/>
  <c r="X392" i="4" s="1"/>
  <c r="W393" i="4"/>
  <c r="W394" i="4"/>
  <c r="X394" i="4" s="1"/>
  <c r="W395" i="4"/>
  <c r="X395" i="4" s="1"/>
  <c r="W396" i="4"/>
  <c r="W397" i="4"/>
  <c r="X397" i="4" s="1"/>
  <c r="W398" i="4"/>
  <c r="X398" i="4" s="1"/>
  <c r="W399" i="4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W424" i="4"/>
  <c r="X424" i="4" s="1"/>
  <c r="W425" i="4"/>
  <c r="X425" i="4" s="1"/>
  <c r="W426" i="4"/>
  <c r="X426" i="4" s="1"/>
  <c r="W427" i="4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W496" i="4"/>
  <c r="X496" i="4" s="1"/>
  <c r="W497" i="4"/>
  <c r="X497" i="4" s="1"/>
  <c r="W498" i="4"/>
  <c r="X498" i="4" s="1"/>
  <c r="W499" i="4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W507" i="4"/>
  <c r="X507" i="4" s="1"/>
  <c r="W508" i="4"/>
  <c r="X508" i="4" s="1"/>
  <c r="W509" i="4"/>
  <c r="X509" i="4" s="1"/>
  <c r="W510" i="4"/>
  <c r="X510" i="4" s="1"/>
  <c r="W511" i="4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W532" i="4"/>
  <c r="X532" i="4" s="1"/>
  <c r="W533" i="4"/>
  <c r="X533" i="4" s="1"/>
  <c r="W534" i="4"/>
  <c r="W535" i="4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573" i="4"/>
  <c r="X573" i="4" s="1"/>
  <c r="W574" i="4"/>
  <c r="X574" i="4" s="1"/>
  <c r="W575" i="4"/>
  <c r="X575" i="4" s="1"/>
  <c r="W576" i="4"/>
  <c r="X576" i="4" s="1"/>
  <c r="W577" i="4"/>
  <c r="X577" i="4" s="1"/>
  <c r="W578" i="4"/>
  <c r="X578" i="4" s="1"/>
  <c r="W579" i="4"/>
  <c r="X579" i="4" s="1"/>
  <c r="W580" i="4"/>
  <c r="X580" i="4" s="1"/>
  <c r="W5" i="4"/>
  <c r="X5" i="4" s="1"/>
  <c r="X7" i="4"/>
  <c r="X15" i="4"/>
  <c r="X19" i="4"/>
  <c r="X22" i="4"/>
  <c r="X27" i="4"/>
  <c r="X31" i="4"/>
  <c r="X39" i="4"/>
  <c r="X42" i="4"/>
  <c r="X43" i="4"/>
  <c r="X44" i="4"/>
  <c r="X51" i="4"/>
  <c r="X55" i="4"/>
  <c r="X57" i="4"/>
  <c r="X63" i="4"/>
  <c r="X67" i="4"/>
  <c r="X75" i="4"/>
  <c r="X79" i="4"/>
  <c r="X87" i="4"/>
  <c r="X91" i="4"/>
  <c r="X99" i="4"/>
  <c r="X103" i="4"/>
  <c r="X111" i="4"/>
  <c r="X115" i="4"/>
  <c r="X121" i="4"/>
  <c r="X123" i="4"/>
  <c r="X126" i="4"/>
  <c r="X127" i="4"/>
  <c r="X134" i="4"/>
  <c r="X135" i="4"/>
  <c r="X139" i="4"/>
  <c r="X147" i="4"/>
  <c r="X151" i="4"/>
  <c r="X153" i="4"/>
  <c r="X159" i="4"/>
  <c r="X162" i="4"/>
  <c r="X163" i="4"/>
  <c r="X170" i="4"/>
  <c r="X171" i="4"/>
  <c r="X172" i="4"/>
  <c r="X175" i="4"/>
  <c r="X183" i="4"/>
  <c r="X195" i="4"/>
  <c r="X198" i="4"/>
  <c r="X199" i="4"/>
  <c r="X206" i="4"/>
  <c r="X207" i="4"/>
  <c r="X211" i="4"/>
  <c r="X217" i="4"/>
  <c r="X223" i="4"/>
  <c r="X231" i="4"/>
  <c r="X235" i="4"/>
  <c r="X243" i="4"/>
  <c r="X247" i="4"/>
  <c r="X249" i="4"/>
  <c r="X255" i="4"/>
  <c r="X267" i="4"/>
  <c r="X271" i="4"/>
  <c r="X273" i="4"/>
  <c r="X279" i="4"/>
  <c r="X283" i="4"/>
  <c r="X295" i="4"/>
  <c r="X297" i="4"/>
  <c r="X315" i="4"/>
  <c r="X319" i="4"/>
  <c r="X327" i="4"/>
  <c r="X343" i="4"/>
  <c r="X350" i="4"/>
  <c r="X351" i="4"/>
  <c r="X355" i="4"/>
  <c r="X361" i="4"/>
  <c r="X366" i="4"/>
  <c r="X367" i="4"/>
  <c r="X375" i="4"/>
  <c r="X391" i="4"/>
  <c r="X393" i="4"/>
  <c r="X396" i="4"/>
  <c r="X399" i="4"/>
  <c r="X415" i="4"/>
  <c r="X423" i="4"/>
  <c r="X427" i="4"/>
  <c r="X439" i="4"/>
  <c r="X451" i="4"/>
  <c r="X457" i="4"/>
  <c r="X463" i="4"/>
  <c r="X487" i="4"/>
  <c r="X495" i="4"/>
  <c r="X499" i="4"/>
  <c r="X506" i="4"/>
  <c r="X511" i="4"/>
  <c r="X531" i="4"/>
  <c r="X534" i="4"/>
  <c r="X535" i="4"/>
  <c r="X543" i="4"/>
  <c r="X553" i="4"/>
  <c r="X559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205" i="4"/>
  <c r="V206" i="4"/>
  <c r="V207" i="4"/>
  <c r="V208" i="4"/>
  <c r="V209" i="4"/>
  <c r="V210" i="4"/>
  <c r="V211" i="4"/>
  <c r="V212" i="4"/>
  <c r="V213" i="4"/>
  <c r="V214" i="4"/>
  <c r="V215" i="4"/>
  <c r="V216" i="4"/>
  <c r="V217" i="4"/>
  <c r="V218" i="4"/>
  <c r="V219" i="4"/>
  <c r="V220" i="4"/>
  <c r="V221" i="4"/>
  <c r="V222" i="4"/>
  <c r="V223" i="4"/>
  <c r="V224" i="4"/>
  <c r="V225" i="4"/>
  <c r="V226" i="4"/>
  <c r="V227" i="4"/>
  <c r="V228" i="4"/>
  <c r="V229" i="4"/>
  <c r="V230" i="4"/>
  <c r="V231" i="4"/>
  <c r="V232" i="4"/>
  <c r="V233" i="4"/>
  <c r="V234" i="4"/>
  <c r="V235" i="4"/>
  <c r="V236" i="4"/>
  <c r="V237" i="4"/>
  <c r="V238" i="4"/>
  <c r="V239" i="4"/>
  <c r="V240" i="4"/>
  <c r="V241" i="4"/>
  <c r="V242" i="4"/>
  <c r="V243" i="4"/>
  <c r="V244" i="4"/>
  <c r="V245" i="4"/>
  <c r="V246" i="4"/>
  <c r="V247" i="4"/>
  <c r="V248" i="4"/>
  <c r="V249" i="4"/>
  <c r="V250" i="4"/>
  <c r="V251" i="4"/>
  <c r="V252" i="4"/>
  <c r="V253" i="4"/>
  <c r="V254" i="4"/>
  <c r="V255" i="4"/>
  <c r="V256" i="4"/>
  <c r="V257" i="4"/>
  <c r="V258" i="4"/>
  <c r="V259" i="4"/>
  <c r="V260" i="4"/>
  <c r="V261" i="4"/>
  <c r="V262" i="4"/>
  <c r="V263" i="4"/>
  <c r="V264" i="4"/>
  <c r="V265" i="4"/>
  <c r="V266" i="4"/>
  <c r="V267" i="4"/>
  <c r="V268" i="4"/>
  <c r="V269" i="4"/>
  <c r="V270" i="4"/>
  <c r="V271" i="4"/>
  <c r="V272" i="4"/>
  <c r="V273" i="4"/>
  <c r="V274" i="4"/>
  <c r="V275" i="4"/>
  <c r="V276" i="4"/>
  <c r="V277" i="4"/>
  <c r="V278" i="4"/>
  <c r="V279" i="4"/>
  <c r="V280" i="4"/>
  <c r="V281" i="4"/>
  <c r="V282" i="4"/>
  <c r="V283" i="4"/>
  <c r="V284" i="4"/>
  <c r="V285" i="4"/>
  <c r="V286" i="4"/>
  <c r="V287" i="4"/>
  <c r="V288" i="4"/>
  <c r="V289" i="4"/>
  <c r="V290" i="4"/>
  <c r="V291" i="4"/>
  <c r="V292" i="4"/>
  <c r="V293" i="4"/>
  <c r="V294" i="4"/>
  <c r="V295" i="4"/>
  <c r="V296" i="4"/>
  <c r="V297" i="4"/>
  <c r="V298" i="4"/>
  <c r="V299" i="4"/>
  <c r="V300" i="4"/>
  <c r="V301" i="4"/>
  <c r="V302" i="4"/>
  <c r="V303" i="4"/>
  <c r="V304" i="4"/>
  <c r="V305" i="4"/>
  <c r="V306" i="4"/>
  <c r="V307" i="4"/>
  <c r="V308" i="4"/>
  <c r="V309" i="4"/>
  <c r="V312" i="4"/>
  <c r="V310" i="4"/>
  <c r="V311" i="4"/>
  <c r="V313" i="4"/>
  <c r="V314" i="4"/>
  <c r="V315" i="4"/>
  <c r="V316" i="4"/>
  <c r="V317" i="4"/>
  <c r="V318" i="4"/>
  <c r="V319" i="4"/>
  <c r="V320" i="4"/>
  <c r="V321" i="4"/>
  <c r="V322" i="4"/>
  <c r="V323" i="4"/>
  <c r="V324" i="4"/>
  <c r="V325" i="4"/>
  <c r="V326" i="4"/>
  <c r="V327" i="4"/>
  <c r="V328" i="4"/>
  <c r="V329" i="4"/>
  <c r="V330" i="4"/>
  <c r="V331" i="4"/>
  <c r="V332" i="4"/>
  <c r="V333" i="4"/>
  <c r="V334" i="4"/>
  <c r="V335" i="4"/>
  <c r="V336" i="4"/>
  <c r="V337" i="4"/>
  <c r="V338" i="4"/>
  <c r="V339" i="4"/>
  <c r="V340" i="4"/>
  <c r="V341" i="4"/>
  <c r="V342" i="4"/>
  <c r="V343" i="4"/>
  <c r="V344" i="4"/>
  <c r="V345" i="4"/>
  <c r="V346" i="4"/>
  <c r="V347" i="4"/>
  <c r="V348" i="4"/>
  <c r="V349" i="4"/>
  <c r="V350" i="4"/>
  <c r="V351" i="4"/>
  <c r="V352" i="4"/>
  <c r="V353" i="4"/>
  <c r="V354" i="4"/>
  <c r="V355" i="4"/>
  <c r="V356" i="4"/>
  <c r="V357" i="4"/>
  <c r="V358" i="4"/>
  <c r="V359" i="4"/>
  <c r="V360" i="4"/>
  <c r="V361" i="4"/>
  <c r="V362" i="4"/>
  <c r="V363" i="4"/>
  <c r="V364" i="4"/>
  <c r="V365" i="4"/>
  <c r="V366" i="4"/>
  <c r="V367" i="4"/>
  <c r="V368" i="4"/>
  <c r="V369" i="4"/>
  <c r="V370" i="4"/>
  <c r="V371" i="4"/>
  <c r="V372" i="4"/>
  <c r="V373" i="4"/>
  <c r="V374" i="4"/>
  <c r="V375" i="4"/>
  <c r="V376" i="4"/>
  <c r="V377" i="4"/>
  <c r="V378" i="4"/>
  <c r="V379" i="4"/>
  <c r="V380" i="4"/>
  <c r="V381" i="4"/>
  <c r="V382" i="4"/>
  <c r="V383" i="4"/>
  <c r="V384" i="4"/>
  <c r="V385" i="4"/>
  <c r="V386" i="4"/>
  <c r="V387" i="4"/>
  <c r="V388" i="4"/>
  <c r="V389" i="4"/>
  <c r="V390" i="4"/>
  <c r="V391" i="4"/>
  <c r="V392" i="4"/>
  <c r="V393" i="4"/>
  <c r="V394" i="4"/>
  <c r="V395" i="4"/>
  <c r="V396" i="4"/>
  <c r="V397" i="4"/>
  <c r="V398" i="4"/>
  <c r="V399" i="4"/>
  <c r="V400" i="4"/>
  <c r="V401" i="4"/>
  <c r="V402" i="4"/>
  <c r="V403" i="4"/>
  <c r="V404" i="4"/>
  <c r="V405" i="4"/>
  <c r="V406" i="4"/>
  <c r="V407" i="4"/>
  <c r="V408" i="4"/>
  <c r="V409" i="4"/>
  <c r="V410" i="4"/>
  <c r="V411" i="4"/>
  <c r="V412" i="4"/>
  <c r="V413" i="4"/>
  <c r="V414" i="4"/>
  <c r="V415" i="4"/>
  <c r="V416" i="4"/>
  <c r="V417" i="4"/>
  <c r="V418" i="4"/>
  <c r="V419" i="4"/>
  <c r="V420" i="4"/>
  <c r="V421" i="4"/>
  <c r="V422" i="4"/>
  <c r="V423" i="4"/>
  <c r="V424" i="4"/>
  <c r="V425" i="4"/>
  <c r="V426" i="4"/>
  <c r="V427" i="4"/>
  <c r="V428" i="4"/>
  <c r="V429" i="4"/>
  <c r="V430" i="4"/>
  <c r="V431" i="4"/>
  <c r="V432" i="4"/>
  <c r="V433" i="4"/>
  <c r="V434" i="4"/>
  <c r="V435" i="4"/>
  <c r="V436" i="4"/>
  <c r="V437" i="4"/>
  <c r="V438" i="4"/>
  <c r="V439" i="4"/>
  <c r="V440" i="4"/>
  <c r="V441" i="4"/>
  <c r="V442" i="4"/>
  <c r="V443" i="4"/>
  <c r="V444" i="4"/>
  <c r="V445" i="4"/>
  <c r="V446" i="4"/>
  <c r="V447" i="4"/>
  <c r="V448" i="4"/>
  <c r="V449" i="4"/>
  <c r="V450" i="4"/>
  <c r="V451" i="4"/>
  <c r="V452" i="4"/>
  <c r="V453" i="4"/>
  <c r="V454" i="4"/>
  <c r="V455" i="4"/>
  <c r="V456" i="4"/>
  <c r="V457" i="4"/>
  <c r="V458" i="4"/>
  <c r="V459" i="4"/>
  <c r="V460" i="4"/>
  <c r="V461" i="4"/>
  <c r="V462" i="4"/>
  <c r="V463" i="4"/>
  <c r="V464" i="4"/>
  <c r="V465" i="4"/>
  <c r="V466" i="4"/>
  <c r="V467" i="4"/>
  <c r="V468" i="4"/>
  <c r="V469" i="4"/>
  <c r="V470" i="4"/>
  <c r="V471" i="4"/>
  <c r="V472" i="4"/>
  <c r="V473" i="4"/>
  <c r="V474" i="4"/>
  <c r="V475" i="4"/>
  <c r="V476" i="4"/>
  <c r="V477" i="4"/>
  <c r="V478" i="4"/>
  <c r="V479" i="4"/>
  <c r="V480" i="4"/>
  <c r="V481" i="4"/>
  <c r="V482" i="4"/>
  <c r="V483" i="4"/>
  <c r="V484" i="4"/>
  <c r="V485" i="4"/>
  <c r="V486" i="4"/>
  <c r="V487" i="4"/>
  <c r="V488" i="4"/>
  <c r="V489" i="4"/>
  <c r="V490" i="4"/>
  <c r="V491" i="4"/>
  <c r="V492" i="4"/>
  <c r="V493" i="4"/>
  <c r="V494" i="4"/>
  <c r="V495" i="4"/>
  <c r="V496" i="4"/>
  <c r="V497" i="4"/>
  <c r="V498" i="4"/>
  <c r="V499" i="4"/>
  <c r="V500" i="4"/>
  <c r="V501" i="4"/>
  <c r="V502" i="4"/>
  <c r="V503" i="4"/>
  <c r="V504" i="4"/>
  <c r="V505" i="4"/>
  <c r="V506" i="4"/>
  <c r="V507" i="4"/>
  <c r="V508" i="4"/>
  <c r="V509" i="4"/>
  <c r="V510" i="4"/>
  <c r="V511" i="4"/>
  <c r="V512" i="4"/>
  <c r="V513" i="4"/>
  <c r="V514" i="4"/>
  <c r="V515" i="4"/>
  <c r="V516" i="4"/>
  <c r="V517" i="4"/>
  <c r="V518" i="4"/>
  <c r="V519" i="4"/>
  <c r="V520" i="4"/>
  <c r="V521" i="4"/>
  <c r="V522" i="4"/>
  <c r="V523" i="4"/>
  <c r="V524" i="4"/>
  <c r="V525" i="4"/>
  <c r="V526" i="4"/>
  <c r="V527" i="4"/>
  <c r="V528" i="4"/>
  <c r="V529" i="4"/>
  <c r="V530" i="4"/>
  <c r="V531" i="4"/>
  <c r="V532" i="4"/>
  <c r="V533" i="4"/>
  <c r="V534" i="4"/>
  <c r="V535" i="4"/>
  <c r="V536" i="4"/>
  <c r="V537" i="4"/>
  <c r="V538" i="4"/>
  <c r="V539" i="4"/>
  <c r="V540" i="4"/>
  <c r="V541" i="4"/>
  <c r="V542" i="4"/>
  <c r="V543" i="4"/>
  <c r="V544" i="4"/>
  <c r="V545" i="4"/>
  <c r="V546" i="4"/>
  <c r="V547" i="4"/>
  <c r="V548" i="4"/>
  <c r="V549" i="4"/>
  <c r="V550" i="4"/>
  <c r="V551" i="4"/>
  <c r="V552" i="4"/>
  <c r="V553" i="4"/>
  <c r="V554" i="4"/>
  <c r="V555" i="4"/>
  <c r="V556" i="4"/>
  <c r="V557" i="4"/>
  <c r="V558" i="4"/>
  <c r="V559" i="4"/>
  <c r="V560" i="4"/>
  <c r="V561" i="4"/>
  <c r="V562" i="4"/>
  <c r="V563" i="4"/>
  <c r="V564" i="4"/>
  <c r="V565" i="4"/>
  <c r="V566" i="4"/>
  <c r="V567" i="4"/>
  <c r="V568" i="4"/>
  <c r="V569" i="4"/>
  <c r="V570" i="4"/>
  <c r="V571" i="4"/>
  <c r="V572" i="4"/>
  <c r="V573" i="4"/>
  <c r="V574" i="4"/>
  <c r="V575" i="4"/>
  <c r="V576" i="4"/>
  <c r="V577" i="4"/>
  <c r="V578" i="4"/>
  <c r="V579" i="4"/>
  <c r="V580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206" i="4"/>
  <c r="T207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221" i="4"/>
  <c r="T222" i="4"/>
  <c r="T223" i="4"/>
  <c r="T224" i="4"/>
  <c r="T225" i="4"/>
  <c r="T226" i="4"/>
  <c r="T227" i="4"/>
  <c r="T228" i="4"/>
  <c r="T229" i="4"/>
  <c r="T230" i="4"/>
  <c r="T231" i="4"/>
  <c r="T232" i="4"/>
  <c r="T233" i="4"/>
  <c r="T234" i="4"/>
  <c r="T235" i="4"/>
  <c r="T236" i="4"/>
  <c r="T237" i="4"/>
  <c r="T238" i="4"/>
  <c r="T239" i="4"/>
  <c r="T240" i="4"/>
  <c r="T241" i="4"/>
  <c r="T242" i="4"/>
  <c r="T243" i="4"/>
  <c r="T244" i="4"/>
  <c r="T245" i="4"/>
  <c r="T246" i="4"/>
  <c r="T247" i="4"/>
  <c r="T248" i="4"/>
  <c r="T249" i="4"/>
  <c r="T250" i="4"/>
  <c r="T251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265" i="4"/>
  <c r="T266" i="4"/>
  <c r="T267" i="4"/>
  <c r="T268" i="4"/>
  <c r="T269" i="4"/>
  <c r="T270" i="4"/>
  <c r="T271" i="4"/>
  <c r="T272" i="4"/>
  <c r="T273" i="4"/>
  <c r="T274" i="4"/>
  <c r="T275" i="4"/>
  <c r="T276" i="4"/>
  <c r="T277" i="4"/>
  <c r="T278" i="4"/>
  <c r="T279" i="4"/>
  <c r="T280" i="4"/>
  <c r="T281" i="4"/>
  <c r="T282" i="4"/>
  <c r="T283" i="4"/>
  <c r="T284" i="4"/>
  <c r="T285" i="4"/>
  <c r="T286" i="4"/>
  <c r="T287" i="4"/>
  <c r="T288" i="4"/>
  <c r="T289" i="4"/>
  <c r="T290" i="4"/>
  <c r="T291" i="4"/>
  <c r="T292" i="4"/>
  <c r="T293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2" i="4"/>
  <c r="T310" i="4"/>
  <c r="T311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331" i="4"/>
  <c r="T332" i="4"/>
  <c r="T333" i="4"/>
  <c r="T334" i="4"/>
  <c r="T335" i="4"/>
  <c r="T336" i="4"/>
  <c r="T337" i="4"/>
  <c r="T338" i="4"/>
  <c r="T339" i="4"/>
  <c r="T340" i="4"/>
  <c r="T341" i="4"/>
  <c r="T342" i="4"/>
  <c r="T343" i="4"/>
  <c r="T344" i="4"/>
  <c r="T345" i="4"/>
  <c r="T346" i="4"/>
  <c r="T347" i="4"/>
  <c r="T348" i="4"/>
  <c r="T349" i="4"/>
  <c r="T350" i="4"/>
  <c r="T351" i="4"/>
  <c r="T352" i="4"/>
  <c r="T353" i="4"/>
  <c r="T354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67" i="4"/>
  <c r="T368" i="4"/>
  <c r="T369" i="4"/>
  <c r="T370" i="4"/>
  <c r="T371" i="4"/>
  <c r="T372" i="4"/>
  <c r="T373" i="4"/>
  <c r="T374" i="4"/>
  <c r="T375" i="4"/>
  <c r="T376" i="4"/>
  <c r="T377" i="4"/>
  <c r="T378" i="4"/>
  <c r="T379" i="4"/>
  <c r="T380" i="4"/>
  <c r="T381" i="4"/>
  <c r="T382" i="4"/>
  <c r="T383" i="4"/>
  <c r="T384" i="4"/>
  <c r="T385" i="4"/>
  <c r="T386" i="4"/>
  <c r="T387" i="4"/>
  <c r="T388" i="4"/>
  <c r="T389" i="4"/>
  <c r="T390" i="4"/>
  <c r="T391" i="4"/>
  <c r="T392" i="4"/>
  <c r="T393" i="4"/>
  <c r="T394" i="4"/>
  <c r="T395" i="4"/>
  <c r="T396" i="4"/>
  <c r="T397" i="4"/>
  <c r="T398" i="4"/>
  <c r="T399" i="4"/>
  <c r="T400" i="4"/>
  <c r="T401" i="4"/>
  <c r="T402" i="4"/>
  <c r="T403" i="4"/>
  <c r="T404" i="4"/>
  <c r="T405" i="4"/>
  <c r="T406" i="4"/>
  <c r="T407" i="4"/>
  <c r="T408" i="4"/>
  <c r="T409" i="4"/>
  <c r="T410" i="4"/>
  <c r="T411" i="4"/>
  <c r="T412" i="4"/>
  <c r="T413" i="4"/>
  <c r="T414" i="4"/>
  <c r="T415" i="4"/>
  <c r="T416" i="4"/>
  <c r="T417" i="4"/>
  <c r="T418" i="4"/>
  <c r="T419" i="4"/>
  <c r="T420" i="4"/>
  <c r="T421" i="4"/>
  <c r="T422" i="4"/>
  <c r="T423" i="4"/>
  <c r="T424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446" i="4"/>
  <c r="T447" i="4"/>
  <c r="T448" i="4"/>
  <c r="T449" i="4"/>
  <c r="T450" i="4"/>
  <c r="T451" i="4"/>
  <c r="T452" i="4"/>
  <c r="T453" i="4"/>
  <c r="T454" i="4"/>
  <c r="T455" i="4"/>
  <c r="T456" i="4"/>
  <c r="T457" i="4"/>
  <c r="T458" i="4"/>
  <c r="T459" i="4"/>
  <c r="T460" i="4"/>
  <c r="T461" i="4"/>
  <c r="T462" i="4"/>
  <c r="T463" i="4"/>
  <c r="T464" i="4"/>
  <c r="T465" i="4"/>
  <c r="T466" i="4"/>
  <c r="T467" i="4"/>
  <c r="T468" i="4"/>
  <c r="T469" i="4"/>
  <c r="T470" i="4"/>
  <c r="T471" i="4"/>
  <c r="T472" i="4"/>
  <c r="T473" i="4"/>
  <c r="T474" i="4"/>
  <c r="T475" i="4"/>
  <c r="T476" i="4"/>
  <c r="T477" i="4"/>
  <c r="T478" i="4"/>
  <c r="T479" i="4"/>
  <c r="T480" i="4"/>
  <c r="T481" i="4"/>
  <c r="T482" i="4"/>
  <c r="T483" i="4"/>
  <c r="T484" i="4"/>
  <c r="T485" i="4"/>
  <c r="T486" i="4"/>
  <c r="T487" i="4"/>
  <c r="T488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504" i="4"/>
  <c r="T505" i="4"/>
  <c r="T506" i="4"/>
  <c r="T507" i="4"/>
  <c r="T508" i="4"/>
  <c r="T509" i="4"/>
  <c r="T510" i="4"/>
  <c r="T511" i="4"/>
  <c r="T512" i="4"/>
  <c r="T513" i="4"/>
  <c r="T514" i="4"/>
  <c r="T515" i="4"/>
  <c r="T516" i="4"/>
  <c r="T517" i="4"/>
  <c r="T518" i="4"/>
  <c r="T519" i="4"/>
  <c r="T520" i="4"/>
  <c r="T521" i="4"/>
  <c r="T522" i="4"/>
  <c r="T523" i="4"/>
  <c r="T524" i="4"/>
  <c r="T525" i="4"/>
  <c r="T526" i="4"/>
  <c r="T527" i="4"/>
  <c r="T528" i="4"/>
  <c r="T529" i="4"/>
  <c r="T530" i="4"/>
  <c r="T531" i="4"/>
  <c r="T532" i="4"/>
  <c r="T533" i="4"/>
  <c r="T534" i="4"/>
  <c r="T535" i="4"/>
  <c r="T536" i="4"/>
  <c r="T537" i="4"/>
  <c r="T538" i="4"/>
  <c r="T539" i="4"/>
  <c r="T540" i="4"/>
  <c r="T541" i="4"/>
  <c r="T542" i="4"/>
  <c r="T543" i="4"/>
  <c r="T544" i="4"/>
  <c r="T545" i="4"/>
  <c r="T546" i="4"/>
  <c r="T547" i="4"/>
  <c r="T548" i="4"/>
  <c r="T549" i="4"/>
  <c r="T550" i="4"/>
  <c r="T551" i="4"/>
  <c r="T552" i="4"/>
  <c r="T553" i="4"/>
  <c r="T554" i="4"/>
  <c r="T555" i="4"/>
  <c r="T556" i="4"/>
  <c r="T557" i="4"/>
  <c r="T558" i="4"/>
  <c r="T559" i="4"/>
  <c r="T560" i="4"/>
  <c r="T561" i="4"/>
  <c r="T562" i="4"/>
  <c r="T563" i="4"/>
  <c r="T564" i="4"/>
  <c r="T565" i="4"/>
  <c r="T566" i="4"/>
  <c r="T567" i="4"/>
  <c r="T568" i="4"/>
  <c r="T569" i="4"/>
  <c r="T570" i="4"/>
  <c r="T571" i="4"/>
  <c r="T572" i="4"/>
  <c r="T573" i="4"/>
  <c r="T574" i="4"/>
  <c r="T575" i="4"/>
  <c r="T576" i="4"/>
  <c r="T577" i="4"/>
  <c r="T578" i="4"/>
  <c r="T579" i="4"/>
  <c r="T580" i="4"/>
  <c r="BM6" i="4" l="1"/>
  <c r="BM7" i="4"/>
  <c r="BM8" i="4"/>
  <c r="BM9" i="4"/>
  <c r="BN9" i="4" s="1"/>
  <c r="BM10" i="4"/>
  <c r="BM11" i="4"/>
  <c r="BN11" i="4" s="1"/>
  <c r="BM12" i="4"/>
  <c r="BN12" i="4" s="1"/>
  <c r="BM13" i="4"/>
  <c r="BN13" i="4" s="1"/>
  <c r="BM14" i="4"/>
  <c r="BM15" i="4"/>
  <c r="BM16" i="4"/>
  <c r="BM17" i="4"/>
  <c r="BN17" i="4" s="1"/>
  <c r="BM18" i="4"/>
  <c r="BN18" i="4" s="1"/>
  <c r="BM19" i="4"/>
  <c r="BN19" i="4" s="1"/>
  <c r="BM20" i="4"/>
  <c r="BN20" i="4" s="1"/>
  <c r="BM21" i="4"/>
  <c r="BN21" i="4" s="1"/>
  <c r="BM22" i="4"/>
  <c r="BM23" i="4"/>
  <c r="BN23" i="4" s="1"/>
  <c r="BM24" i="4"/>
  <c r="BM25" i="4"/>
  <c r="BN25" i="4" s="1"/>
  <c r="BM26" i="4"/>
  <c r="BM27" i="4"/>
  <c r="BN27" i="4" s="1"/>
  <c r="BM28" i="4"/>
  <c r="BN28" i="4" s="1"/>
  <c r="BM29" i="4"/>
  <c r="BN29" i="4" s="1"/>
  <c r="BM30" i="4"/>
  <c r="BM31" i="4"/>
  <c r="BM32" i="4"/>
  <c r="BM33" i="4"/>
  <c r="BN33" i="4" s="1"/>
  <c r="BM34" i="4"/>
  <c r="BN34" i="4" s="1"/>
  <c r="BM35" i="4"/>
  <c r="BN35" i="4" s="1"/>
  <c r="BM36" i="4"/>
  <c r="BM37" i="4"/>
  <c r="BN37" i="4" s="1"/>
  <c r="BM38" i="4"/>
  <c r="BM39" i="4"/>
  <c r="BM40" i="4"/>
  <c r="BN40" i="4" s="1"/>
  <c r="BM41" i="4"/>
  <c r="BN41" i="4" s="1"/>
  <c r="BM42" i="4"/>
  <c r="BM43" i="4"/>
  <c r="BN43" i="4" s="1"/>
  <c r="BM44" i="4"/>
  <c r="BN44" i="4" s="1"/>
  <c r="BM45" i="4"/>
  <c r="BN45" i="4" s="1"/>
  <c r="BM46" i="4"/>
  <c r="BM47" i="4"/>
  <c r="BN47" i="4" s="1"/>
  <c r="BM48" i="4"/>
  <c r="BN48" i="4" s="1"/>
  <c r="BM49" i="4"/>
  <c r="BN49" i="4" s="1"/>
  <c r="BM50" i="4"/>
  <c r="BN50" i="4" s="1"/>
  <c r="BM51" i="4"/>
  <c r="BN51" i="4" s="1"/>
  <c r="BM52" i="4"/>
  <c r="BN52" i="4" s="1"/>
  <c r="BM53" i="4"/>
  <c r="BN53" i="4" s="1"/>
  <c r="BM64" i="4"/>
  <c r="BM65" i="4"/>
  <c r="BM66" i="4"/>
  <c r="BN66" i="4" s="1"/>
  <c r="BM67" i="4"/>
  <c r="BN67" i="4" s="1"/>
  <c r="BM68" i="4"/>
  <c r="BM69" i="4"/>
  <c r="BN69" i="4" s="1"/>
  <c r="BM70" i="4"/>
  <c r="BN70" i="4" s="1"/>
  <c r="BM71" i="4"/>
  <c r="BN71" i="4" s="1"/>
  <c r="BM72" i="4"/>
  <c r="BM54" i="4"/>
  <c r="BM55" i="4"/>
  <c r="BN55" i="4" s="1"/>
  <c r="BM56" i="4"/>
  <c r="BN56" i="4" s="1"/>
  <c r="BM57" i="4"/>
  <c r="BN57" i="4" s="1"/>
  <c r="BM58" i="4"/>
  <c r="BM59" i="4"/>
  <c r="BM60" i="4"/>
  <c r="BN60" i="4" s="1"/>
  <c r="BM61" i="4"/>
  <c r="BM62" i="4"/>
  <c r="BN62" i="4" s="1"/>
  <c r="BM63" i="4"/>
  <c r="BM110" i="4"/>
  <c r="BN110" i="4" s="1"/>
  <c r="BM73" i="4"/>
  <c r="BM74" i="4"/>
  <c r="BN74" i="4" s="1"/>
  <c r="BM75" i="4"/>
  <c r="BN75" i="4" s="1"/>
  <c r="BM76" i="4"/>
  <c r="BN76" i="4" s="1"/>
  <c r="BM111" i="4"/>
  <c r="BM77" i="4"/>
  <c r="BM78" i="4"/>
  <c r="BM79" i="4"/>
  <c r="BN79" i="4" s="1"/>
  <c r="BM80" i="4"/>
  <c r="BN80" i="4" s="1"/>
  <c r="BM81" i="4"/>
  <c r="BN81" i="4" s="1"/>
  <c r="BM82" i="4"/>
  <c r="BN82" i="4" s="1"/>
  <c r="BM83" i="4"/>
  <c r="BN83" i="4" s="1"/>
  <c r="BM84" i="4"/>
  <c r="BM85" i="4"/>
  <c r="BM86" i="4"/>
  <c r="BM87" i="4"/>
  <c r="BN87" i="4" s="1"/>
  <c r="BM88" i="4"/>
  <c r="BM89" i="4"/>
  <c r="BN89" i="4" s="1"/>
  <c r="BM90" i="4"/>
  <c r="BN90" i="4" s="1"/>
  <c r="BM91" i="4"/>
  <c r="BN91" i="4" s="1"/>
  <c r="BM92" i="4"/>
  <c r="BM93" i="4"/>
  <c r="BN93" i="4" s="1"/>
  <c r="BM94" i="4"/>
  <c r="BM95" i="4"/>
  <c r="BN95" i="4" s="1"/>
  <c r="BM97" i="4"/>
  <c r="BN97" i="4" s="1"/>
  <c r="BM96" i="4"/>
  <c r="BN96" i="4" s="1"/>
  <c r="BM98" i="4"/>
  <c r="BM99" i="4"/>
  <c r="BN99" i="4" s="1"/>
  <c r="BM100" i="4"/>
  <c r="BM101" i="4"/>
  <c r="BM102" i="4"/>
  <c r="BN102" i="4" s="1"/>
  <c r="BM103" i="4"/>
  <c r="BN103" i="4" s="1"/>
  <c r="BM104" i="4"/>
  <c r="BM105" i="4"/>
  <c r="BN105" i="4" s="1"/>
  <c r="BM106" i="4"/>
  <c r="BN106" i="4" s="1"/>
  <c r="BM107" i="4"/>
  <c r="BN107" i="4" s="1"/>
  <c r="BM108" i="4"/>
  <c r="BM112" i="4"/>
  <c r="BM113" i="4"/>
  <c r="BN113" i="4" s="1"/>
  <c r="BM114" i="4"/>
  <c r="BN114" i="4" s="1"/>
  <c r="BM115" i="4"/>
  <c r="BN115" i="4" s="1"/>
  <c r="BM109" i="4"/>
  <c r="BN109" i="4" s="1"/>
  <c r="BM116" i="4"/>
  <c r="BN116" i="4" s="1"/>
  <c r="BM117" i="4"/>
  <c r="BN117" i="4" s="1"/>
  <c r="BM118" i="4"/>
  <c r="BM119" i="4"/>
  <c r="BN119" i="4" s="1"/>
  <c r="BM120" i="4"/>
  <c r="BN120" i="4" s="1"/>
  <c r="BM121" i="4"/>
  <c r="BN121" i="4" s="1"/>
  <c r="BM122" i="4"/>
  <c r="BM123" i="4"/>
  <c r="BN123" i="4" s="1"/>
  <c r="BM124" i="4"/>
  <c r="BN124" i="4" s="1"/>
  <c r="BM125" i="4"/>
  <c r="BN125" i="4" s="1"/>
  <c r="BM126" i="4"/>
  <c r="BM127" i="4"/>
  <c r="BM128" i="4"/>
  <c r="BN128" i="4" s="1"/>
  <c r="BM129" i="4"/>
  <c r="BN129" i="4" s="1"/>
  <c r="BM130" i="4"/>
  <c r="BN130" i="4" s="1"/>
  <c r="BM131" i="4"/>
  <c r="BN131" i="4" s="1"/>
  <c r="BM132" i="4"/>
  <c r="BM133" i="4"/>
  <c r="BN133" i="4" s="1"/>
  <c r="BM134" i="4"/>
  <c r="BM135" i="4"/>
  <c r="BM136" i="4"/>
  <c r="BM137" i="4"/>
  <c r="BN137" i="4" s="1"/>
  <c r="BM138" i="4"/>
  <c r="BM139" i="4"/>
  <c r="BN139" i="4" s="1"/>
  <c r="BM140" i="4"/>
  <c r="BN140" i="4" s="1"/>
  <c r="BM141" i="4"/>
  <c r="BN141" i="4" s="1"/>
  <c r="BM142" i="4"/>
  <c r="BM143" i="4"/>
  <c r="BN143" i="4" s="1"/>
  <c r="BM144" i="4"/>
  <c r="BM145" i="4"/>
  <c r="BN145" i="4" s="1"/>
  <c r="BM146" i="4"/>
  <c r="BN146" i="4" s="1"/>
  <c r="BM147" i="4"/>
  <c r="BN147" i="4" s="1"/>
  <c r="BM148" i="4"/>
  <c r="BN148" i="4" s="1"/>
  <c r="BM149" i="4"/>
  <c r="BN149" i="4" s="1"/>
  <c r="BM150" i="4"/>
  <c r="BM151" i="4"/>
  <c r="BM152" i="4"/>
  <c r="BM153" i="4"/>
  <c r="BN153" i="4" s="1"/>
  <c r="BM154" i="4"/>
  <c r="BM155" i="4"/>
  <c r="BN155" i="4" s="1"/>
  <c r="BM156" i="4"/>
  <c r="BN156" i="4" s="1"/>
  <c r="BM157" i="4"/>
  <c r="BN157" i="4" s="1"/>
  <c r="BM158" i="4"/>
  <c r="BM159" i="4"/>
  <c r="BM160" i="4"/>
  <c r="BM161" i="4"/>
  <c r="BN161" i="4" s="1"/>
  <c r="BM162" i="4"/>
  <c r="BN162" i="4" s="1"/>
  <c r="BM163" i="4"/>
  <c r="BN163" i="4" s="1"/>
  <c r="BM164" i="4"/>
  <c r="BM165" i="4"/>
  <c r="BN165" i="4" s="1"/>
  <c r="BM166" i="4"/>
  <c r="BM167" i="4"/>
  <c r="BN167" i="4" s="1"/>
  <c r="BM168" i="4"/>
  <c r="BN168" i="4" s="1"/>
  <c r="BM169" i="4"/>
  <c r="BN169" i="4" s="1"/>
  <c r="BM170" i="4"/>
  <c r="BM171" i="4"/>
  <c r="BN171" i="4" s="1"/>
  <c r="BM172" i="4"/>
  <c r="BN172" i="4" s="1"/>
  <c r="BM173" i="4"/>
  <c r="BN173" i="4" s="1"/>
  <c r="BM174" i="4"/>
  <c r="BM175" i="4"/>
  <c r="BM176" i="4"/>
  <c r="BN176" i="4" s="1"/>
  <c r="BM177" i="4"/>
  <c r="BN177" i="4" s="1"/>
  <c r="BM178" i="4"/>
  <c r="BN178" i="4" s="1"/>
  <c r="BM179" i="4"/>
  <c r="BN179" i="4" s="1"/>
  <c r="BM180" i="4"/>
  <c r="BN180" i="4" s="1"/>
  <c r="BM181" i="4"/>
  <c r="BN181" i="4" s="1"/>
  <c r="BM182" i="4"/>
  <c r="BM183" i="4"/>
  <c r="BM184" i="4"/>
  <c r="BN184" i="4" s="1"/>
  <c r="BM185" i="4"/>
  <c r="BN185" i="4" s="1"/>
  <c r="BM186" i="4"/>
  <c r="BM187" i="4"/>
  <c r="BN187" i="4" s="1"/>
  <c r="BM188" i="4"/>
  <c r="BN188" i="4" s="1"/>
  <c r="BM189" i="4"/>
  <c r="BN189" i="4" s="1"/>
  <c r="BM190" i="4"/>
  <c r="BM191" i="4"/>
  <c r="BN191" i="4" s="1"/>
  <c r="BM192" i="4"/>
  <c r="BN192" i="4" s="1"/>
  <c r="BM193" i="4"/>
  <c r="BN193" i="4" s="1"/>
  <c r="BM194" i="4"/>
  <c r="BN194" i="4" s="1"/>
  <c r="BM195" i="4"/>
  <c r="BM196" i="4"/>
  <c r="BM197" i="4"/>
  <c r="BN197" i="4" s="1"/>
  <c r="BM198" i="4"/>
  <c r="BM199" i="4"/>
  <c r="BM200" i="4"/>
  <c r="BM201" i="4"/>
  <c r="BN201" i="4" s="1"/>
  <c r="BM202" i="4"/>
  <c r="BM203" i="4"/>
  <c r="BN203" i="4" s="1"/>
  <c r="BM204" i="4"/>
  <c r="BN204" i="4" s="1"/>
  <c r="BM205" i="4"/>
  <c r="BN205" i="4" s="1"/>
  <c r="BM206" i="4"/>
  <c r="BM207" i="4"/>
  <c r="BM208" i="4"/>
  <c r="BM209" i="4"/>
  <c r="BN209" i="4" s="1"/>
  <c r="BM210" i="4"/>
  <c r="BN210" i="4" s="1"/>
  <c r="BM211" i="4"/>
  <c r="BN211" i="4" s="1"/>
  <c r="BM212" i="4"/>
  <c r="BN212" i="4" s="1"/>
  <c r="BM213" i="4"/>
  <c r="BN213" i="4" s="1"/>
  <c r="BM214" i="4"/>
  <c r="BM216" i="4"/>
  <c r="BN216" i="4" s="1"/>
  <c r="BM215" i="4"/>
  <c r="BM217" i="4"/>
  <c r="BN217" i="4" s="1"/>
  <c r="BM218" i="4"/>
  <c r="BM219" i="4"/>
  <c r="BN219" i="4" s="1"/>
  <c r="BM220" i="4"/>
  <c r="BN220" i="4" s="1"/>
  <c r="BM221" i="4"/>
  <c r="BN221" i="4" s="1"/>
  <c r="BM222" i="4"/>
  <c r="BM223" i="4"/>
  <c r="BM224" i="4"/>
  <c r="BM225" i="4"/>
  <c r="BN225" i="4" s="1"/>
  <c r="BM226" i="4"/>
  <c r="BN226" i="4" s="1"/>
  <c r="BM227" i="4"/>
  <c r="BN227" i="4" s="1"/>
  <c r="BM228" i="4"/>
  <c r="BM229" i="4"/>
  <c r="BN229" i="4" s="1"/>
  <c r="BM230" i="4"/>
  <c r="BM231" i="4"/>
  <c r="BM232" i="4"/>
  <c r="BN232" i="4" s="1"/>
  <c r="BM233" i="4"/>
  <c r="BN233" i="4" s="1"/>
  <c r="BM234" i="4"/>
  <c r="BM235" i="4"/>
  <c r="BN235" i="4" s="1"/>
  <c r="BM236" i="4"/>
  <c r="BN236" i="4" s="1"/>
  <c r="BM237" i="4"/>
  <c r="BN237" i="4" s="1"/>
  <c r="BM238" i="4"/>
  <c r="BM239" i="4"/>
  <c r="BN239" i="4" s="1"/>
  <c r="BM240" i="4"/>
  <c r="BN240" i="4" s="1"/>
  <c r="BM241" i="4"/>
  <c r="BN241" i="4" s="1"/>
  <c r="BM242" i="4"/>
  <c r="BN242" i="4" s="1"/>
  <c r="BM243" i="4"/>
  <c r="BN243" i="4" s="1"/>
  <c r="BM244" i="4"/>
  <c r="BN244" i="4" s="1"/>
  <c r="BM245" i="4"/>
  <c r="BN245" i="4" s="1"/>
  <c r="BM246" i="4"/>
  <c r="BM247" i="4"/>
  <c r="BM248" i="4"/>
  <c r="BN248" i="4" s="1"/>
  <c r="BM262" i="4"/>
  <c r="BN262" i="4" s="1"/>
  <c r="BM249" i="4"/>
  <c r="BM250" i="4"/>
  <c r="BN250" i="4" s="1"/>
  <c r="BM251" i="4"/>
  <c r="BN251" i="4" s="1"/>
  <c r="BM252" i="4"/>
  <c r="BN252" i="4" s="1"/>
  <c r="BM253" i="4"/>
  <c r="BM254" i="4"/>
  <c r="BM255" i="4"/>
  <c r="BN255" i="4" s="1"/>
  <c r="BM256" i="4"/>
  <c r="BN256" i="4" s="1"/>
  <c r="BM257" i="4"/>
  <c r="BN257" i="4" s="1"/>
  <c r="BM258" i="4"/>
  <c r="BM259" i="4"/>
  <c r="BM260" i="4"/>
  <c r="BN260" i="4" s="1"/>
  <c r="BM261" i="4"/>
  <c r="BM263" i="4"/>
  <c r="BN263" i="4" s="1"/>
  <c r="BM264" i="4"/>
  <c r="BM265" i="4"/>
  <c r="BN265" i="4" s="1"/>
  <c r="BM266" i="4"/>
  <c r="BM267" i="4"/>
  <c r="BN267" i="4" s="1"/>
  <c r="BM268" i="4"/>
  <c r="BN268" i="4" s="1"/>
  <c r="BM269" i="4"/>
  <c r="BN269" i="4" s="1"/>
  <c r="BM270" i="4"/>
  <c r="BM271" i="4"/>
  <c r="BM272" i="4"/>
  <c r="BM273" i="4"/>
  <c r="BN273" i="4" s="1"/>
  <c r="BM274" i="4"/>
  <c r="BN274" i="4" s="1"/>
  <c r="BM275" i="4"/>
  <c r="BN275" i="4" s="1"/>
  <c r="BM276" i="4"/>
  <c r="BN276" i="4" s="1"/>
  <c r="BM277" i="4"/>
  <c r="BN277" i="4" s="1"/>
  <c r="BM278" i="4"/>
  <c r="BM279" i="4"/>
  <c r="BM280" i="4"/>
  <c r="BM282" i="4"/>
  <c r="BN282" i="4" s="1"/>
  <c r="BM281" i="4"/>
  <c r="BM283" i="4"/>
  <c r="BN283" i="4" s="1"/>
  <c r="BM284" i="4"/>
  <c r="BN284" i="4" s="1"/>
  <c r="BM285" i="4"/>
  <c r="BN285" i="4" s="1"/>
  <c r="BM286" i="4"/>
  <c r="BM287" i="4"/>
  <c r="BN287" i="4" s="1"/>
  <c r="BM288" i="4"/>
  <c r="BM289" i="4"/>
  <c r="BN289" i="4" s="1"/>
  <c r="BM290" i="4"/>
  <c r="BN290" i="4" s="1"/>
  <c r="BM291" i="4"/>
  <c r="BN291" i="4" s="1"/>
  <c r="BM292" i="4"/>
  <c r="BN292" i="4" s="1"/>
  <c r="BM293" i="4"/>
  <c r="BN293" i="4" s="1"/>
  <c r="BM294" i="4"/>
  <c r="BM295" i="4"/>
  <c r="BM296" i="4"/>
  <c r="BN296" i="4" s="1"/>
  <c r="BM297" i="4"/>
  <c r="BN297" i="4" s="1"/>
  <c r="BM298" i="4"/>
  <c r="BM299" i="4"/>
  <c r="BN299" i="4" s="1"/>
  <c r="BM300" i="4"/>
  <c r="BN300" i="4" s="1"/>
  <c r="BM301" i="4"/>
  <c r="BN301" i="4" s="1"/>
  <c r="BM302" i="4"/>
  <c r="BM303" i="4"/>
  <c r="BM304" i="4"/>
  <c r="BN304" i="4" s="1"/>
  <c r="BM305" i="4"/>
  <c r="BN305" i="4" s="1"/>
  <c r="BM306" i="4"/>
  <c r="BN306" i="4" s="1"/>
  <c r="BM307" i="4"/>
  <c r="BN307" i="4" s="1"/>
  <c r="BM308" i="4"/>
  <c r="BN308" i="4" s="1"/>
  <c r="BM309" i="4"/>
  <c r="BN309" i="4" s="1"/>
  <c r="BM312" i="4"/>
  <c r="BM310" i="4"/>
  <c r="BN310" i="4" s="1"/>
  <c r="BM311" i="4"/>
  <c r="BN311" i="4" s="1"/>
  <c r="BM313" i="4"/>
  <c r="BN313" i="4" s="1"/>
  <c r="BM314" i="4"/>
  <c r="BM315" i="4"/>
  <c r="BN315" i="4" s="1"/>
  <c r="BM316" i="4"/>
  <c r="BN316" i="4" s="1"/>
  <c r="BM317" i="4"/>
  <c r="BN317" i="4" s="1"/>
  <c r="BM318" i="4"/>
  <c r="BM319" i="4"/>
  <c r="BM320" i="4"/>
  <c r="BN320" i="4" s="1"/>
  <c r="BM321" i="4"/>
  <c r="BN321" i="4" s="1"/>
  <c r="BM322" i="4"/>
  <c r="BM323" i="4"/>
  <c r="BN323" i="4" s="1"/>
  <c r="BM324" i="4"/>
  <c r="BM325" i="4"/>
  <c r="BN325" i="4" s="1"/>
  <c r="BM326" i="4"/>
  <c r="BM327" i="4"/>
  <c r="BM328" i="4"/>
  <c r="BM329" i="4"/>
  <c r="BN329" i="4" s="1"/>
  <c r="BM330" i="4"/>
  <c r="BM331" i="4"/>
  <c r="BN331" i="4" s="1"/>
  <c r="BM332" i="4"/>
  <c r="BN332" i="4" s="1"/>
  <c r="BM333" i="4"/>
  <c r="BN333" i="4" s="1"/>
  <c r="BM334" i="4"/>
  <c r="BM335" i="4"/>
  <c r="BN335" i="4" s="1"/>
  <c r="BM336" i="4"/>
  <c r="BM337" i="4"/>
  <c r="BN337" i="4" s="1"/>
  <c r="BM338" i="4"/>
  <c r="BN338" i="4" s="1"/>
  <c r="BM339" i="4"/>
  <c r="BN339" i="4" s="1"/>
  <c r="BM340" i="4"/>
  <c r="BN340" i="4" s="1"/>
  <c r="BM341" i="4"/>
  <c r="BN341" i="4" s="1"/>
  <c r="BM342" i="4"/>
  <c r="BM343" i="4"/>
  <c r="BM344" i="4"/>
  <c r="BM345" i="4"/>
  <c r="BN345" i="4" s="1"/>
  <c r="BM346" i="4"/>
  <c r="BM347" i="4"/>
  <c r="BN347" i="4" s="1"/>
  <c r="BM348" i="4"/>
  <c r="BN348" i="4" s="1"/>
  <c r="BM349" i="4"/>
  <c r="BN349" i="4" s="1"/>
  <c r="BM350" i="4"/>
  <c r="BM351" i="4"/>
  <c r="BM352" i="4"/>
  <c r="BM353" i="4"/>
  <c r="BN353" i="4" s="1"/>
  <c r="BM354" i="4"/>
  <c r="BM355" i="4"/>
  <c r="BN355" i="4" s="1"/>
  <c r="BM356" i="4"/>
  <c r="BN356" i="4" s="1"/>
  <c r="BM357" i="4"/>
  <c r="BN357" i="4" s="1"/>
  <c r="BM358" i="4"/>
  <c r="BM359" i="4"/>
  <c r="BN359" i="4" s="1"/>
  <c r="BM360" i="4"/>
  <c r="BN360" i="4" s="1"/>
  <c r="BM361" i="4"/>
  <c r="BN361" i="4" s="1"/>
  <c r="BM362" i="4"/>
  <c r="BM363" i="4"/>
  <c r="BN363" i="4" s="1"/>
  <c r="BM364" i="4"/>
  <c r="BN364" i="4" s="1"/>
  <c r="BM365" i="4"/>
  <c r="BN365" i="4" s="1"/>
  <c r="BM366" i="4"/>
  <c r="BM367" i="4"/>
  <c r="BM368" i="4"/>
  <c r="BN368" i="4" s="1"/>
  <c r="BM369" i="4"/>
  <c r="BN369" i="4" s="1"/>
  <c r="BM370" i="4"/>
  <c r="BN370" i="4" s="1"/>
  <c r="BM371" i="4"/>
  <c r="BN371" i="4" s="1"/>
  <c r="BM372" i="4"/>
  <c r="BN372" i="4" s="1"/>
  <c r="BM373" i="4"/>
  <c r="BN373" i="4" s="1"/>
  <c r="BM374" i="4"/>
  <c r="BM375" i="4"/>
  <c r="BM376" i="4"/>
  <c r="BN376" i="4" s="1"/>
  <c r="BM377" i="4"/>
  <c r="BN377" i="4" s="1"/>
  <c r="BM378" i="4"/>
  <c r="BM379" i="4"/>
  <c r="BN379" i="4" s="1"/>
  <c r="BM380" i="4"/>
  <c r="BN380" i="4" s="1"/>
  <c r="BM381" i="4"/>
  <c r="BN381" i="4" s="1"/>
  <c r="BM382" i="4"/>
  <c r="BM383" i="4"/>
  <c r="BN383" i="4" s="1"/>
  <c r="BM384" i="4"/>
  <c r="BN384" i="4" s="1"/>
  <c r="BM385" i="4"/>
  <c r="BN385" i="4" s="1"/>
  <c r="BM386" i="4"/>
  <c r="BM387" i="4"/>
  <c r="BM388" i="4"/>
  <c r="BM389" i="4"/>
  <c r="BN389" i="4" s="1"/>
  <c r="BM390" i="4"/>
  <c r="BM391" i="4"/>
  <c r="BM392" i="4"/>
  <c r="BM393" i="4"/>
  <c r="BN393" i="4" s="1"/>
  <c r="BM394" i="4"/>
  <c r="BM395" i="4"/>
  <c r="BN395" i="4" s="1"/>
  <c r="BM396" i="4"/>
  <c r="BN396" i="4" s="1"/>
  <c r="BM397" i="4"/>
  <c r="BN397" i="4" s="1"/>
  <c r="BM398" i="4"/>
  <c r="BM399" i="4"/>
  <c r="BM401" i="4"/>
  <c r="BM400" i="4"/>
  <c r="BN400" i="4" s="1"/>
  <c r="BM402" i="4"/>
  <c r="BN402" i="4" s="1"/>
  <c r="BM403" i="4"/>
  <c r="BN403" i="4" s="1"/>
  <c r="BM404" i="4"/>
  <c r="BN404" i="4" s="1"/>
  <c r="BM405" i="4"/>
  <c r="BN405" i="4" s="1"/>
  <c r="BM406" i="4"/>
  <c r="BM407" i="4"/>
  <c r="BN407" i="4" s="1"/>
  <c r="BM408" i="4"/>
  <c r="BM409" i="4"/>
  <c r="BN409" i="4" s="1"/>
  <c r="BM410" i="4"/>
  <c r="BM411" i="4"/>
  <c r="BN411" i="4" s="1"/>
  <c r="BM412" i="4"/>
  <c r="BN412" i="4" s="1"/>
  <c r="BM413" i="4"/>
  <c r="BN413" i="4" s="1"/>
  <c r="BM414" i="4"/>
  <c r="BM415" i="4"/>
  <c r="BM476" i="4"/>
  <c r="BM416" i="4"/>
  <c r="BN416" i="4" s="1"/>
  <c r="BM417" i="4"/>
  <c r="BN417" i="4" s="1"/>
  <c r="BM418" i="4"/>
  <c r="BN418" i="4" s="1"/>
  <c r="BM419" i="4"/>
  <c r="BN419" i="4" s="1"/>
  <c r="BM420" i="4"/>
  <c r="BN420" i="4" s="1"/>
  <c r="BM421" i="4"/>
  <c r="BM477" i="4"/>
  <c r="BM478" i="4"/>
  <c r="BN478" i="4" s="1"/>
  <c r="BM422" i="4"/>
  <c r="BN422" i="4" s="1"/>
  <c r="BM479" i="4"/>
  <c r="BM480" i="4"/>
  <c r="BN480" i="4" s="1"/>
  <c r="BM423" i="4"/>
  <c r="BN423" i="4" s="1"/>
  <c r="BM424" i="4"/>
  <c r="BN424" i="4" s="1"/>
  <c r="BM425" i="4"/>
  <c r="BM426" i="4"/>
  <c r="BN426" i="4" s="1"/>
  <c r="BM427" i="4"/>
  <c r="BN427" i="4" s="1"/>
  <c r="BM428" i="4"/>
  <c r="BN428" i="4" s="1"/>
  <c r="BM481" i="4"/>
  <c r="BN481" i="4" s="1"/>
  <c r="BM429" i="4"/>
  <c r="BN429" i="4" s="1"/>
  <c r="BM430" i="4"/>
  <c r="BN430" i="4" s="1"/>
  <c r="BM431" i="4"/>
  <c r="BN431" i="4" s="1"/>
  <c r="BM432" i="4"/>
  <c r="BM433" i="4"/>
  <c r="BM434" i="4"/>
  <c r="BN434" i="4" s="1"/>
  <c r="BM435" i="4"/>
  <c r="BN435" i="4" s="1"/>
  <c r="BM436" i="4"/>
  <c r="BM482" i="4"/>
  <c r="BN482" i="4" s="1"/>
  <c r="BM437" i="4"/>
  <c r="BN437" i="4" s="1"/>
  <c r="BM438" i="4"/>
  <c r="BN438" i="4" s="1"/>
  <c r="BM483" i="4"/>
  <c r="BM439" i="4"/>
  <c r="BM484" i="4"/>
  <c r="BN484" i="4" s="1"/>
  <c r="BM440" i="4"/>
  <c r="BN440" i="4" s="1"/>
  <c r="BM441" i="4"/>
  <c r="BN441" i="4" s="1"/>
  <c r="BM442" i="4"/>
  <c r="BM443" i="4"/>
  <c r="BM444" i="4"/>
  <c r="BN444" i="4" s="1"/>
  <c r="BM445" i="4"/>
  <c r="BM446" i="4"/>
  <c r="BN446" i="4" s="1"/>
  <c r="BM447" i="4"/>
  <c r="BM448" i="4"/>
  <c r="BN448" i="4" s="1"/>
  <c r="BM449" i="4"/>
  <c r="BM485" i="4"/>
  <c r="BN485" i="4" s="1"/>
  <c r="BM486" i="4"/>
  <c r="BN486" i="4" s="1"/>
  <c r="BM450" i="4"/>
  <c r="BN450" i="4" s="1"/>
  <c r="BM451" i="4"/>
  <c r="BM487" i="4"/>
  <c r="BM452" i="4"/>
  <c r="BM453" i="4"/>
  <c r="BN453" i="4" s="1"/>
  <c r="BM454" i="4"/>
  <c r="BN454" i="4" s="1"/>
  <c r="BM455" i="4"/>
  <c r="BN455" i="4" s="1"/>
  <c r="BM456" i="4"/>
  <c r="BN456" i="4" s="1"/>
  <c r="BM457" i="4"/>
  <c r="BN457" i="4" s="1"/>
  <c r="BM458" i="4"/>
  <c r="BM459" i="4"/>
  <c r="BM460" i="4"/>
  <c r="BM461" i="4"/>
  <c r="BN461" i="4" s="1"/>
  <c r="BM463" i="4"/>
  <c r="BM462" i="4"/>
  <c r="BN462" i="4" s="1"/>
  <c r="BM464" i="4"/>
  <c r="BN464" i="4" s="1"/>
  <c r="BM465" i="4"/>
  <c r="BN465" i="4" s="1"/>
  <c r="BM466" i="4"/>
  <c r="BM468" i="4"/>
  <c r="BN468" i="4" s="1"/>
  <c r="BM467" i="4"/>
  <c r="BM469" i="4"/>
  <c r="BN469" i="4" s="1"/>
  <c r="BM470" i="4"/>
  <c r="BM471" i="4"/>
  <c r="BN471" i="4" s="1"/>
  <c r="BM472" i="4"/>
  <c r="BN472" i="4" s="1"/>
  <c r="BM473" i="4"/>
  <c r="BN473" i="4" s="1"/>
  <c r="BM474" i="4"/>
  <c r="BM475" i="4"/>
  <c r="BM488" i="4"/>
  <c r="BN488" i="4" s="1"/>
  <c r="BM489" i="4"/>
  <c r="BN489" i="4" s="1"/>
  <c r="BM490" i="4"/>
  <c r="BM491" i="4"/>
  <c r="BN491" i="4" s="1"/>
  <c r="BM492" i="4"/>
  <c r="BN492" i="4" s="1"/>
  <c r="BM493" i="4"/>
  <c r="BN493" i="4" s="1"/>
  <c r="BM494" i="4"/>
  <c r="BM495" i="4"/>
  <c r="BM496" i="4"/>
  <c r="BN496" i="4" s="1"/>
  <c r="BM497" i="4"/>
  <c r="BN497" i="4" s="1"/>
  <c r="BM498" i="4"/>
  <c r="BN498" i="4" s="1"/>
  <c r="BM499" i="4"/>
  <c r="BN499" i="4" s="1"/>
  <c r="BM500" i="4"/>
  <c r="BN500" i="4" s="1"/>
  <c r="BM501" i="4"/>
  <c r="BN501" i="4" s="1"/>
  <c r="BM502" i="4"/>
  <c r="BM503" i="4"/>
  <c r="BN503" i="4" s="1"/>
  <c r="BM504" i="4"/>
  <c r="BN504" i="4" s="1"/>
  <c r="BM505" i="4"/>
  <c r="BN505" i="4" s="1"/>
  <c r="BM506" i="4"/>
  <c r="BM507" i="4"/>
  <c r="BN507" i="4" s="1"/>
  <c r="BM508" i="4"/>
  <c r="BN508" i="4" s="1"/>
  <c r="BM509" i="4"/>
  <c r="BN509" i="4" s="1"/>
  <c r="BM510" i="4"/>
  <c r="BM511" i="4"/>
  <c r="BM512" i="4"/>
  <c r="BN512" i="4" s="1"/>
  <c r="BM513" i="4"/>
  <c r="BN513" i="4" s="1"/>
  <c r="BM514" i="4"/>
  <c r="BN514" i="4" s="1"/>
  <c r="BM515" i="4"/>
  <c r="BN515" i="4" s="1"/>
  <c r="BM516" i="4"/>
  <c r="BM517" i="4"/>
  <c r="BN517" i="4" s="1"/>
  <c r="BM518" i="4"/>
  <c r="BM519" i="4"/>
  <c r="BM520" i="4"/>
  <c r="BM521" i="4"/>
  <c r="BN521" i="4" s="1"/>
  <c r="BM522" i="4"/>
  <c r="BM523" i="4"/>
  <c r="BN523" i="4" s="1"/>
  <c r="BM524" i="4"/>
  <c r="BN524" i="4" s="1"/>
  <c r="BM525" i="4"/>
  <c r="BN525" i="4" s="1"/>
  <c r="BM526" i="4"/>
  <c r="BM527" i="4"/>
  <c r="BN527" i="4" s="1"/>
  <c r="BM528" i="4"/>
  <c r="BM529" i="4"/>
  <c r="BN529" i="4" s="1"/>
  <c r="BM530" i="4"/>
  <c r="BN530" i="4" s="1"/>
  <c r="BM531" i="4"/>
  <c r="BN531" i="4" s="1"/>
  <c r="BM532" i="4"/>
  <c r="BN532" i="4" s="1"/>
  <c r="BM533" i="4"/>
  <c r="BN533" i="4" s="1"/>
  <c r="BM535" i="4"/>
  <c r="BM536" i="4"/>
  <c r="BM537" i="4"/>
  <c r="BM534" i="4"/>
  <c r="BN534" i="4" s="1"/>
  <c r="BM538" i="4"/>
  <c r="BM539" i="4"/>
  <c r="BN539" i="4" s="1"/>
  <c r="BM540" i="4"/>
  <c r="BN540" i="4" s="1"/>
  <c r="BM541" i="4"/>
  <c r="BN541" i="4" s="1"/>
  <c r="BM543" i="4"/>
  <c r="BM542" i="4"/>
  <c r="BM544" i="4"/>
  <c r="BM545" i="4"/>
  <c r="BN545" i="4" s="1"/>
  <c r="BM546" i="4"/>
  <c r="BM547" i="4"/>
  <c r="BM548" i="4"/>
  <c r="BN548" i="4" s="1"/>
  <c r="BM549" i="4"/>
  <c r="BN549" i="4" s="1"/>
  <c r="BM550" i="4"/>
  <c r="BM551" i="4"/>
  <c r="BN551" i="4" s="1"/>
  <c r="BM552" i="4"/>
  <c r="BN552" i="4" s="1"/>
  <c r="BM553" i="4"/>
  <c r="BN553" i="4" s="1"/>
  <c r="BM554" i="4"/>
  <c r="BM555" i="4"/>
  <c r="BN555" i="4" s="1"/>
  <c r="BM556" i="4"/>
  <c r="BN556" i="4" s="1"/>
  <c r="BM557" i="4"/>
  <c r="BN557" i="4" s="1"/>
  <c r="BM558" i="4"/>
  <c r="BM559" i="4"/>
  <c r="BM560" i="4"/>
  <c r="BN560" i="4" s="1"/>
  <c r="BM561" i="4"/>
  <c r="BN561" i="4" s="1"/>
  <c r="BM562" i="4"/>
  <c r="BN562" i="4" s="1"/>
  <c r="BM563" i="4"/>
  <c r="BN563" i="4" s="1"/>
  <c r="BM564" i="4"/>
  <c r="BN564" i="4" s="1"/>
  <c r="BM565" i="4"/>
  <c r="BN565" i="4" s="1"/>
  <c r="BM566" i="4"/>
  <c r="BM567" i="4"/>
  <c r="BM576" i="4"/>
  <c r="BN576" i="4" s="1"/>
  <c r="BM568" i="4"/>
  <c r="BN568" i="4" s="1"/>
  <c r="BM569" i="4"/>
  <c r="BM570" i="4"/>
  <c r="BN570" i="4" s="1"/>
  <c r="BM571" i="4"/>
  <c r="BN571" i="4" s="1"/>
  <c r="BM572" i="4"/>
  <c r="BN572" i="4" s="1"/>
  <c r="BM573" i="4"/>
  <c r="BM574" i="4"/>
  <c r="BN574" i="4" s="1"/>
  <c r="BM577" i="4"/>
  <c r="BN577" i="4" s="1"/>
  <c r="BM575" i="4"/>
  <c r="BN575" i="4" s="1"/>
  <c r="BM578" i="4"/>
  <c r="BN578" i="4" s="1"/>
  <c r="BM579" i="4"/>
  <c r="BN579" i="4" s="1"/>
  <c r="BM580" i="4"/>
  <c r="BM5" i="4"/>
  <c r="BN5" i="4" s="1"/>
  <c r="BF7" i="4"/>
  <c r="BF8" i="4"/>
  <c r="BF9" i="4"/>
  <c r="BF10" i="4"/>
  <c r="BG10" i="4" s="1"/>
  <c r="BF11" i="4"/>
  <c r="BF12" i="4"/>
  <c r="BG12" i="4" s="1"/>
  <c r="BF13" i="4"/>
  <c r="BG13" i="4" s="1"/>
  <c r="BF14" i="4"/>
  <c r="BG14" i="4" s="1"/>
  <c r="BF15" i="4"/>
  <c r="BF16" i="4"/>
  <c r="BF17" i="4"/>
  <c r="BF18" i="4"/>
  <c r="BG18" i="4" s="1"/>
  <c r="BF19" i="4"/>
  <c r="BG19" i="4" s="1"/>
  <c r="BF20" i="4"/>
  <c r="BG20" i="4" s="1"/>
  <c r="BF21" i="4"/>
  <c r="BG21" i="4" s="1"/>
  <c r="BF22" i="4"/>
  <c r="BG22" i="4" s="1"/>
  <c r="BF23" i="4"/>
  <c r="BF24" i="4"/>
  <c r="BG24" i="4" s="1"/>
  <c r="BF25" i="4"/>
  <c r="BF26" i="4"/>
  <c r="BG26" i="4" s="1"/>
  <c r="BF27" i="4"/>
  <c r="BF28" i="4"/>
  <c r="BG28" i="4" s="1"/>
  <c r="BF29" i="4"/>
  <c r="BG29" i="4" s="1"/>
  <c r="BF30" i="4"/>
  <c r="BG30" i="4" s="1"/>
  <c r="BF31" i="4"/>
  <c r="BF32" i="4"/>
  <c r="BF33" i="4"/>
  <c r="BF34" i="4"/>
  <c r="BG34" i="4" s="1"/>
  <c r="BF35" i="4"/>
  <c r="BG35" i="4" s="1"/>
  <c r="BF36" i="4"/>
  <c r="BG36" i="4" s="1"/>
  <c r="BF37" i="4"/>
  <c r="BG37" i="4" s="1"/>
  <c r="BF38" i="4"/>
  <c r="BG38" i="4" s="1"/>
  <c r="BF39" i="4"/>
  <c r="BF40" i="4"/>
  <c r="BF41" i="4"/>
  <c r="BG41" i="4" s="1"/>
  <c r="BF42" i="4"/>
  <c r="BG42" i="4" s="1"/>
  <c r="BF43" i="4"/>
  <c r="BF44" i="4"/>
  <c r="BG44" i="4" s="1"/>
  <c r="BF45" i="4"/>
  <c r="BG45" i="4" s="1"/>
  <c r="BF46" i="4"/>
  <c r="BG46" i="4" s="1"/>
  <c r="BF47" i="4"/>
  <c r="BF48" i="4"/>
  <c r="BG48" i="4" s="1"/>
  <c r="BF49" i="4"/>
  <c r="BG49" i="4" s="1"/>
  <c r="BF50" i="4"/>
  <c r="BG50" i="4" s="1"/>
  <c r="BF51" i="4"/>
  <c r="BG51" i="4" s="1"/>
  <c r="BF52" i="4"/>
  <c r="BG52" i="4" s="1"/>
  <c r="BF53" i="4"/>
  <c r="BG53" i="4" s="1"/>
  <c r="BF64" i="4"/>
  <c r="BG64" i="4" s="1"/>
  <c r="BF65" i="4"/>
  <c r="BF66" i="4"/>
  <c r="BF67" i="4"/>
  <c r="BG67" i="4" s="1"/>
  <c r="BF68" i="4"/>
  <c r="BG68" i="4" s="1"/>
  <c r="BF69" i="4"/>
  <c r="BF70" i="4"/>
  <c r="BG70" i="4" s="1"/>
  <c r="BF71" i="4"/>
  <c r="BG71" i="4" s="1"/>
  <c r="BF72" i="4"/>
  <c r="BG72" i="4" s="1"/>
  <c r="BF54" i="4"/>
  <c r="BF55" i="4"/>
  <c r="BF56" i="4"/>
  <c r="BG56" i="4" s="1"/>
  <c r="BF57" i="4"/>
  <c r="BG57" i="4" s="1"/>
  <c r="BF58" i="4"/>
  <c r="BG58" i="4" s="1"/>
  <c r="BF59" i="4"/>
  <c r="BG59" i="4" s="1"/>
  <c r="BF60" i="4"/>
  <c r="BF61" i="4"/>
  <c r="BG61" i="4" s="1"/>
  <c r="BF62" i="4"/>
  <c r="BF63" i="4"/>
  <c r="BG63" i="4" s="1"/>
  <c r="BF110" i="4"/>
  <c r="BF73" i="4"/>
  <c r="BG73" i="4" s="1"/>
  <c r="BF74" i="4"/>
  <c r="BF75" i="4"/>
  <c r="BG75" i="4" s="1"/>
  <c r="BF76" i="4"/>
  <c r="BG76" i="4" s="1"/>
  <c r="BF111" i="4"/>
  <c r="BG111" i="4" s="1"/>
  <c r="BF77" i="4"/>
  <c r="BF78" i="4"/>
  <c r="BF79" i="4"/>
  <c r="BF80" i="4"/>
  <c r="BG80" i="4" s="1"/>
  <c r="BF81" i="4"/>
  <c r="BG81" i="4" s="1"/>
  <c r="BF82" i="4"/>
  <c r="BG82" i="4" s="1"/>
  <c r="BF83" i="4"/>
  <c r="BG83" i="4" s="1"/>
  <c r="BF84" i="4"/>
  <c r="BG84" i="4" s="1"/>
  <c r="BF85" i="4"/>
  <c r="BF86" i="4"/>
  <c r="BF87" i="4"/>
  <c r="BF88" i="4"/>
  <c r="BG88" i="4" s="1"/>
  <c r="BF89" i="4"/>
  <c r="BF90" i="4"/>
  <c r="BG90" i="4" s="1"/>
  <c r="BF91" i="4"/>
  <c r="BG91" i="4" s="1"/>
  <c r="BF92" i="4"/>
  <c r="BG92" i="4" s="1"/>
  <c r="BF93" i="4"/>
  <c r="BF94" i="4"/>
  <c r="BG94" i="4" s="1"/>
  <c r="BF95" i="4"/>
  <c r="BF97" i="4"/>
  <c r="BG97" i="4" s="1"/>
  <c r="BF96" i="4"/>
  <c r="BG96" i="4" s="1"/>
  <c r="BF98" i="4"/>
  <c r="BG98" i="4" s="1"/>
  <c r="BF99" i="4"/>
  <c r="BG99" i="4" s="1"/>
  <c r="BF100" i="4"/>
  <c r="BG100" i="4" s="1"/>
  <c r="BF101" i="4"/>
  <c r="BF102" i="4"/>
  <c r="BF103" i="4"/>
  <c r="BG103" i="4" s="1"/>
  <c r="BF104" i="4"/>
  <c r="BG104" i="4" s="1"/>
  <c r="BF105" i="4"/>
  <c r="BF106" i="4"/>
  <c r="BG106" i="4" s="1"/>
  <c r="BF107" i="4"/>
  <c r="BG107" i="4" s="1"/>
  <c r="BF108" i="4"/>
  <c r="BG108" i="4" s="1"/>
  <c r="BF112" i="4"/>
  <c r="BF113" i="4"/>
  <c r="BF114" i="4"/>
  <c r="BG114" i="4" s="1"/>
  <c r="BF115" i="4"/>
  <c r="BG115" i="4" s="1"/>
  <c r="BF109" i="4"/>
  <c r="BG109" i="4" s="1"/>
  <c r="BF116" i="4"/>
  <c r="BG116" i="4" s="1"/>
  <c r="BF117" i="4"/>
  <c r="BG117" i="4" s="1"/>
  <c r="BF118" i="4"/>
  <c r="BG118" i="4" s="1"/>
  <c r="BF119" i="4"/>
  <c r="BF120" i="4"/>
  <c r="BG120" i="4" s="1"/>
  <c r="BF121" i="4"/>
  <c r="BG121" i="4" s="1"/>
  <c r="BF122" i="4"/>
  <c r="BG122" i="4" s="1"/>
  <c r="BF123" i="4"/>
  <c r="BF124" i="4"/>
  <c r="BG124" i="4" s="1"/>
  <c r="BF125" i="4"/>
  <c r="BG125" i="4" s="1"/>
  <c r="BF126" i="4"/>
  <c r="BG126" i="4" s="1"/>
  <c r="BF127" i="4"/>
  <c r="BF128" i="4"/>
  <c r="BF129" i="4"/>
  <c r="BG129" i="4" s="1"/>
  <c r="BF130" i="4"/>
  <c r="BG130" i="4" s="1"/>
  <c r="BF131" i="4"/>
  <c r="BG131" i="4" s="1"/>
  <c r="BF132" i="4"/>
  <c r="BG132" i="4" s="1"/>
  <c r="BF133" i="4"/>
  <c r="BF134" i="4"/>
  <c r="BG134" i="4" s="1"/>
  <c r="BF135" i="4"/>
  <c r="BF136" i="4"/>
  <c r="BF137" i="4"/>
  <c r="BG137" i="4" s="1"/>
  <c r="BF138" i="4"/>
  <c r="BG138" i="4" s="1"/>
  <c r="BF139" i="4"/>
  <c r="BF140" i="4"/>
  <c r="BG140" i="4" s="1"/>
  <c r="BF141" i="4"/>
  <c r="BG141" i="4" s="1"/>
  <c r="BF142" i="4"/>
  <c r="BG142" i="4" s="1"/>
  <c r="BF143" i="4"/>
  <c r="BF144" i="4"/>
  <c r="BG144" i="4" s="1"/>
  <c r="BF145" i="4"/>
  <c r="BG145" i="4" s="1"/>
  <c r="BF146" i="4"/>
  <c r="BG146" i="4" s="1"/>
  <c r="BF147" i="4"/>
  <c r="BF148" i="4"/>
  <c r="BG148" i="4" s="1"/>
  <c r="BF149" i="4"/>
  <c r="BG149" i="4" s="1"/>
  <c r="BF150" i="4"/>
  <c r="BG150" i="4" s="1"/>
  <c r="BF151" i="4"/>
  <c r="BF152" i="4"/>
  <c r="BF153" i="4"/>
  <c r="BG153" i="4" s="1"/>
  <c r="BF154" i="4"/>
  <c r="BG154" i="4" s="1"/>
  <c r="BF155" i="4"/>
  <c r="BF156" i="4"/>
  <c r="BG156" i="4" s="1"/>
  <c r="BF157" i="4"/>
  <c r="BG157" i="4" s="1"/>
  <c r="BF158" i="4"/>
  <c r="BG158" i="4" s="1"/>
  <c r="BF159" i="4"/>
  <c r="BF160" i="4"/>
  <c r="BF161" i="4"/>
  <c r="BG161" i="4" s="1"/>
  <c r="BF162" i="4"/>
  <c r="BG162" i="4" s="1"/>
  <c r="BF163" i="4"/>
  <c r="BG163" i="4" s="1"/>
  <c r="BF164" i="4"/>
  <c r="BG164" i="4" s="1"/>
  <c r="BF165" i="4"/>
  <c r="BG165" i="4" s="1"/>
  <c r="BF166" i="4"/>
  <c r="BG166" i="4" s="1"/>
  <c r="BF167" i="4"/>
  <c r="BF168" i="4"/>
  <c r="BG168" i="4" s="1"/>
  <c r="BF169" i="4"/>
  <c r="BG169" i="4" s="1"/>
  <c r="BF170" i="4"/>
  <c r="BG170" i="4" s="1"/>
  <c r="BF171" i="4"/>
  <c r="BF172" i="4"/>
  <c r="BG172" i="4" s="1"/>
  <c r="BF173" i="4"/>
  <c r="BG173" i="4" s="1"/>
  <c r="BF174" i="4"/>
  <c r="BG174" i="4" s="1"/>
  <c r="BF175" i="4"/>
  <c r="BF176" i="4"/>
  <c r="BF177" i="4"/>
  <c r="BG177" i="4" s="1"/>
  <c r="BF178" i="4"/>
  <c r="BG178" i="4" s="1"/>
  <c r="BF179" i="4"/>
  <c r="BF180" i="4"/>
  <c r="BG180" i="4" s="1"/>
  <c r="BF181" i="4"/>
  <c r="BG181" i="4" s="1"/>
  <c r="BF182" i="4"/>
  <c r="BG182" i="4" s="1"/>
  <c r="BF183" i="4"/>
  <c r="BF184" i="4"/>
  <c r="BF185" i="4"/>
  <c r="BG185" i="4" s="1"/>
  <c r="BF186" i="4"/>
  <c r="BG186" i="4" s="1"/>
  <c r="BF187" i="4"/>
  <c r="BF188" i="4"/>
  <c r="BG188" i="4" s="1"/>
  <c r="BF189" i="4"/>
  <c r="BG189" i="4" s="1"/>
  <c r="BF190" i="4"/>
  <c r="BG190" i="4" s="1"/>
  <c r="BF191" i="4"/>
  <c r="BF192" i="4"/>
  <c r="BG192" i="4" s="1"/>
  <c r="BF193" i="4"/>
  <c r="BG193" i="4" s="1"/>
  <c r="BF194" i="4"/>
  <c r="BG194" i="4" s="1"/>
  <c r="BF195" i="4"/>
  <c r="BG195" i="4" s="1"/>
  <c r="BF196" i="4"/>
  <c r="BG196" i="4" s="1"/>
  <c r="BF197" i="4"/>
  <c r="BG197" i="4" s="1"/>
  <c r="BF198" i="4"/>
  <c r="BG198" i="4" s="1"/>
  <c r="BF199" i="4"/>
  <c r="BF200" i="4"/>
  <c r="BF201" i="4"/>
  <c r="BG201" i="4" s="1"/>
  <c r="BF202" i="4"/>
  <c r="BG202" i="4" s="1"/>
  <c r="BF203" i="4"/>
  <c r="BF204" i="4"/>
  <c r="BG204" i="4" s="1"/>
  <c r="BF205" i="4"/>
  <c r="BG205" i="4" s="1"/>
  <c r="BF206" i="4"/>
  <c r="BG206" i="4" s="1"/>
  <c r="BF207" i="4"/>
  <c r="BF208" i="4"/>
  <c r="BF209" i="4"/>
  <c r="BG209" i="4" s="1"/>
  <c r="BF210" i="4"/>
  <c r="BG210" i="4" s="1"/>
  <c r="BF211" i="4"/>
  <c r="BG211" i="4" s="1"/>
  <c r="BF212" i="4"/>
  <c r="BG212" i="4" s="1"/>
  <c r="BF213" i="4"/>
  <c r="BG213" i="4" s="1"/>
  <c r="BF214" i="4"/>
  <c r="BG214" i="4" s="1"/>
  <c r="BF216" i="4"/>
  <c r="BF215" i="4"/>
  <c r="BG215" i="4" s="1"/>
  <c r="BF217" i="4"/>
  <c r="BG217" i="4" s="1"/>
  <c r="BF218" i="4"/>
  <c r="BG218" i="4" s="1"/>
  <c r="BF219" i="4"/>
  <c r="BF220" i="4"/>
  <c r="BG220" i="4" s="1"/>
  <c r="BF221" i="4"/>
  <c r="BG221" i="4" s="1"/>
  <c r="BF222" i="4"/>
  <c r="BG222" i="4" s="1"/>
  <c r="BF223" i="4"/>
  <c r="BF224" i="4"/>
  <c r="BF225" i="4"/>
  <c r="BG225" i="4" s="1"/>
  <c r="BF226" i="4"/>
  <c r="BG226" i="4" s="1"/>
  <c r="BF227" i="4"/>
  <c r="BF228" i="4"/>
  <c r="BG228" i="4" s="1"/>
  <c r="BF229" i="4"/>
  <c r="BG229" i="4" s="1"/>
  <c r="BF230" i="4"/>
  <c r="BG230" i="4" s="1"/>
  <c r="BF231" i="4"/>
  <c r="BF232" i="4"/>
  <c r="BF233" i="4"/>
  <c r="BG233" i="4" s="1"/>
  <c r="BF234" i="4"/>
  <c r="BG234" i="4" s="1"/>
  <c r="BF235" i="4"/>
  <c r="BF236" i="4"/>
  <c r="BG236" i="4" s="1"/>
  <c r="BF237" i="4"/>
  <c r="BG237" i="4" s="1"/>
  <c r="BF238" i="4"/>
  <c r="BG238" i="4" s="1"/>
  <c r="BF239" i="4"/>
  <c r="BF240" i="4"/>
  <c r="BG240" i="4" s="1"/>
  <c r="BF241" i="4"/>
  <c r="BG241" i="4" s="1"/>
  <c r="BF242" i="4"/>
  <c r="BG242" i="4" s="1"/>
  <c r="BF243" i="4"/>
  <c r="BG243" i="4" s="1"/>
  <c r="BF244" i="4"/>
  <c r="BG244" i="4" s="1"/>
  <c r="BF245" i="4"/>
  <c r="BG245" i="4" s="1"/>
  <c r="BF246" i="4"/>
  <c r="BG246" i="4" s="1"/>
  <c r="BF247" i="4"/>
  <c r="BF248" i="4"/>
  <c r="BF262" i="4"/>
  <c r="BG262" i="4" s="1"/>
  <c r="BF249" i="4"/>
  <c r="BG249" i="4" s="1"/>
  <c r="BF250" i="4"/>
  <c r="BF251" i="4"/>
  <c r="BG251" i="4" s="1"/>
  <c r="BF252" i="4"/>
  <c r="BG252" i="4" s="1"/>
  <c r="BF253" i="4"/>
  <c r="BG253" i="4" s="1"/>
  <c r="BF254" i="4"/>
  <c r="BF255" i="4"/>
  <c r="BF256" i="4"/>
  <c r="BG256" i="4" s="1"/>
  <c r="BF257" i="4"/>
  <c r="BG257" i="4" s="1"/>
  <c r="BF258" i="4"/>
  <c r="BF259" i="4"/>
  <c r="BF260" i="4"/>
  <c r="BG260" i="4" s="1"/>
  <c r="BF261" i="4"/>
  <c r="BG261" i="4" s="1"/>
  <c r="BF263" i="4"/>
  <c r="BF264" i="4"/>
  <c r="BG264" i="4" s="1"/>
  <c r="BF265" i="4"/>
  <c r="BF266" i="4"/>
  <c r="BG266" i="4" s="1"/>
  <c r="BF267" i="4"/>
  <c r="BF268" i="4"/>
  <c r="BG268" i="4" s="1"/>
  <c r="BF269" i="4"/>
  <c r="BG269" i="4" s="1"/>
  <c r="BF270" i="4"/>
  <c r="BG270" i="4" s="1"/>
  <c r="BF271" i="4"/>
  <c r="BF272" i="4"/>
  <c r="BF273" i="4"/>
  <c r="BF274" i="4"/>
  <c r="BG274" i="4" s="1"/>
  <c r="BF275" i="4"/>
  <c r="BG275" i="4" s="1"/>
  <c r="BF276" i="4"/>
  <c r="BG276" i="4" s="1"/>
  <c r="BF277" i="4"/>
  <c r="BG277" i="4" s="1"/>
  <c r="BF278" i="4"/>
  <c r="BG278" i="4" s="1"/>
  <c r="BF279" i="4"/>
  <c r="BF280" i="4"/>
  <c r="BF282" i="4"/>
  <c r="BF281" i="4"/>
  <c r="BG281" i="4" s="1"/>
  <c r="BF283" i="4"/>
  <c r="BF284" i="4"/>
  <c r="BG284" i="4" s="1"/>
  <c r="BF285" i="4"/>
  <c r="BG285" i="4" s="1"/>
  <c r="BF286" i="4"/>
  <c r="BG286" i="4" s="1"/>
  <c r="BF287" i="4"/>
  <c r="BF288" i="4"/>
  <c r="BG288" i="4" s="1"/>
  <c r="BF289" i="4"/>
  <c r="BF290" i="4"/>
  <c r="BG290" i="4" s="1"/>
  <c r="BF291" i="4"/>
  <c r="BF292" i="4"/>
  <c r="BG292" i="4" s="1"/>
  <c r="BF293" i="4"/>
  <c r="BG293" i="4" s="1"/>
  <c r="BF294" i="4"/>
  <c r="BG294" i="4" s="1"/>
  <c r="BF295" i="4"/>
  <c r="BF296" i="4"/>
  <c r="BF297" i="4"/>
  <c r="BG297" i="4" s="1"/>
  <c r="BF298" i="4"/>
  <c r="BG298" i="4" s="1"/>
  <c r="BF299" i="4"/>
  <c r="BF300" i="4"/>
  <c r="BG300" i="4" s="1"/>
  <c r="BF301" i="4"/>
  <c r="BG301" i="4" s="1"/>
  <c r="BF302" i="4"/>
  <c r="BG302" i="4" s="1"/>
  <c r="BF303" i="4"/>
  <c r="BF304" i="4"/>
  <c r="BF305" i="4"/>
  <c r="BG305" i="4" s="1"/>
  <c r="BF306" i="4"/>
  <c r="BG306" i="4" s="1"/>
  <c r="BF307" i="4"/>
  <c r="BG307" i="4" s="1"/>
  <c r="BF308" i="4"/>
  <c r="BG308" i="4" s="1"/>
  <c r="BF309" i="4"/>
  <c r="BG309" i="4" s="1"/>
  <c r="BF312" i="4"/>
  <c r="BG312" i="4" s="1"/>
  <c r="BF310" i="4"/>
  <c r="BF311" i="4"/>
  <c r="BG311" i="4" s="1"/>
  <c r="BF313" i="4"/>
  <c r="BG313" i="4" s="1"/>
  <c r="BF314" i="4"/>
  <c r="BG314" i="4" s="1"/>
  <c r="BF315" i="4"/>
  <c r="BF316" i="4"/>
  <c r="BG316" i="4" s="1"/>
  <c r="BF317" i="4"/>
  <c r="BG317" i="4" s="1"/>
  <c r="BF318" i="4"/>
  <c r="BG318" i="4" s="1"/>
  <c r="BF319" i="4"/>
  <c r="BF320" i="4"/>
  <c r="BF321" i="4"/>
  <c r="BG321" i="4" s="1"/>
  <c r="BF322" i="4"/>
  <c r="BG322" i="4" s="1"/>
  <c r="BF323" i="4"/>
  <c r="BG323" i="4" s="1"/>
  <c r="BF324" i="4"/>
  <c r="BG324" i="4" s="1"/>
  <c r="BF325" i="4"/>
  <c r="BF326" i="4"/>
  <c r="BG326" i="4" s="1"/>
  <c r="BF327" i="4"/>
  <c r="BF328" i="4"/>
  <c r="BF329" i="4"/>
  <c r="BF330" i="4"/>
  <c r="BG330" i="4" s="1"/>
  <c r="BF331" i="4"/>
  <c r="BF332" i="4"/>
  <c r="BG332" i="4" s="1"/>
  <c r="BF333" i="4"/>
  <c r="BG333" i="4" s="1"/>
  <c r="BF334" i="4"/>
  <c r="BG334" i="4" s="1"/>
  <c r="BF335" i="4"/>
  <c r="BF336" i="4"/>
  <c r="BG336" i="4" s="1"/>
  <c r="BF337" i="4"/>
  <c r="BF338" i="4"/>
  <c r="BG338" i="4" s="1"/>
  <c r="BF339" i="4"/>
  <c r="BG339" i="4" s="1"/>
  <c r="BF340" i="4"/>
  <c r="BG340" i="4" s="1"/>
  <c r="BF341" i="4"/>
  <c r="BG341" i="4" s="1"/>
  <c r="BF342" i="4"/>
  <c r="BG342" i="4" s="1"/>
  <c r="BF343" i="4"/>
  <c r="BF344" i="4"/>
  <c r="BF345" i="4"/>
  <c r="BF346" i="4"/>
  <c r="BG346" i="4" s="1"/>
  <c r="BF347" i="4"/>
  <c r="BF348" i="4"/>
  <c r="BG348" i="4" s="1"/>
  <c r="BF349" i="4"/>
  <c r="BG349" i="4" s="1"/>
  <c r="BF350" i="4"/>
  <c r="BG350" i="4" s="1"/>
  <c r="BF351" i="4"/>
  <c r="BF352" i="4"/>
  <c r="BF353" i="4"/>
  <c r="BF354" i="4"/>
  <c r="BG354" i="4" s="1"/>
  <c r="BF355" i="4"/>
  <c r="BF356" i="4"/>
  <c r="BF357" i="4"/>
  <c r="BG357" i="4" s="1"/>
  <c r="BF358" i="4"/>
  <c r="BG358" i="4" s="1"/>
  <c r="BF359" i="4"/>
  <c r="BF360" i="4"/>
  <c r="BG360" i="4" s="1"/>
  <c r="BF361" i="4"/>
  <c r="BG361" i="4" s="1"/>
  <c r="BF362" i="4"/>
  <c r="BG362" i="4" s="1"/>
  <c r="BF363" i="4"/>
  <c r="BF364" i="4"/>
  <c r="BG364" i="4" s="1"/>
  <c r="BF365" i="4"/>
  <c r="BG365" i="4" s="1"/>
  <c r="BF366" i="4"/>
  <c r="BG366" i="4" s="1"/>
  <c r="BF367" i="4"/>
  <c r="BF368" i="4"/>
  <c r="BF369" i="4"/>
  <c r="BG369" i="4" s="1"/>
  <c r="BF370" i="4"/>
  <c r="BG370" i="4" s="1"/>
  <c r="BF371" i="4"/>
  <c r="BG371" i="4" s="1"/>
  <c r="BF372" i="4"/>
  <c r="BG372" i="4" s="1"/>
  <c r="BF373" i="4"/>
  <c r="BG373" i="4" s="1"/>
  <c r="BF374" i="4"/>
  <c r="BG374" i="4" s="1"/>
  <c r="BF375" i="4"/>
  <c r="BF376" i="4"/>
  <c r="BF377" i="4"/>
  <c r="BG377" i="4" s="1"/>
  <c r="BF378" i="4"/>
  <c r="BG378" i="4" s="1"/>
  <c r="BF379" i="4"/>
  <c r="BF380" i="4"/>
  <c r="BG380" i="4" s="1"/>
  <c r="BF381" i="4"/>
  <c r="BG381" i="4" s="1"/>
  <c r="BF382" i="4"/>
  <c r="BG382" i="4" s="1"/>
  <c r="BF383" i="4"/>
  <c r="BF384" i="4"/>
  <c r="BG384" i="4" s="1"/>
  <c r="BF385" i="4"/>
  <c r="BG385" i="4" s="1"/>
  <c r="BF386" i="4"/>
  <c r="BG386" i="4" s="1"/>
  <c r="BF387" i="4"/>
  <c r="BG387" i="4" s="1"/>
  <c r="BF388" i="4"/>
  <c r="BG388" i="4" s="1"/>
  <c r="BF389" i="4"/>
  <c r="BF390" i="4"/>
  <c r="BG390" i="4" s="1"/>
  <c r="BF391" i="4"/>
  <c r="BF392" i="4"/>
  <c r="BF393" i="4"/>
  <c r="BG393" i="4" s="1"/>
  <c r="BF394" i="4"/>
  <c r="BG394" i="4" s="1"/>
  <c r="BF395" i="4"/>
  <c r="BF396" i="4"/>
  <c r="BG396" i="4" s="1"/>
  <c r="BF397" i="4"/>
  <c r="BG397" i="4" s="1"/>
  <c r="BF398" i="4"/>
  <c r="BG398" i="4" s="1"/>
  <c r="BF399" i="4"/>
  <c r="BF401" i="4"/>
  <c r="BF400" i="4"/>
  <c r="BG400" i="4" s="1"/>
  <c r="BF402" i="4"/>
  <c r="BG402" i="4" s="1"/>
  <c r="BF403" i="4"/>
  <c r="BG403" i="4" s="1"/>
  <c r="BF404" i="4"/>
  <c r="BG404" i="4" s="1"/>
  <c r="BF405" i="4"/>
  <c r="BG405" i="4" s="1"/>
  <c r="BF406" i="4"/>
  <c r="BG406" i="4" s="1"/>
  <c r="BF407" i="4"/>
  <c r="BF408" i="4"/>
  <c r="BG408" i="4" s="1"/>
  <c r="BF409" i="4"/>
  <c r="BG409" i="4" s="1"/>
  <c r="BF410" i="4"/>
  <c r="BG410" i="4" s="1"/>
  <c r="BF411" i="4"/>
  <c r="BF412" i="4"/>
  <c r="BG412" i="4" s="1"/>
  <c r="BF413" i="4"/>
  <c r="BG413" i="4" s="1"/>
  <c r="BF414" i="4"/>
  <c r="BG414" i="4" s="1"/>
  <c r="BF415" i="4"/>
  <c r="BF476" i="4"/>
  <c r="BF416" i="4"/>
  <c r="BG416" i="4" s="1"/>
  <c r="BF417" i="4"/>
  <c r="BG417" i="4" s="1"/>
  <c r="BF418" i="4"/>
  <c r="BG418" i="4" s="1"/>
  <c r="BF419" i="4"/>
  <c r="BG419" i="4" s="1"/>
  <c r="BF420" i="4"/>
  <c r="BG420" i="4" s="1"/>
  <c r="BF421" i="4"/>
  <c r="BG421" i="4" s="1"/>
  <c r="BF477" i="4"/>
  <c r="BF478" i="4"/>
  <c r="BF422" i="4"/>
  <c r="BG422" i="4" s="1"/>
  <c r="BF479" i="4"/>
  <c r="BG479" i="4" s="1"/>
  <c r="BF480" i="4"/>
  <c r="BF423" i="4"/>
  <c r="BG423" i="4" s="1"/>
  <c r="BF424" i="4"/>
  <c r="BG424" i="4" s="1"/>
  <c r="BF425" i="4"/>
  <c r="BG425" i="4" s="1"/>
  <c r="BF426" i="4"/>
  <c r="BF427" i="4"/>
  <c r="BG427" i="4" s="1"/>
  <c r="BF428" i="4"/>
  <c r="BG428" i="4" s="1"/>
  <c r="BF481" i="4"/>
  <c r="BG481" i="4" s="1"/>
  <c r="BF429" i="4"/>
  <c r="BG429" i="4" s="1"/>
  <c r="BF430" i="4"/>
  <c r="BG430" i="4" s="1"/>
  <c r="BF431" i="4"/>
  <c r="BG431" i="4" s="1"/>
  <c r="BF432" i="4"/>
  <c r="BG432" i="4" s="1"/>
  <c r="BF433" i="4"/>
  <c r="BF434" i="4"/>
  <c r="BF435" i="4"/>
  <c r="BG435" i="4" s="1"/>
  <c r="BF436" i="4"/>
  <c r="BG436" i="4" s="1"/>
  <c r="BF482" i="4"/>
  <c r="BF437" i="4"/>
  <c r="BG437" i="4" s="1"/>
  <c r="BF438" i="4"/>
  <c r="BG438" i="4" s="1"/>
  <c r="BF483" i="4"/>
  <c r="BG483" i="4" s="1"/>
  <c r="BF439" i="4"/>
  <c r="BF484" i="4"/>
  <c r="BF440" i="4"/>
  <c r="BG440" i="4" s="1"/>
  <c r="BF441" i="4"/>
  <c r="BG441" i="4" s="1"/>
  <c r="BF442" i="4"/>
  <c r="BG442" i="4" s="1"/>
  <c r="BF443" i="4"/>
  <c r="BG443" i="4" s="1"/>
  <c r="BF444" i="4"/>
  <c r="BG444" i="4" s="1"/>
  <c r="BF445" i="4"/>
  <c r="BG445" i="4" s="1"/>
  <c r="BF446" i="4"/>
  <c r="BF447" i="4"/>
  <c r="BG447" i="4" s="1"/>
  <c r="BF448" i="4"/>
  <c r="BG448" i="4" s="1"/>
  <c r="BF449" i="4"/>
  <c r="BG449" i="4" s="1"/>
  <c r="BF485" i="4"/>
  <c r="BF486" i="4"/>
  <c r="BG486" i="4" s="1"/>
  <c r="BF450" i="4"/>
  <c r="BG450" i="4" s="1"/>
  <c r="BF451" i="4"/>
  <c r="BG451" i="4" s="1"/>
  <c r="BF487" i="4"/>
  <c r="BF452" i="4"/>
  <c r="BF453" i="4"/>
  <c r="BG453" i="4" s="1"/>
  <c r="BF454" i="4"/>
  <c r="BG454" i="4" s="1"/>
  <c r="BF455" i="4"/>
  <c r="BG455" i="4" s="1"/>
  <c r="BF456" i="4"/>
  <c r="BG456" i="4" s="1"/>
  <c r="BF457" i="4"/>
  <c r="BG457" i="4" s="1"/>
  <c r="BF458" i="4"/>
  <c r="BG458" i="4" s="1"/>
  <c r="BF459" i="4"/>
  <c r="BF460" i="4"/>
  <c r="BF461" i="4"/>
  <c r="BG461" i="4" s="1"/>
  <c r="BF463" i="4"/>
  <c r="BG463" i="4" s="1"/>
  <c r="BF462" i="4"/>
  <c r="BF464" i="4"/>
  <c r="BG464" i="4" s="1"/>
  <c r="BF465" i="4"/>
  <c r="BG465" i="4" s="1"/>
  <c r="BF466" i="4"/>
  <c r="BG466" i="4" s="1"/>
  <c r="BF468" i="4"/>
  <c r="BF467" i="4"/>
  <c r="BG467" i="4" s="1"/>
  <c r="BF469" i="4"/>
  <c r="BG469" i="4" s="1"/>
  <c r="BF470" i="4"/>
  <c r="BG470" i="4" s="1"/>
  <c r="BF471" i="4"/>
  <c r="BG471" i="4" s="1"/>
  <c r="BF472" i="4"/>
  <c r="BG472" i="4" s="1"/>
  <c r="BF473" i="4"/>
  <c r="BG473" i="4" s="1"/>
  <c r="BF474" i="4"/>
  <c r="BG474" i="4" s="1"/>
  <c r="BF475" i="4"/>
  <c r="BF488" i="4"/>
  <c r="BF489" i="4"/>
  <c r="BG489" i="4" s="1"/>
  <c r="BF490" i="4"/>
  <c r="BG490" i="4" s="1"/>
  <c r="BF491" i="4"/>
  <c r="BF492" i="4"/>
  <c r="BG492" i="4" s="1"/>
  <c r="BF493" i="4"/>
  <c r="BG493" i="4" s="1"/>
  <c r="BF494" i="4"/>
  <c r="BG494" i="4" s="1"/>
  <c r="BF495" i="4"/>
  <c r="BF496" i="4"/>
  <c r="BF497" i="4"/>
  <c r="BG497" i="4" s="1"/>
  <c r="BF498" i="4"/>
  <c r="BG498" i="4" s="1"/>
  <c r="BF499" i="4"/>
  <c r="BG499" i="4" s="1"/>
  <c r="BF500" i="4"/>
  <c r="BG500" i="4" s="1"/>
  <c r="BF501" i="4"/>
  <c r="BG501" i="4" s="1"/>
  <c r="BF502" i="4"/>
  <c r="BG502" i="4" s="1"/>
  <c r="BF503" i="4"/>
  <c r="BF504" i="4"/>
  <c r="BG504" i="4" s="1"/>
  <c r="BF505" i="4"/>
  <c r="BG505" i="4" s="1"/>
  <c r="BF506" i="4"/>
  <c r="BG506" i="4" s="1"/>
  <c r="BF507" i="4"/>
  <c r="BF508" i="4"/>
  <c r="BG508" i="4" s="1"/>
  <c r="BF509" i="4"/>
  <c r="BG509" i="4" s="1"/>
  <c r="BF510" i="4"/>
  <c r="BG510" i="4" s="1"/>
  <c r="BF511" i="4"/>
  <c r="BF512" i="4"/>
  <c r="BF513" i="4"/>
  <c r="BG513" i="4" s="1"/>
  <c r="BF514" i="4"/>
  <c r="BG514" i="4" s="1"/>
  <c r="BF515" i="4"/>
  <c r="BG515" i="4" s="1"/>
  <c r="BF516" i="4"/>
  <c r="BG516" i="4" s="1"/>
  <c r="BF517" i="4"/>
  <c r="BG517" i="4" s="1"/>
  <c r="BF518" i="4"/>
  <c r="BG518" i="4" s="1"/>
  <c r="BF519" i="4"/>
  <c r="BF520" i="4"/>
  <c r="BF521" i="4"/>
  <c r="BF522" i="4"/>
  <c r="BG522" i="4" s="1"/>
  <c r="BF523" i="4"/>
  <c r="BF524" i="4"/>
  <c r="BG524" i="4" s="1"/>
  <c r="BF525" i="4"/>
  <c r="BG525" i="4" s="1"/>
  <c r="BF526" i="4"/>
  <c r="BG526" i="4" s="1"/>
  <c r="BF527" i="4"/>
  <c r="BF528" i="4"/>
  <c r="BG528" i="4" s="1"/>
  <c r="BF529" i="4"/>
  <c r="BF530" i="4"/>
  <c r="BG530" i="4" s="1"/>
  <c r="BF531" i="4"/>
  <c r="BG531" i="4" s="1"/>
  <c r="BF532" i="4"/>
  <c r="BG532" i="4" s="1"/>
  <c r="BF533" i="4"/>
  <c r="BG533" i="4" s="1"/>
  <c r="BF535" i="4"/>
  <c r="BG535" i="4" s="1"/>
  <c r="BF536" i="4"/>
  <c r="BF537" i="4"/>
  <c r="BF534" i="4"/>
  <c r="BF538" i="4"/>
  <c r="BG538" i="4" s="1"/>
  <c r="BF539" i="4"/>
  <c r="BF540" i="4"/>
  <c r="BG540" i="4" s="1"/>
  <c r="BF541" i="4"/>
  <c r="BG541" i="4" s="1"/>
  <c r="BF543" i="4"/>
  <c r="BG543" i="4" s="1"/>
  <c r="BF542" i="4"/>
  <c r="BF544" i="4"/>
  <c r="BF545" i="4"/>
  <c r="BF546" i="4"/>
  <c r="BG546" i="4" s="1"/>
  <c r="BF547" i="4"/>
  <c r="BF548" i="4"/>
  <c r="BG548" i="4" s="1"/>
  <c r="BF549" i="4"/>
  <c r="BG549" i="4" s="1"/>
  <c r="BF550" i="4"/>
  <c r="BG550" i="4" s="1"/>
  <c r="BF551" i="4"/>
  <c r="BF552" i="4"/>
  <c r="BG552" i="4" s="1"/>
  <c r="BF553" i="4"/>
  <c r="BG553" i="4" s="1"/>
  <c r="BF554" i="4"/>
  <c r="BG554" i="4" s="1"/>
  <c r="BF555" i="4"/>
  <c r="BF556" i="4"/>
  <c r="BG556" i="4" s="1"/>
  <c r="BF557" i="4"/>
  <c r="BG557" i="4" s="1"/>
  <c r="BF558" i="4"/>
  <c r="BG558" i="4" s="1"/>
  <c r="BF559" i="4"/>
  <c r="BF560" i="4"/>
  <c r="BF561" i="4"/>
  <c r="BG561" i="4" s="1"/>
  <c r="BF562" i="4"/>
  <c r="BG562" i="4" s="1"/>
  <c r="BF563" i="4"/>
  <c r="BG563" i="4" s="1"/>
  <c r="BF564" i="4"/>
  <c r="BG564" i="4" s="1"/>
  <c r="BF565" i="4"/>
  <c r="BG565" i="4" s="1"/>
  <c r="BF566" i="4"/>
  <c r="BG566" i="4" s="1"/>
  <c r="BF567" i="4"/>
  <c r="BF576" i="4"/>
  <c r="BF568" i="4"/>
  <c r="BG568" i="4" s="1"/>
  <c r="BF569" i="4"/>
  <c r="BG569" i="4" s="1"/>
  <c r="BF570" i="4"/>
  <c r="BF571" i="4"/>
  <c r="BG571" i="4" s="1"/>
  <c r="BF572" i="4"/>
  <c r="BG572" i="4" s="1"/>
  <c r="BF573" i="4"/>
  <c r="BG573" i="4" s="1"/>
  <c r="BF574" i="4"/>
  <c r="BF577" i="4"/>
  <c r="BG577" i="4" s="1"/>
  <c r="BF575" i="4"/>
  <c r="BG575" i="4" s="1"/>
  <c r="BF578" i="4"/>
  <c r="BG578" i="4" s="1"/>
  <c r="BF579" i="4"/>
  <c r="BF580" i="4"/>
  <c r="BF6" i="4"/>
  <c r="BF5" i="4"/>
  <c r="BG5" i="4" s="1"/>
  <c r="AY7" i="4"/>
  <c r="AY8" i="4"/>
  <c r="AY9" i="4"/>
  <c r="AY10" i="4"/>
  <c r="AZ10" i="4" s="1"/>
  <c r="AY11" i="4"/>
  <c r="AY12" i="4"/>
  <c r="AZ12" i="4" s="1"/>
  <c r="AY13" i="4"/>
  <c r="AZ13" i="4" s="1"/>
  <c r="AY14" i="4"/>
  <c r="AZ14" i="4" s="1"/>
  <c r="AY15" i="4"/>
  <c r="AY16" i="4"/>
  <c r="AY17" i="4"/>
  <c r="AZ17" i="4" s="1"/>
  <c r="AY18" i="4"/>
  <c r="AZ18" i="4" s="1"/>
  <c r="AY19" i="4"/>
  <c r="AZ19" i="4" s="1"/>
  <c r="AY20" i="4"/>
  <c r="AZ20" i="4" s="1"/>
  <c r="AY21" i="4"/>
  <c r="AZ21" i="4" s="1"/>
  <c r="AY22" i="4"/>
  <c r="AZ22" i="4" s="1"/>
  <c r="AY23" i="4"/>
  <c r="AY24" i="4"/>
  <c r="AZ24" i="4" s="1"/>
  <c r="AY25" i="4"/>
  <c r="AZ25" i="4" s="1"/>
  <c r="AY26" i="4"/>
  <c r="AZ26" i="4" s="1"/>
  <c r="AY27" i="4"/>
  <c r="AY28" i="4"/>
  <c r="AY29" i="4"/>
  <c r="AZ29" i="4" s="1"/>
  <c r="AY30" i="4"/>
  <c r="AZ30" i="4" s="1"/>
  <c r="AY31" i="4"/>
  <c r="AY32" i="4"/>
  <c r="AY33" i="4"/>
  <c r="AZ33" i="4" s="1"/>
  <c r="AY34" i="4"/>
  <c r="AZ34" i="4" s="1"/>
  <c r="AY35" i="4"/>
  <c r="AY36" i="4"/>
  <c r="AZ36" i="4" s="1"/>
  <c r="AY37" i="4"/>
  <c r="AZ37" i="4" s="1"/>
  <c r="AY38" i="4"/>
  <c r="AZ38" i="4" s="1"/>
  <c r="AY39" i="4"/>
  <c r="AY40" i="4"/>
  <c r="AY41" i="4"/>
  <c r="AZ41" i="4" s="1"/>
  <c r="AY42" i="4"/>
  <c r="AZ42" i="4" s="1"/>
  <c r="AY43" i="4"/>
  <c r="AY44" i="4"/>
  <c r="AZ44" i="4" s="1"/>
  <c r="AY45" i="4"/>
  <c r="AZ45" i="4" s="1"/>
  <c r="AY46" i="4"/>
  <c r="AZ46" i="4" s="1"/>
  <c r="AY47" i="4"/>
  <c r="AY48" i="4"/>
  <c r="AZ48" i="4" s="1"/>
  <c r="AY49" i="4"/>
  <c r="AZ49" i="4" s="1"/>
  <c r="AY50" i="4"/>
  <c r="AZ50" i="4" s="1"/>
  <c r="AY51" i="4"/>
  <c r="AZ51" i="4" s="1"/>
  <c r="AY52" i="4"/>
  <c r="AZ52" i="4" s="1"/>
  <c r="AY53" i="4"/>
  <c r="AZ53" i="4" s="1"/>
  <c r="AY64" i="4"/>
  <c r="AZ64" i="4" s="1"/>
  <c r="AY65" i="4"/>
  <c r="AY66" i="4"/>
  <c r="AY67" i="4"/>
  <c r="AZ67" i="4" s="1"/>
  <c r="AY68" i="4"/>
  <c r="AZ68" i="4" s="1"/>
  <c r="AY69" i="4"/>
  <c r="AY70" i="4"/>
  <c r="AZ70" i="4" s="1"/>
  <c r="AY71" i="4"/>
  <c r="AZ71" i="4" s="1"/>
  <c r="AY72" i="4"/>
  <c r="AZ72" i="4" s="1"/>
  <c r="AY54" i="4"/>
  <c r="AY55" i="4"/>
  <c r="AY56" i="4"/>
  <c r="AZ56" i="4" s="1"/>
  <c r="AY57" i="4"/>
  <c r="AZ57" i="4" s="1"/>
  <c r="AY58" i="4"/>
  <c r="AZ58" i="4" s="1"/>
  <c r="AY59" i="4"/>
  <c r="AY60" i="4"/>
  <c r="AZ60" i="4" s="1"/>
  <c r="AY61" i="4"/>
  <c r="AZ61" i="4" s="1"/>
  <c r="AY62" i="4"/>
  <c r="AY63" i="4"/>
  <c r="AZ63" i="4" s="1"/>
  <c r="AY110" i="4"/>
  <c r="AZ110" i="4" s="1"/>
  <c r="AY73" i="4"/>
  <c r="AZ73" i="4" s="1"/>
  <c r="AY74" i="4"/>
  <c r="AY75" i="4"/>
  <c r="AZ75" i="4" s="1"/>
  <c r="AY76" i="4"/>
  <c r="AZ76" i="4" s="1"/>
  <c r="AY111" i="4"/>
  <c r="AZ111" i="4" s="1"/>
  <c r="AY77" i="4"/>
  <c r="AY78" i="4"/>
  <c r="AY79" i="4"/>
  <c r="AZ79" i="4" s="1"/>
  <c r="AY80" i="4"/>
  <c r="AZ80" i="4" s="1"/>
  <c r="AY81" i="4"/>
  <c r="AZ81" i="4" s="1"/>
  <c r="AY82" i="4"/>
  <c r="AZ82" i="4" s="1"/>
  <c r="AY83" i="4"/>
  <c r="AZ83" i="4" s="1"/>
  <c r="AY84" i="4"/>
  <c r="AZ84" i="4" s="1"/>
  <c r="AY85" i="4"/>
  <c r="AY86" i="4"/>
  <c r="AY87" i="4"/>
  <c r="AZ87" i="4" s="1"/>
  <c r="AY88" i="4"/>
  <c r="AZ88" i="4" s="1"/>
  <c r="AY89" i="4"/>
  <c r="AY90" i="4"/>
  <c r="AZ90" i="4" s="1"/>
  <c r="AY91" i="4"/>
  <c r="AZ91" i="4" s="1"/>
  <c r="AY92" i="4"/>
  <c r="AZ92" i="4" s="1"/>
  <c r="AY93" i="4"/>
  <c r="AY94" i="4"/>
  <c r="AZ94" i="4" s="1"/>
  <c r="AY95" i="4"/>
  <c r="AZ95" i="4" s="1"/>
  <c r="AY97" i="4"/>
  <c r="AZ97" i="4" s="1"/>
  <c r="AY96" i="4"/>
  <c r="AZ96" i="4" s="1"/>
  <c r="AY98" i="4"/>
  <c r="AZ98" i="4" s="1"/>
  <c r="AY99" i="4"/>
  <c r="AZ99" i="4" s="1"/>
  <c r="AY100" i="4"/>
  <c r="AZ100" i="4" s="1"/>
  <c r="AY101" i="4"/>
  <c r="AY102" i="4"/>
  <c r="AY103" i="4"/>
  <c r="AZ103" i="4" s="1"/>
  <c r="AY104" i="4"/>
  <c r="AZ104" i="4" s="1"/>
  <c r="AY105" i="4"/>
  <c r="AY106" i="4"/>
  <c r="AZ106" i="4" s="1"/>
  <c r="AY107" i="4"/>
  <c r="AZ107" i="4" s="1"/>
  <c r="AY108" i="4"/>
  <c r="AZ108" i="4" s="1"/>
  <c r="AY112" i="4"/>
  <c r="AY113" i="4"/>
  <c r="AY114" i="4"/>
  <c r="AZ114" i="4" s="1"/>
  <c r="AY115" i="4"/>
  <c r="AZ115" i="4" s="1"/>
  <c r="AY109" i="4"/>
  <c r="AZ109" i="4" s="1"/>
  <c r="AY116" i="4"/>
  <c r="AZ116" i="4" s="1"/>
  <c r="AY117" i="4"/>
  <c r="AZ117" i="4" s="1"/>
  <c r="AY118" i="4"/>
  <c r="AZ118" i="4" s="1"/>
  <c r="AY119" i="4"/>
  <c r="AY120" i="4"/>
  <c r="AZ120" i="4" s="1"/>
  <c r="AY121" i="4"/>
  <c r="AZ121" i="4" s="1"/>
  <c r="AY122" i="4"/>
  <c r="AZ122" i="4" s="1"/>
  <c r="AY123" i="4"/>
  <c r="AY124" i="4"/>
  <c r="AZ124" i="4" s="1"/>
  <c r="AY125" i="4"/>
  <c r="AZ125" i="4" s="1"/>
  <c r="AY126" i="4"/>
  <c r="AZ126" i="4" s="1"/>
  <c r="AY127" i="4"/>
  <c r="AY128" i="4"/>
  <c r="AY129" i="4"/>
  <c r="AZ129" i="4" s="1"/>
  <c r="AY130" i="4"/>
  <c r="AZ130" i="4" s="1"/>
  <c r="AY131" i="4"/>
  <c r="AZ131" i="4" s="1"/>
  <c r="AY132" i="4"/>
  <c r="AZ132" i="4" s="1"/>
  <c r="AY133" i="4"/>
  <c r="AZ133" i="4" s="1"/>
  <c r="AY134" i="4"/>
  <c r="AZ134" i="4" s="1"/>
  <c r="AY135" i="4"/>
  <c r="AY136" i="4"/>
  <c r="AY137" i="4"/>
  <c r="AZ137" i="4" s="1"/>
  <c r="AY138" i="4"/>
  <c r="AZ138" i="4" s="1"/>
  <c r="AY139" i="4"/>
  <c r="AY140" i="4"/>
  <c r="AZ140" i="4" s="1"/>
  <c r="AY141" i="4"/>
  <c r="AZ141" i="4" s="1"/>
  <c r="AY142" i="4"/>
  <c r="AZ142" i="4" s="1"/>
  <c r="AY143" i="4"/>
  <c r="AY144" i="4"/>
  <c r="AZ144" i="4" s="1"/>
  <c r="AY145" i="4"/>
  <c r="AZ145" i="4" s="1"/>
  <c r="AY146" i="4"/>
  <c r="AZ146" i="4" s="1"/>
  <c r="AY147" i="4"/>
  <c r="AZ147" i="4" s="1"/>
  <c r="AY148" i="4"/>
  <c r="AY149" i="4"/>
  <c r="AZ149" i="4" s="1"/>
  <c r="AY150" i="4"/>
  <c r="AZ150" i="4" s="1"/>
  <c r="AY151" i="4"/>
  <c r="AY152" i="4"/>
  <c r="AY153" i="4"/>
  <c r="AZ153" i="4" s="1"/>
  <c r="AY154" i="4"/>
  <c r="AZ154" i="4" s="1"/>
  <c r="AY155" i="4"/>
  <c r="AY156" i="4"/>
  <c r="AZ156" i="4" s="1"/>
  <c r="AY157" i="4"/>
  <c r="AZ157" i="4" s="1"/>
  <c r="AY158" i="4"/>
  <c r="AZ158" i="4" s="1"/>
  <c r="AY159" i="4"/>
  <c r="AY160" i="4"/>
  <c r="AY161" i="4"/>
  <c r="AZ161" i="4" s="1"/>
  <c r="AY162" i="4"/>
  <c r="AZ162" i="4" s="1"/>
  <c r="AY163" i="4"/>
  <c r="AZ163" i="4" s="1"/>
  <c r="AY164" i="4"/>
  <c r="AZ164" i="4" s="1"/>
  <c r="AY165" i="4"/>
  <c r="AZ165" i="4" s="1"/>
  <c r="AY166" i="4"/>
  <c r="AZ166" i="4" s="1"/>
  <c r="AY167" i="4"/>
  <c r="AY168" i="4"/>
  <c r="AZ168" i="4" s="1"/>
  <c r="AY169" i="4"/>
  <c r="AZ169" i="4" s="1"/>
  <c r="AY170" i="4"/>
  <c r="AZ170" i="4" s="1"/>
  <c r="AY171" i="4"/>
  <c r="AY172" i="4"/>
  <c r="AZ172" i="4" s="1"/>
  <c r="AY173" i="4"/>
  <c r="AZ173" i="4" s="1"/>
  <c r="AY174" i="4"/>
  <c r="AZ174" i="4" s="1"/>
  <c r="AY175" i="4"/>
  <c r="AY176" i="4"/>
  <c r="AY177" i="4"/>
  <c r="AZ177" i="4" s="1"/>
  <c r="AY178" i="4"/>
  <c r="AZ178" i="4" s="1"/>
  <c r="AY179" i="4"/>
  <c r="AY180" i="4"/>
  <c r="AZ180" i="4" s="1"/>
  <c r="AY181" i="4"/>
  <c r="AZ181" i="4" s="1"/>
  <c r="AY182" i="4"/>
  <c r="AZ182" i="4" s="1"/>
  <c r="AY183" i="4"/>
  <c r="AY184" i="4"/>
  <c r="AY185" i="4"/>
  <c r="AZ185" i="4" s="1"/>
  <c r="AY186" i="4"/>
  <c r="AZ186" i="4" s="1"/>
  <c r="AY187" i="4"/>
  <c r="AY188" i="4"/>
  <c r="AZ188" i="4" s="1"/>
  <c r="AY189" i="4"/>
  <c r="AZ189" i="4" s="1"/>
  <c r="AY190" i="4"/>
  <c r="AZ190" i="4" s="1"/>
  <c r="AY191" i="4"/>
  <c r="AY192" i="4"/>
  <c r="AZ192" i="4" s="1"/>
  <c r="AY193" i="4"/>
  <c r="AZ193" i="4" s="1"/>
  <c r="AY194" i="4"/>
  <c r="AZ194" i="4" s="1"/>
  <c r="AY195" i="4"/>
  <c r="AZ195" i="4" s="1"/>
  <c r="AY196" i="4"/>
  <c r="AZ196" i="4" s="1"/>
  <c r="AY197" i="4"/>
  <c r="AZ197" i="4" s="1"/>
  <c r="AY198" i="4"/>
  <c r="AZ198" i="4" s="1"/>
  <c r="AY199" i="4"/>
  <c r="AY200" i="4"/>
  <c r="AY201" i="4"/>
  <c r="AZ201" i="4" s="1"/>
  <c r="AY202" i="4"/>
  <c r="AZ202" i="4" s="1"/>
  <c r="AY203" i="4"/>
  <c r="AY204" i="4"/>
  <c r="AZ204" i="4" s="1"/>
  <c r="AY205" i="4"/>
  <c r="AZ205" i="4" s="1"/>
  <c r="AY206" i="4"/>
  <c r="AZ206" i="4" s="1"/>
  <c r="AY207" i="4"/>
  <c r="AY208" i="4"/>
  <c r="AY209" i="4"/>
  <c r="AZ209" i="4" s="1"/>
  <c r="AY210" i="4"/>
  <c r="AZ210" i="4" s="1"/>
  <c r="AY211" i="4"/>
  <c r="AZ211" i="4" s="1"/>
  <c r="AY212" i="4"/>
  <c r="AZ212" i="4" s="1"/>
  <c r="AY213" i="4"/>
  <c r="AZ213" i="4" s="1"/>
  <c r="AY214" i="4"/>
  <c r="AZ214" i="4" s="1"/>
  <c r="AY216" i="4"/>
  <c r="AY215" i="4"/>
  <c r="AZ215" i="4" s="1"/>
  <c r="AY217" i="4"/>
  <c r="AZ217" i="4" s="1"/>
  <c r="AY218" i="4"/>
  <c r="AZ218" i="4" s="1"/>
  <c r="AY219" i="4"/>
  <c r="AY220" i="4"/>
  <c r="AZ220" i="4" s="1"/>
  <c r="AY221" i="4"/>
  <c r="AZ221" i="4" s="1"/>
  <c r="AY222" i="4"/>
  <c r="AZ222" i="4" s="1"/>
  <c r="AY223" i="4"/>
  <c r="AY224" i="4"/>
  <c r="AY225" i="4"/>
  <c r="AZ225" i="4" s="1"/>
  <c r="AY226" i="4"/>
  <c r="AZ226" i="4" s="1"/>
  <c r="AY227" i="4"/>
  <c r="AZ227" i="4" s="1"/>
  <c r="AY228" i="4"/>
  <c r="AZ228" i="4" s="1"/>
  <c r="AY229" i="4"/>
  <c r="AZ229" i="4" s="1"/>
  <c r="AY230" i="4"/>
  <c r="AZ230" i="4" s="1"/>
  <c r="AY231" i="4"/>
  <c r="AY232" i="4"/>
  <c r="AY233" i="4"/>
  <c r="AZ233" i="4" s="1"/>
  <c r="AY234" i="4"/>
  <c r="AZ234" i="4" s="1"/>
  <c r="AY235" i="4"/>
  <c r="AY236" i="4"/>
  <c r="AZ236" i="4" s="1"/>
  <c r="AY237" i="4"/>
  <c r="AZ237" i="4" s="1"/>
  <c r="AY238" i="4"/>
  <c r="AZ238" i="4" s="1"/>
  <c r="AY239" i="4"/>
  <c r="AY240" i="4"/>
  <c r="AZ240" i="4" s="1"/>
  <c r="AY241" i="4"/>
  <c r="AZ241" i="4" s="1"/>
  <c r="AY242" i="4"/>
  <c r="AZ242" i="4" s="1"/>
  <c r="AY243" i="4"/>
  <c r="AZ243" i="4" s="1"/>
  <c r="AY244" i="4"/>
  <c r="AZ244" i="4" s="1"/>
  <c r="AY245" i="4"/>
  <c r="AZ245" i="4" s="1"/>
  <c r="AY246" i="4"/>
  <c r="AZ246" i="4" s="1"/>
  <c r="AY247" i="4"/>
  <c r="AY248" i="4"/>
  <c r="AY262" i="4"/>
  <c r="AZ262" i="4" s="1"/>
  <c r="AY249" i="4"/>
  <c r="AZ249" i="4" s="1"/>
  <c r="AY250" i="4"/>
  <c r="AY251" i="4"/>
  <c r="AZ251" i="4" s="1"/>
  <c r="AY252" i="4"/>
  <c r="AZ252" i="4" s="1"/>
  <c r="AY253" i="4"/>
  <c r="AZ253" i="4" s="1"/>
  <c r="AY254" i="4"/>
  <c r="AY255" i="4"/>
  <c r="AY256" i="4"/>
  <c r="AZ256" i="4" s="1"/>
  <c r="AY257" i="4"/>
  <c r="AZ257" i="4" s="1"/>
  <c r="AY258" i="4"/>
  <c r="AY259" i="4"/>
  <c r="AZ259" i="4" s="1"/>
  <c r="AY260" i="4"/>
  <c r="AZ260" i="4" s="1"/>
  <c r="AY261" i="4"/>
  <c r="AZ261" i="4" s="1"/>
  <c r="AY263" i="4"/>
  <c r="AY264" i="4"/>
  <c r="AZ264" i="4" s="1"/>
  <c r="AY265" i="4"/>
  <c r="AZ265" i="4" s="1"/>
  <c r="AY266" i="4"/>
  <c r="AZ266" i="4" s="1"/>
  <c r="AY267" i="4"/>
  <c r="AY268" i="4"/>
  <c r="AZ268" i="4" s="1"/>
  <c r="AY269" i="4"/>
  <c r="AZ269" i="4" s="1"/>
  <c r="AY270" i="4"/>
  <c r="AZ270" i="4" s="1"/>
  <c r="AY271" i="4"/>
  <c r="AY272" i="4"/>
  <c r="AY273" i="4"/>
  <c r="AZ273" i="4" s="1"/>
  <c r="AY274" i="4"/>
  <c r="AZ274" i="4" s="1"/>
  <c r="AY275" i="4"/>
  <c r="AZ275" i="4" s="1"/>
  <c r="AY276" i="4"/>
  <c r="AZ276" i="4" s="1"/>
  <c r="AY277" i="4"/>
  <c r="AZ277" i="4" s="1"/>
  <c r="AY278" i="4"/>
  <c r="AZ278" i="4" s="1"/>
  <c r="AY279" i="4"/>
  <c r="AY280" i="4"/>
  <c r="AY282" i="4"/>
  <c r="AZ282" i="4" s="1"/>
  <c r="AY281" i="4"/>
  <c r="AZ281" i="4" s="1"/>
  <c r="AY283" i="4"/>
  <c r="AY284" i="4"/>
  <c r="AZ284" i="4" s="1"/>
  <c r="AY285" i="4"/>
  <c r="AZ285" i="4" s="1"/>
  <c r="AY286" i="4"/>
  <c r="AZ286" i="4" s="1"/>
  <c r="AY287" i="4"/>
  <c r="AY288" i="4"/>
  <c r="AZ288" i="4" s="1"/>
  <c r="AY289" i="4"/>
  <c r="AZ289" i="4" s="1"/>
  <c r="AY290" i="4"/>
  <c r="AZ290" i="4" s="1"/>
  <c r="AY291" i="4"/>
  <c r="AY292" i="4"/>
  <c r="AZ292" i="4" s="1"/>
  <c r="AY293" i="4"/>
  <c r="AZ293" i="4" s="1"/>
  <c r="AY294" i="4"/>
  <c r="AZ294" i="4" s="1"/>
  <c r="AY295" i="4"/>
  <c r="AY296" i="4"/>
  <c r="AY297" i="4"/>
  <c r="AZ297" i="4" s="1"/>
  <c r="AY298" i="4"/>
  <c r="AZ298" i="4" s="1"/>
  <c r="AY299" i="4"/>
  <c r="AY300" i="4"/>
  <c r="AZ300" i="4" s="1"/>
  <c r="AY301" i="4"/>
  <c r="AZ301" i="4" s="1"/>
  <c r="AY302" i="4"/>
  <c r="AZ302" i="4" s="1"/>
  <c r="AY303" i="4"/>
  <c r="AY304" i="4"/>
  <c r="AY305" i="4"/>
  <c r="AZ305" i="4" s="1"/>
  <c r="AY306" i="4"/>
  <c r="AZ306" i="4" s="1"/>
  <c r="AY307" i="4"/>
  <c r="AZ307" i="4" s="1"/>
  <c r="AY308" i="4"/>
  <c r="AZ308" i="4" s="1"/>
  <c r="AY309" i="4"/>
  <c r="AZ309" i="4" s="1"/>
  <c r="AY312" i="4"/>
  <c r="AZ312" i="4" s="1"/>
  <c r="AY310" i="4"/>
  <c r="AY311" i="4"/>
  <c r="AZ311" i="4" s="1"/>
  <c r="AY313" i="4"/>
  <c r="AZ313" i="4" s="1"/>
  <c r="AY314" i="4"/>
  <c r="AZ314" i="4" s="1"/>
  <c r="AY315" i="4"/>
  <c r="AY316" i="4"/>
  <c r="AZ316" i="4" s="1"/>
  <c r="AY317" i="4"/>
  <c r="AZ317" i="4" s="1"/>
  <c r="AY318" i="4"/>
  <c r="AZ318" i="4" s="1"/>
  <c r="AY319" i="4"/>
  <c r="AY320" i="4"/>
  <c r="AY321" i="4"/>
  <c r="AZ321" i="4" s="1"/>
  <c r="AY322" i="4"/>
  <c r="AZ322" i="4" s="1"/>
  <c r="AY323" i="4"/>
  <c r="AZ323" i="4" s="1"/>
  <c r="AY324" i="4"/>
  <c r="AZ324" i="4" s="1"/>
  <c r="AY325" i="4"/>
  <c r="AZ325" i="4" s="1"/>
  <c r="AY326" i="4"/>
  <c r="AZ326" i="4" s="1"/>
  <c r="AY327" i="4"/>
  <c r="AY328" i="4"/>
  <c r="AY329" i="4"/>
  <c r="AZ329" i="4" s="1"/>
  <c r="AY330" i="4"/>
  <c r="AZ330" i="4" s="1"/>
  <c r="AY331" i="4"/>
  <c r="AY332" i="4"/>
  <c r="AZ332" i="4" s="1"/>
  <c r="AY333" i="4"/>
  <c r="AZ333" i="4" s="1"/>
  <c r="AY334" i="4"/>
  <c r="AZ334" i="4" s="1"/>
  <c r="AY335" i="4"/>
  <c r="AY336" i="4"/>
  <c r="AZ336" i="4" s="1"/>
  <c r="AY337" i="4"/>
  <c r="AZ337" i="4" s="1"/>
  <c r="AY338" i="4"/>
  <c r="AZ338" i="4" s="1"/>
  <c r="AY339" i="4"/>
  <c r="AZ339" i="4" s="1"/>
  <c r="AY340" i="4"/>
  <c r="AZ340" i="4" s="1"/>
  <c r="AY341" i="4"/>
  <c r="AZ341" i="4" s="1"/>
  <c r="AY342" i="4"/>
  <c r="AZ342" i="4" s="1"/>
  <c r="AY343" i="4"/>
  <c r="AY344" i="4"/>
  <c r="AY345" i="4"/>
  <c r="AZ345" i="4" s="1"/>
  <c r="AY346" i="4"/>
  <c r="AZ346" i="4" s="1"/>
  <c r="AY347" i="4"/>
  <c r="AY348" i="4"/>
  <c r="AZ348" i="4" s="1"/>
  <c r="AY349" i="4"/>
  <c r="AZ349" i="4" s="1"/>
  <c r="AY350" i="4"/>
  <c r="AZ350" i="4" s="1"/>
  <c r="AY351" i="4"/>
  <c r="AY352" i="4"/>
  <c r="AY353" i="4"/>
  <c r="AZ353" i="4" s="1"/>
  <c r="AY354" i="4"/>
  <c r="AZ354" i="4" s="1"/>
  <c r="AY355" i="4"/>
  <c r="AZ355" i="4" s="1"/>
  <c r="AY356" i="4"/>
  <c r="AZ356" i="4" s="1"/>
  <c r="AY357" i="4"/>
  <c r="AZ357" i="4" s="1"/>
  <c r="AY358" i="4"/>
  <c r="AZ358" i="4" s="1"/>
  <c r="AY359" i="4"/>
  <c r="AY360" i="4"/>
  <c r="AZ360" i="4" s="1"/>
  <c r="AY361" i="4"/>
  <c r="AZ361" i="4" s="1"/>
  <c r="AY362" i="4"/>
  <c r="AZ362" i="4" s="1"/>
  <c r="AY363" i="4"/>
  <c r="AY364" i="4"/>
  <c r="AZ364" i="4" s="1"/>
  <c r="AY365" i="4"/>
  <c r="AZ365" i="4" s="1"/>
  <c r="AY366" i="4"/>
  <c r="AZ366" i="4" s="1"/>
  <c r="AY367" i="4"/>
  <c r="AY368" i="4"/>
  <c r="AY369" i="4"/>
  <c r="AZ369" i="4" s="1"/>
  <c r="AY370" i="4"/>
  <c r="AZ370" i="4" s="1"/>
  <c r="AY371" i="4"/>
  <c r="AZ371" i="4" s="1"/>
  <c r="AY372" i="4"/>
  <c r="AZ372" i="4" s="1"/>
  <c r="AY373" i="4"/>
  <c r="AZ373" i="4" s="1"/>
  <c r="AY374" i="4"/>
  <c r="AZ374" i="4" s="1"/>
  <c r="AY375" i="4"/>
  <c r="AY376" i="4"/>
  <c r="AY377" i="4"/>
  <c r="AZ377" i="4" s="1"/>
  <c r="AY378" i="4"/>
  <c r="AZ378" i="4" s="1"/>
  <c r="AY379" i="4"/>
  <c r="AY380" i="4"/>
  <c r="AZ380" i="4" s="1"/>
  <c r="AY381" i="4"/>
  <c r="AZ381" i="4" s="1"/>
  <c r="AY382" i="4"/>
  <c r="AZ382" i="4" s="1"/>
  <c r="AY383" i="4"/>
  <c r="AY384" i="4"/>
  <c r="AZ384" i="4" s="1"/>
  <c r="AY385" i="4"/>
  <c r="AZ385" i="4" s="1"/>
  <c r="AY386" i="4"/>
  <c r="AZ386" i="4" s="1"/>
  <c r="AY387" i="4"/>
  <c r="AZ387" i="4" s="1"/>
  <c r="AY388" i="4"/>
  <c r="AZ388" i="4" s="1"/>
  <c r="AY389" i="4"/>
  <c r="AZ389" i="4" s="1"/>
  <c r="AY390" i="4"/>
  <c r="AZ390" i="4" s="1"/>
  <c r="AY391" i="4"/>
  <c r="AY392" i="4"/>
  <c r="AY393" i="4"/>
  <c r="AZ393" i="4" s="1"/>
  <c r="AY394" i="4"/>
  <c r="AZ394" i="4" s="1"/>
  <c r="AY395" i="4"/>
  <c r="AY396" i="4"/>
  <c r="AZ396" i="4" s="1"/>
  <c r="AY397" i="4"/>
  <c r="AZ397" i="4" s="1"/>
  <c r="AY398" i="4"/>
  <c r="AZ398" i="4" s="1"/>
  <c r="AY399" i="4"/>
  <c r="AY401" i="4"/>
  <c r="AY400" i="4"/>
  <c r="AZ400" i="4" s="1"/>
  <c r="AY402" i="4"/>
  <c r="AZ402" i="4" s="1"/>
  <c r="AY403" i="4"/>
  <c r="AZ403" i="4" s="1"/>
  <c r="AY404" i="4"/>
  <c r="AY405" i="4"/>
  <c r="AZ405" i="4" s="1"/>
  <c r="AY406" i="4"/>
  <c r="AZ406" i="4" s="1"/>
  <c r="AY407" i="4"/>
  <c r="AY408" i="4"/>
  <c r="AZ408" i="4" s="1"/>
  <c r="AY409" i="4"/>
  <c r="AZ409" i="4" s="1"/>
  <c r="AY410" i="4"/>
  <c r="AZ410" i="4" s="1"/>
  <c r="AY411" i="4"/>
  <c r="AY412" i="4"/>
  <c r="AZ412" i="4" s="1"/>
  <c r="AY413" i="4"/>
  <c r="AZ413" i="4" s="1"/>
  <c r="AY414" i="4"/>
  <c r="AZ414" i="4" s="1"/>
  <c r="AY415" i="4"/>
  <c r="AY476" i="4"/>
  <c r="AY416" i="4"/>
  <c r="AZ416" i="4" s="1"/>
  <c r="AY417" i="4"/>
  <c r="AZ417" i="4" s="1"/>
  <c r="AY418" i="4"/>
  <c r="AZ418" i="4" s="1"/>
  <c r="AY419" i="4"/>
  <c r="AZ419" i="4" s="1"/>
  <c r="AY420" i="4"/>
  <c r="AZ420" i="4" s="1"/>
  <c r="AY421" i="4"/>
  <c r="AZ421" i="4" s="1"/>
  <c r="AY477" i="4"/>
  <c r="AY478" i="4"/>
  <c r="AY422" i="4"/>
  <c r="AZ422" i="4" s="1"/>
  <c r="AY479" i="4"/>
  <c r="AZ479" i="4" s="1"/>
  <c r="AY480" i="4"/>
  <c r="AY423" i="4"/>
  <c r="AZ423" i="4" s="1"/>
  <c r="AY424" i="4"/>
  <c r="AZ424" i="4" s="1"/>
  <c r="AY425" i="4"/>
  <c r="AZ425" i="4" s="1"/>
  <c r="AY426" i="4"/>
  <c r="AY427" i="4"/>
  <c r="AZ427" i="4" s="1"/>
  <c r="AY428" i="4"/>
  <c r="AZ428" i="4" s="1"/>
  <c r="AY481" i="4"/>
  <c r="AZ481" i="4" s="1"/>
  <c r="AY429" i="4"/>
  <c r="AY430" i="4"/>
  <c r="AY431" i="4"/>
  <c r="AZ431" i="4" s="1"/>
  <c r="AY432" i="4"/>
  <c r="AZ432" i="4" s="1"/>
  <c r="AY433" i="4"/>
  <c r="AY434" i="4"/>
  <c r="AY435" i="4"/>
  <c r="AZ435" i="4" s="1"/>
  <c r="AY436" i="4"/>
  <c r="AZ436" i="4" s="1"/>
  <c r="AY482" i="4"/>
  <c r="AY437" i="4"/>
  <c r="AZ437" i="4" s="1"/>
  <c r="AY438" i="4"/>
  <c r="AZ438" i="4" s="1"/>
  <c r="AY483" i="4"/>
  <c r="AZ483" i="4" s="1"/>
  <c r="AY439" i="4"/>
  <c r="AY484" i="4"/>
  <c r="AY440" i="4"/>
  <c r="AZ440" i="4" s="1"/>
  <c r="AY441" i="4"/>
  <c r="AZ441" i="4" s="1"/>
  <c r="AY442" i="4"/>
  <c r="AZ442" i="4" s="1"/>
  <c r="AY443" i="4"/>
  <c r="AZ443" i="4" s="1"/>
  <c r="AY444" i="4"/>
  <c r="AZ444" i="4" s="1"/>
  <c r="AY445" i="4"/>
  <c r="AZ445" i="4" s="1"/>
  <c r="AY446" i="4"/>
  <c r="AY447" i="4"/>
  <c r="AZ447" i="4" s="1"/>
  <c r="AY448" i="4"/>
  <c r="AZ448" i="4" s="1"/>
  <c r="AY449" i="4"/>
  <c r="AZ449" i="4" s="1"/>
  <c r="AY485" i="4"/>
  <c r="AY486" i="4"/>
  <c r="AZ486" i="4" s="1"/>
  <c r="AY450" i="4"/>
  <c r="AZ450" i="4" s="1"/>
  <c r="AY451" i="4"/>
  <c r="AZ451" i="4" s="1"/>
  <c r="AY487" i="4"/>
  <c r="AY452" i="4"/>
  <c r="AY453" i="4"/>
  <c r="AZ453" i="4" s="1"/>
  <c r="AY454" i="4"/>
  <c r="AZ454" i="4" s="1"/>
  <c r="AY455" i="4"/>
  <c r="AZ455" i="4" s="1"/>
  <c r="AY456" i="4"/>
  <c r="AZ456" i="4" s="1"/>
  <c r="AY457" i="4"/>
  <c r="AZ457" i="4" s="1"/>
  <c r="AY458" i="4"/>
  <c r="AZ458" i="4" s="1"/>
  <c r="AY459" i="4"/>
  <c r="AY460" i="4"/>
  <c r="AY461" i="4"/>
  <c r="AZ461" i="4" s="1"/>
  <c r="AY463" i="4"/>
  <c r="AZ463" i="4" s="1"/>
  <c r="AY462" i="4"/>
  <c r="AY464" i="4"/>
  <c r="AZ464" i="4" s="1"/>
  <c r="AY465" i="4"/>
  <c r="AZ465" i="4" s="1"/>
  <c r="AY466" i="4"/>
  <c r="AZ466" i="4" s="1"/>
  <c r="AY468" i="4"/>
  <c r="AY467" i="4"/>
  <c r="AZ467" i="4" s="1"/>
  <c r="AY469" i="4"/>
  <c r="AZ469" i="4" s="1"/>
  <c r="AY470" i="4"/>
  <c r="AZ470" i="4" s="1"/>
  <c r="AY471" i="4"/>
  <c r="AZ471" i="4" s="1"/>
  <c r="AY472" i="4"/>
  <c r="AZ472" i="4" s="1"/>
  <c r="AY473" i="4"/>
  <c r="AZ473" i="4" s="1"/>
  <c r="AY474" i="4"/>
  <c r="AZ474" i="4" s="1"/>
  <c r="AY475" i="4"/>
  <c r="AY488" i="4"/>
  <c r="AY489" i="4"/>
  <c r="AZ489" i="4" s="1"/>
  <c r="AY490" i="4"/>
  <c r="AZ490" i="4" s="1"/>
  <c r="AY491" i="4"/>
  <c r="AY492" i="4"/>
  <c r="AZ492" i="4" s="1"/>
  <c r="AY493" i="4"/>
  <c r="AZ493" i="4" s="1"/>
  <c r="AY494" i="4"/>
  <c r="AZ494" i="4" s="1"/>
  <c r="AY495" i="4"/>
  <c r="AY496" i="4"/>
  <c r="AY497" i="4"/>
  <c r="AZ497" i="4" s="1"/>
  <c r="AY498" i="4"/>
  <c r="AZ498" i="4" s="1"/>
  <c r="AY499" i="4"/>
  <c r="AZ499" i="4" s="1"/>
  <c r="AY500" i="4"/>
  <c r="AZ500" i="4" s="1"/>
  <c r="AY501" i="4"/>
  <c r="AZ501" i="4" s="1"/>
  <c r="AY502" i="4"/>
  <c r="AZ502" i="4" s="1"/>
  <c r="AY503" i="4"/>
  <c r="AY504" i="4"/>
  <c r="AZ504" i="4" s="1"/>
  <c r="AY505" i="4"/>
  <c r="AZ505" i="4" s="1"/>
  <c r="AY506" i="4"/>
  <c r="AZ506" i="4" s="1"/>
  <c r="AY507" i="4"/>
  <c r="AY508" i="4"/>
  <c r="AZ508" i="4" s="1"/>
  <c r="AY509" i="4"/>
  <c r="AZ509" i="4" s="1"/>
  <c r="AY510" i="4"/>
  <c r="AZ510" i="4" s="1"/>
  <c r="AY511" i="4"/>
  <c r="AY512" i="4"/>
  <c r="AY513" i="4"/>
  <c r="AZ513" i="4" s="1"/>
  <c r="AY514" i="4"/>
  <c r="AZ514" i="4" s="1"/>
  <c r="AY515" i="4"/>
  <c r="AY516" i="4"/>
  <c r="AZ516" i="4" s="1"/>
  <c r="AY517" i="4"/>
  <c r="AZ517" i="4" s="1"/>
  <c r="AY518" i="4"/>
  <c r="AZ518" i="4" s="1"/>
  <c r="AY519" i="4"/>
  <c r="AY520" i="4"/>
  <c r="AY521" i="4"/>
  <c r="AZ521" i="4" s="1"/>
  <c r="AY522" i="4"/>
  <c r="AZ522" i="4" s="1"/>
  <c r="AY523" i="4"/>
  <c r="AY524" i="4"/>
  <c r="AZ524" i="4" s="1"/>
  <c r="AY525" i="4"/>
  <c r="AZ525" i="4" s="1"/>
  <c r="AY526" i="4"/>
  <c r="AZ526" i="4" s="1"/>
  <c r="AY527" i="4"/>
  <c r="AY528" i="4"/>
  <c r="AZ528" i="4" s="1"/>
  <c r="AY529" i="4"/>
  <c r="AZ529" i="4" s="1"/>
  <c r="AY530" i="4"/>
  <c r="AZ530" i="4" s="1"/>
  <c r="AY531" i="4"/>
  <c r="AZ531" i="4" s="1"/>
  <c r="AY532" i="4"/>
  <c r="AZ532" i="4" s="1"/>
  <c r="AY533" i="4"/>
  <c r="AZ533" i="4" s="1"/>
  <c r="AY535" i="4"/>
  <c r="AZ535" i="4" s="1"/>
  <c r="AY536" i="4"/>
  <c r="AY537" i="4"/>
  <c r="AY534" i="4"/>
  <c r="AZ534" i="4" s="1"/>
  <c r="AY538" i="4"/>
  <c r="AZ538" i="4" s="1"/>
  <c r="AY539" i="4"/>
  <c r="AY540" i="4"/>
  <c r="AZ540" i="4" s="1"/>
  <c r="AY541" i="4"/>
  <c r="AZ541" i="4" s="1"/>
  <c r="AY543" i="4"/>
  <c r="AZ543" i="4" s="1"/>
  <c r="AY542" i="4"/>
  <c r="AY544" i="4"/>
  <c r="AY545" i="4"/>
  <c r="AZ545" i="4" s="1"/>
  <c r="AY546" i="4"/>
  <c r="AZ546" i="4" s="1"/>
  <c r="AY547" i="4"/>
  <c r="AY548" i="4"/>
  <c r="AZ548" i="4" s="1"/>
  <c r="AY549" i="4"/>
  <c r="AZ549" i="4" s="1"/>
  <c r="AY550" i="4"/>
  <c r="AZ550" i="4" s="1"/>
  <c r="AY551" i="4"/>
  <c r="AY552" i="4"/>
  <c r="AZ552" i="4" s="1"/>
  <c r="AY553" i="4"/>
  <c r="AZ553" i="4" s="1"/>
  <c r="AY554" i="4"/>
  <c r="AZ554" i="4" s="1"/>
  <c r="AY555" i="4"/>
  <c r="AY556" i="4"/>
  <c r="AZ556" i="4" s="1"/>
  <c r="AY557" i="4"/>
  <c r="AZ557" i="4" s="1"/>
  <c r="AY558" i="4"/>
  <c r="AZ558" i="4" s="1"/>
  <c r="AY559" i="4"/>
  <c r="AY560" i="4"/>
  <c r="AY561" i="4"/>
  <c r="AZ561" i="4" s="1"/>
  <c r="AY562" i="4"/>
  <c r="AZ562" i="4" s="1"/>
  <c r="AY563" i="4"/>
  <c r="AZ563" i="4" s="1"/>
  <c r="AY564" i="4"/>
  <c r="AZ564" i="4" s="1"/>
  <c r="AY565" i="4"/>
  <c r="AZ565" i="4" s="1"/>
  <c r="AY566" i="4"/>
  <c r="AZ566" i="4" s="1"/>
  <c r="AY567" i="4"/>
  <c r="AY576" i="4"/>
  <c r="AY568" i="4"/>
  <c r="AZ568" i="4" s="1"/>
  <c r="AY569" i="4"/>
  <c r="AZ569" i="4" s="1"/>
  <c r="AY570" i="4"/>
  <c r="AY571" i="4"/>
  <c r="AZ571" i="4" s="1"/>
  <c r="AY572" i="4"/>
  <c r="AZ572" i="4" s="1"/>
  <c r="AY573" i="4"/>
  <c r="AZ573" i="4" s="1"/>
  <c r="AY574" i="4"/>
  <c r="AY577" i="4"/>
  <c r="AZ577" i="4" s="1"/>
  <c r="AY575" i="4"/>
  <c r="AZ575" i="4" s="1"/>
  <c r="AY578" i="4"/>
  <c r="AZ578" i="4" s="1"/>
  <c r="AY579" i="4"/>
  <c r="AZ579" i="4" s="1"/>
  <c r="AY580" i="4"/>
  <c r="AY6" i="4"/>
  <c r="AZ6" i="4" s="1"/>
  <c r="AZ9" i="4"/>
  <c r="AY5" i="4"/>
  <c r="AZ5" i="4" s="1"/>
  <c r="AR6" i="4"/>
  <c r="AR7" i="4"/>
  <c r="AR8" i="4"/>
  <c r="AR9" i="4"/>
  <c r="AR10" i="4"/>
  <c r="AR11" i="4"/>
  <c r="AR12" i="4"/>
  <c r="AR13" i="4"/>
  <c r="AR14" i="4"/>
  <c r="AR15" i="4"/>
  <c r="AR16" i="4"/>
  <c r="AR17" i="4"/>
  <c r="AR18" i="4"/>
  <c r="AR19" i="4"/>
  <c r="AR20" i="4"/>
  <c r="AR21" i="4"/>
  <c r="AR22" i="4"/>
  <c r="AR23" i="4"/>
  <c r="AR24" i="4"/>
  <c r="AR25" i="4"/>
  <c r="AR26" i="4"/>
  <c r="AR27" i="4"/>
  <c r="AR28" i="4"/>
  <c r="AR29" i="4"/>
  <c r="AR30" i="4"/>
  <c r="AR31" i="4"/>
  <c r="AR32" i="4"/>
  <c r="AR33" i="4"/>
  <c r="AR34" i="4"/>
  <c r="AR35" i="4"/>
  <c r="AR36" i="4"/>
  <c r="AR37" i="4"/>
  <c r="AR38" i="4"/>
  <c r="AR39" i="4"/>
  <c r="AR40" i="4"/>
  <c r="AR41" i="4"/>
  <c r="AR42" i="4"/>
  <c r="AR43" i="4"/>
  <c r="AR44" i="4"/>
  <c r="AR45" i="4"/>
  <c r="AR46" i="4"/>
  <c r="AR47" i="4"/>
  <c r="AR48" i="4"/>
  <c r="AR49" i="4"/>
  <c r="AR50" i="4"/>
  <c r="AR51" i="4"/>
  <c r="AR52" i="4"/>
  <c r="AR53" i="4"/>
  <c r="AR64" i="4"/>
  <c r="AR65" i="4"/>
  <c r="AR66" i="4"/>
  <c r="AR67" i="4"/>
  <c r="AR68" i="4"/>
  <c r="AR69" i="4"/>
  <c r="AR70" i="4"/>
  <c r="AR71" i="4"/>
  <c r="AR72" i="4"/>
  <c r="AR54" i="4"/>
  <c r="AR55" i="4"/>
  <c r="AR56" i="4"/>
  <c r="AR57" i="4"/>
  <c r="AR58" i="4"/>
  <c r="AR59" i="4"/>
  <c r="AR60" i="4"/>
  <c r="AR61" i="4"/>
  <c r="AR62" i="4"/>
  <c r="AR63" i="4"/>
  <c r="AR110" i="4"/>
  <c r="AR73" i="4"/>
  <c r="AR74" i="4"/>
  <c r="AR75" i="4"/>
  <c r="AR76" i="4"/>
  <c r="AR111" i="4"/>
  <c r="AR77" i="4"/>
  <c r="AR78" i="4"/>
  <c r="AR79" i="4"/>
  <c r="AR80" i="4"/>
  <c r="AR81" i="4"/>
  <c r="AR82" i="4"/>
  <c r="AR83" i="4"/>
  <c r="AR84" i="4"/>
  <c r="AR85" i="4"/>
  <c r="AR86" i="4"/>
  <c r="AR87" i="4"/>
  <c r="AR88" i="4"/>
  <c r="AR89" i="4"/>
  <c r="AR90" i="4"/>
  <c r="AR91" i="4"/>
  <c r="AR92" i="4"/>
  <c r="AR93" i="4"/>
  <c r="AR94" i="4"/>
  <c r="AR95" i="4"/>
  <c r="AR97" i="4"/>
  <c r="AR96" i="4"/>
  <c r="AR98" i="4"/>
  <c r="AR99" i="4"/>
  <c r="AR100" i="4"/>
  <c r="AR101" i="4"/>
  <c r="AR102" i="4"/>
  <c r="AR103" i="4"/>
  <c r="AR104" i="4"/>
  <c r="AR105" i="4"/>
  <c r="AR106" i="4"/>
  <c r="AR107" i="4"/>
  <c r="AR108" i="4"/>
  <c r="AR112" i="4"/>
  <c r="AR113" i="4"/>
  <c r="AR114" i="4"/>
  <c r="AR115" i="4"/>
  <c r="AR109" i="4"/>
  <c r="AR116" i="4"/>
  <c r="AR117" i="4"/>
  <c r="AR118" i="4"/>
  <c r="AR119" i="4"/>
  <c r="AR120" i="4"/>
  <c r="AR121" i="4"/>
  <c r="AR122" i="4"/>
  <c r="AR123" i="4"/>
  <c r="AR124" i="4"/>
  <c r="AR125" i="4"/>
  <c r="AR126" i="4"/>
  <c r="AR127" i="4"/>
  <c r="AR128" i="4"/>
  <c r="AR129" i="4"/>
  <c r="AR130" i="4"/>
  <c r="AR131" i="4"/>
  <c r="AR132" i="4"/>
  <c r="AR133" i="4"/>
  <c r="AR134" i="4"/>
  <c r="AR135" i="4"/>
  <c r="AR136" i="4"/>
  <c r="AR137" i="4"/>
  <c r="AR138" i="4"/>
  <c r="AR139" i="4"/>
  <c r="AR140" i="4"/>
  <c r="AR141" i="4"/>
  <c r="AR142" i="4"/>
  <c r="AR143" i="4"/>
  <c r="AR144" i="4"/>
  <c r="AR145" i="4"/>
  <c r="AR146" i="4"/>
  <c r="AR147" i="4"/>
  <c r="AR148" i="4"/>
  <c r="AR149" i="4"/>
  <c r="AR150" i="4"/>
  <c r="AR151" i="4"/>
  <c r="AR152" i="4"/>
  <c r="AR153" i="4"/>
  <c r="AR154" i="4"/>
  <c r="AR155" i="4"/>
  <c r="AR156" i="4"/>
  <c r="AR157" i="4"/>
  <c r="AR158" i="4"/>
  <c r="AR159" i="4"/>
  <c r="AR160" i="4"/>
  <c r="AR161" i="4"/>
  <c r="AR162" i="4"/>
  <c r="AR163" i="4"/>
  <c r="AR164" i="4"/>
  <c r="AR165" i="4"/>
  <c r="AR166" i="4"/>
  <c r="AR167" i="4"/>
  <c r="AR168" i="4"/>
  <c r="AR169" i="4"/>
  <c r="AR170" i="4"/>
  <c r="AR171" i="4"/>
  <c r="AR172" i="4"/>
  <c r="AR173" i="4"/>
  <c r="AR174" i="4"/>
  <c r="AR175" i="4"/>
  <c r="AR176" i="4"/>
  <c r="AR177" i="4"/>
  <c r="AR178" i="4"/>
  <c r="AR179" i="4"/>
  <c r="AR180" i="4"/>
  <c r="AR181" i="4"/>
  <c r="AR182" i="4"/>
  <c r="AR183" i="4"/>
  <c r="AR184" i="4"/>
  <c r="AR185" i="4"/>
  <c r="AR186" i="4"/>
  <c r="AR187" i="4"/>
  <c r="AR188" i="4"/>
  <c r="AR189" i="4"/>
  <c r="AR190" i="4"/>
  <c r="AR191" i="4"/>
  <c r="AR192" i="4"/>
  <c r="AR193" i="4"/>
  <c r="AR194" i="4"/>
  <c r="AR195" i="4"/>
  <c r="AR196" i="4"/>
  <c r="AR197" i="4"/>
  <c r="AR198" i="4"/>
  <c r="AR199" i="4"/>
  <c r="AR200" i="4"/>
  <c r="AR201" i="4"/>
  <c r="AR202" i="4"/>
  <c r="AR203" i="4"/>
  <c r="AR204" i="4"/>
  <c r="AR205" i="4"/>
  <c r="AR206" i="4"/>
  <c r="AR207" i="4"/>
  <c r="AR208" i="4"/>
  <c r="AR209" i="4"/>
  <c r="AR210" i="4"/>
  <c r="AR211" i="4"/>
  <c r="AR212" i="4"/>
  <c r="AR213" i="4"/>
  <c r="AR214" i="4"/>
  <c r="AR216" i="4"/>
  <c r="AR215" i="4"/>
  <c r="AR217" i="4"/>
  <c r="AR218" i="4"/>
  <c r="AR219" i="4"/>
  <c r="AR220" i="4"/>
  <c r="AR221" i="4"/>
  <c r="AR222" i="4"/>
  <c r="AR223" i="4"/>
  <c r="AR224" i="4"/>
  <c r="AR225" i="4"/>
  <c r="AR226" i="4"/>
  <c r="AR227" i="4"/>
  <c r="AR228" i="4"/>
  <c r="AR229" i="4"/>
  <c r="AR230" i="4"/>
  <c r="AR231" i="4"/>
  <c r="AR232" i="4"/>
  <c r="AR233" i="4"/>
  <c r="AR234" i="4"/>
  <c r="AR235" i="4"/>
  <c r="AR236" i="4"/>
  <c r="AR237" i="4"/>
  <c r="AR238" i="4"/>
  <c r="AR239" i="4"/>
  <c r="AR240" i="4"/>
  <c r="AR241" i="4"/>
  <c r="AR242" i="4"/>
  <c r="AR243" i="4"/>
  <c r="AR244" i="4"/>
  <c r="AR245" i="4"/>
  <c r="AR246" i="4"/>
  <c r="AR247" i="4"/>
  <c r="AR248" i="4"/>
  <c r="AR262" i="4"/>
  <c r="AR249" i="4"/>
  <c r="AR250" i="4"/>
  <c r="AR251" i="4"/>
  <c r="AR252" i="4"/>
  <c r="AR253" i="4"/>
  <c r="AR254" i="4"/>
  <c r="AR255" i="4"/>
  <c r="AR256" i="4"/>
  <c r="AR257" i="4"/>
  <c r="AR258" i="4"/>
  <c r="AR259" i="4"/>
  <c r="AR260" i="4"/>
  <c r="AR261" i="4"/>
  <c r="AR263" i="4"/>
  <c r="AR264" i="4"/>
  <c r="AR265" i="4"/>
  <c r="AR266" i="4"/>
  <c r="AR267" i="4"/>
  <c r="AR268" i="4"/>
  <c r="AR269" i="4"/>
  <c r="AR270" i="4"/>
  <c r="AR271" i="4"/>
  <c r="AR272" i="4"/>
  <c r="AR273" i="4"/>
  <c r="AR274" i="4"/>
  <c r="AR275" i="4"/>
  <c r="AR276" i="4"/>
  <c r="AR277" i="4"/>
  <c r="AR278" i="4"/>
  <c r="AR279" i="4"/>
  <c r="AR280" i="4"/>
  <c r="AR282" i="4"/>
  <c r="AR281" i="4"/>
  <c r="AR283" i="4"/>
  <c r="AR284" i="4"/>
  <c r="AR285" i="4"/>
  <c r="AR286" i="4"/>
  <c r="AR287" i="4"/>
  <c r="AR288" i="4"/>
  <c r="AR289" i="4"/>
  <c r="AR290" i="4"/>
  <c r="AR291" i="4"/>
  <c r="AR292" i="4"/>
  <c r="AR293" i="4"/>
  <c r="AR294" i="4"/>
  <c r="AR295" i="4"/>
  <c r="AR296" i="4"/>
  <c r="AR297" i="4"/>
  <c r="AR298" i="4"/>
  <c r="AR299" i="4"/>
  <c r="AR300" i="4"/>
  <c r="AR301" i="4"/>
  <c r="AR302" i="4"/>
  <c r="AR303" i="4"/>
  <c r="AR304" i="4"/>
  <c r="AR305" i="4"/>
  <c r="AR306" i="4"/>
  <c r="AR307" i="4"/>
  <c r="AR308" i="4"/>
  <c r="AR309" i="4"/>
  <c r="AR312" i="4"/>
  <c r="AR310" i="4"/>
  <c r="AR311" i="4"/>
  <c r="AR313" i="4"/>
  <c r="AR314" i="4"/>
  <c r="AR315" i="4"/>
  <c r="AR316" i="4"/>
  <c r="AR317" i="4"/>
  <c r="AR318" i="4"/>
  <c r="AR319" i="4"/>
  <c r="AR320" i="4"/>
  <c r="AR321" i="4"/>
  <c r="AR322" i="4"/>
  <c r="AR323" i="4"/>
  <c r="AR324" i="4"/>
  <c r="AR325" i="4"/>
  <c r="AR326" i="4"/>
  <c r="AR327" i="4"/>
  <c r="AR328" i="4"/>
  <c r="AR329" i="4"/>
  <c r="AR330" i="4"/>
  <c r="AR331" i="4"/>
  <c r="AR332" i="4"/>
  <c r="AR333" i="4"/>
  <c r="AR334" i="4"/>
  <c r="AR335" i="4"/>
  <c r="AR336" i="4"/>
  <c r="AR337" i="4"/>
  <c r="AR338" i="4"/>
  <c r="AR339" i="4"/>
  <c r="AR340" i="4"/>
  <c r="AR341" i="4"/>
  <c r="AR342" i="4"/>
  <c r="AR343" i="4"/>
  <c r="AR344" i="4"/>
  <c r="AR345" i="4"/>
  <c r="AR346" i="4"/>
  <c r="AR347" i="4"/>
  <c r="AR348" i="4"/>
  <c r="AR349" i="4"/>
  <c r="AR350" i="4"/>
  <c r="AR351" i="4"/>
  <c r="AR352" i="4"/>
  <c r="AR353" i="4"/>
  <c r="AR354" i="4"/>
  <c r="AR355" i="4"/>
  <c r="AR356" i="4"/>
  <c r="AR357" i="4"/>
  <c r="AR358" i="4"/>
  <c r="AR359" i="4"/>
  <c r="AR360" i="4"/>
  <c r="AR361" i="4"/>
  <c r="AR362" i="4"/>
  <c r="AR363" i="4"/>
  <c r="AR364" i="4"/>
  <c r="AR365" i="4"/>
  <c r="AR366" i="4"/>
  <c r="AR367" i="4"/>
  <c r="AR368" i="4"/>
  <c r="AR369" i="4"/>
  <c r="AR370" i="4"/>
  <c r="AR371" i="4"/>
  <c r="AR372" i="4"/>
  <c r="AR373" i="4"/>
  <c r="AR374" i="4"/>
  <c r="AR375" i="4"/>
  <c r="AR376" i="4"/>
  <c r="AR377" i="4"/>
  <c r="AR378" i="4"/>
  <c r="AR379" i="4"/>
  <c r="AR380" i="4"/>
  <c r="AR381" i="4"/>
  <c r="AR382" i="4"/>
  <c r="AR383" i="4"/>
  <c r="AR384" i="4"/>
  <c r="AR385" i="4"/>
  <c r="AR386" i="4"/>
  <c r="AR387" i="4"/>
  <c r="AR388" i="4"/>
  <c r="AR389" i="4"/>
  <c r="AR390" i="4"/>
  <c r="AR391" i="4"/>
  <c r="AR392" i="4"/>
  <c r="AR393" i="4"/>
  <c r="AR394" i="4"/>
  <c r="AR395" i="4"/>
  <c r="AR396" i="4"/>
  <c r="AR397" i="4"/>
  <c r="AR398" i="4"/>
  <c r="AR399" i="4"/>
  <c r="AR401" i="4"/>
  <c r="AR400" i="4"/>
  <c r="AR402" i="4"/>
  <c r="AR403" i="4"/>
  <c r="AR404" i="4"/>
  <c r="AR405" i="4"/>
  <c r="AR406" i="4"/>
  <c r="AR407" i="4"/>
  <c r="AR408" i="4"/>
  <c r="AR409" i="4"/>
  <c r="AR410" i="4"/>
  <c r="AR411" i="4"/>
  <c r="AR412" i="4"/>
  <c r="AR413" i="4"/>
  <c r="AR414" i="4"/>
  <c r="AR415" i="4"/>
  <c r="AR476" i="4"/>
  <c r="AR416" i="4"/>
  <c r="AR417" i="4"/>
  <c r="AR418" i="4"/>
  <c r="AR419" i="4"/>
  <c r="AR420" i="4"/>
  <c r="AR421" i="4"/>
  <c r="AR477" i="4"/>
  <c r="AR478" i="4"/>
  <c r="AR422" i="4"/>
  <c r="AR479" i="4"/>
  <c r="AR480" i="4"/>
  <c r="AR423" i="4"/>
  <c r="AR424" i="4"/>
  <c r="AR425" i="4"/>
  <c r="AR426" i="4"/>
  <c r="AR427" i="4"/>
  <c r="AR428" i="4"/>
  <c r="AR481" i="4"/>
  <c r="AR429" i="4"/>
  <c r="AR430" i="4"/>
  <c r="AR431" i="4"/>
  <c r="AR432" i="4"/>
  <c r="AR433" i="4"/>
  <c r="AR434" i="4"/>
  <c r="AR435" i="4"/>
  <c r="AR436" i="4"/>
  <c r="AR482" i="4"/>
  <c r="AR437" i="4"/>
  <c r="AR438" i="4"/>
  <c r="AR483" i="4"/>
  <c r="AR439" i="4"/>
  <c r="AR484" i="4"/>
  <c r="AR440" i="4"/>
  <c r="AR441" i="4"/>
  <c r="AR442" i="4"/>
  <c r="AR443" i="4"/>
  <c r="AR444" i="4"/>
  <c r="AR445" i="4"/>
  <c r="AR446" i="4"/>
  <c r="AR447" i="4"/>
  <c r="AR448" i="4"/>
  <c r="AR449" i="4"/>
  <c r="AR485" i="4"/>
  <c r="AR486" i="4"/>
  <c r="AR450" i="4"/>
  <c r="AR451" i="4"/>
  <c r="AR487" i="4"/>
  <c r="AR452" i="4"/>
  <c r="AR453" i="4"/>
  <c r="AR454" i="4"/>
  <c r="AR455" i="4"/>
  <c r="AR456" i="4"/>
  <c r="AR457" i="4"/>
  <c r="AR458" i="4"/>
  <c r="AR459" i="4"/>
  <c r="AR460" i="4"/>
  <c r="AR461" i="4"/>
  <c r="AR463" i="4"/>
  <c r="AR462" i="4"/>
  <c r="AR464" i="4"/>
  <c r="AR465" i="4"/>
  <c r="AR466" i="4"/>
  <c r="AR468" i="4"/>
  <c r="AR467" i="4"/>
  <c r="AR469" i="4"/>
  <c r="AR470" i="4"/>
  <c r="AR471" i="4"/>
  <c r="AR472" i="4"/>
  <c r="AR473" i="4"/>
  <c r="AR474" i="4"/>
  <c r="AR475" i="4"/>
  <c r="AR488" i="4"/>
  <c r="AR489" i="4"/>
  <c r="AR490" i="4"/>
  <c r="AR491" i="4"/>
  <c r="AR492" i="4"/>
  <c r="AR493" i="4"/>
  <c r="AR494" i="4"/>
  <c r="AR495" i="4"/>
  <c r="AR496" i="4"/>
  <c r="AR497" i="4"/>
  <c r="AR498" i="4"/>
  <c r="AR499" i="4"/>
  <c r="AR500" i="4"/>
  <c r="AR501" i="4"/>
  <c r="AR502" i="4"/>
  <c r="AR503" i="4"/>
  <c r="AR504" i="4"/>
  <c r="AR505" i="4"/>
  <c r="AR506" i="4"/>
  <c r="AR507" i="4"/>
  <c r="AR508" i="4"/>
  <c r="AR509" i="4"/>
  <c r="AR510" i="4"/>
  <c r="AR511" i="4"/>
  <c r="AR512" i="4"/>
  <c r="AR513" i="4"/>
  <c r="AR514" i="4"/>
  <c r="AR515" i="4"/>
  <c r="AR516" i="4"/>
  <c r="AR517" i="4"/>
  <c r="AR518" i="4"/>
  <c r="AR519" i="4"/>
  <c r="AR520" i="4"/>
  <c r="AR521" i="4"/>
  <c r="AR522" i="4"/>
  <c r="AR523" i="4"/>
  <c r="AR524" i="4"/>
  <c r="AR525" i="4"/>
  <c r="AR526" i="4"/>
  <c r="AR527" i="4"/>
  <c r="AR528" i="4"/>
  <c r="AR529" i="4"/>
  <c r="AR530" i="4"/>
  <c r="AR531" i="4"/>
  <c r="AR532" i="4"/>
  <c r="AR533" i="4"/>
  <c r="AR535" i="4"/>
  <c r="AR536" i="4"/>
  <c r="AR537" i="4"/>
  <c r="AR534" i="4"/>
  <c r="AR538" i="4"/>
  <c r="AR539" i="4"/>
  <c r="AR540" i="4"/>
  <c r="AR541" i="4"/>
  <c r="AR543" i="4"/>
  <c r="AR542" i="4"/>
  <c r="AR544" i="4"/>
  <c r="AR545" i="4"/>
  <c r="AR546" i="4"/>
  <c r="AR547" i="4"/>
  <c r="AR548" i="4"/>
  <c r="AR549" i="4"/>
  <c r="AR550" i="4"/>
  <c r="AR551" i="4"/>
  <c r="AR552" i="4"/>
  <c r="AR553" i="4"/>
  <c r="AR554" i="4"/>
  <c r="AR555" i="4"/>
  <c r="AR556" i="4"/>
  <c r="AR557" i="4"/>
  <c r="AR558" i="4"/>
  <c r="AR559" i="4"/>
  <c r="AR560" i="4"/>
  <c r="AR561" i="4"/>
  <c r="AR562" i="4"/>
  <c r="AR563" i="4"/>
  <c r="AR564" i="4"/>
  <c r="AR565" i="4"/>
  <c r="AR566" i="4"/>
  <c r="AR567" i="4"/>
  <c r="AR576" i="4"/>
  <c r="AR568" i="4"/>
  <c r="AR569" i="4"/>
  <c r="AR570" i="4"/>
  <c r="AR571" i="4"/>
  <c r="AR572" i="4"/>
  <c r="AR573" i="4"/>
  <c r="AR574" i="4"/>
  <c r="AR577" i="4"/>
  <c r="AR575" i="4"/>
  <c r="AR578" i="4"/>
  <c r="AR579" i="4"/>
  <c r="AR580" i="4"/>
  <c r="AR5" i="4"/>
  <c r="AK6" i="4"/>
  <c r="AL6" i="4" s="1"/>
  <c r="AK7" i="4"/>
  <c r="AK8" i="4"/>
  <c r="AL8" i="4" s="1"/>
  <c r="AK9" i="4"/>
  <c r="AK10" i="4"/>
  <c r="AL10" i="4" s="1"/>
  <c r="AK11" i="4"/>
  <c r="AK12" i="4"/>
  <c r="AL12" i="4" s="1"/>
  <c r="AK13" i="4"/>
  <c r="AL13" i="4" s="1"/>
  <c r="AK14" i="4"/>
  <c r="AL14" i="4" s="1"/>
  <c r="AK15" i="4"/>
  <c r="AK16" i="4"/>
  <c r="AL16" i="4" s="1"/>
  <c r="AK17" i="4"/>
  <c r="AL17" i="4" s="1"/>
  <c r="AK18" i="4"/>
  <c r="AL18" i="4" s="1"/>
  <c r="AK19" i="4"/>
  <c r="AK20" i="4"/>
  <c r="AL20" i="4" s="1"/>
  <c r="AK21" i="4"/>
  <c r="AL21" i="4" s="1"/>
  <c r="AK22" i="4"/>
  <c r="AL22" i="4" s="1"/>
  <c r="AK23" i="4"/>
  <c r="AK24" i="4"/>
  <c r="AL24" i="4" s="1"/>
  <c r="AK25" i="4"/>
  <c r="AK26" i="4"/>
  <c r="AL26" i="4" s="1"/>
  <c r="AK27" i="4"/>
  <c r="AK28" i="4"/>
  <c r="AL28" i="4" s="1"/>
  <c r="AK29" i="4"/>
  <c r="AL29" i="4" s="1"/>
  <c r="AK30" i="4"/>
  <c r="AL30" i="4" s="1"/>
  <c r="AK31" i="4"/>
  <c r="AK32" i="4"/>
  <c r="AL32" i="4" s="1"/>
  <c r="AK33" i="4"/>
  <c r="AL33" i="4" s="1"/>
  <c r="AK34" i="4"/>
  <c r="AL34" i="4" s="1"/>
  <c r="AK35" i="4"/>
  <c r="AK36" i="4"/>
  <c r="AL36" i="4" s="1"/>
  <c r="AK37" i="4"/>
  <c r="AL37" i="4" s="1"/>
  <c r="AK38" i="4"/>
  <c r="AL38" i="4" s="1"/>
  <c r="AK39" i="4"/>
  <c r="AK40" i="4"/>
  <c r="AL40" i="4" s="1"/>
  <c r="AK41" i="4"/>
  <c r="AK42" i="4"/>
  <c r="AL42" i="4" s="1"/>
  <c r="AK43" i="4"/>
  <c r="AK44" i="4"/>
  <c r="AL44" i="4" s="1"/>
  <c r="AK45" i="4"/>
  <c r="AL45" i="4" s="1"/>
  <c r="AK46" i="4"/>
  <c r="AL46" i="4" s="1"/>
  <c r="AK47" i="4"/>
  <c r="AK48" i="4"/>
  <c r="AL48" i="4" s="1"/>
  <c r="AK49" i="4"/>
  <c r="AK50" i="4"/>
  <c r="AL50" i="4" s="1"/>
  <c r="AK51" i="4"/>
  <c r="AK52" i="4"/>
  <c r="AL52" i="4" s="1"/>
  <c r="AK53" i="4"/>
  <c r="AL53" i="4" s="1"/>
  <c r="AK64" i="4"/>
  <c r="AL64" i="4" s="1"/>
  <c r="AK65" i="4"/>
  <c r="AK66" i="4"/>
  <c r="AL66" i="4" s="1"/>
  <c r="AK67" i="4"/>
  <c r="AK68" i="4"/>
  <c r="AL68" i="4" s="1"/>
  <c r="AK69" i="4"/>
  <c r="AK70" i="4"/>
  <c r="AL70" i="4" s="1"/>
  <c r="AK71" i="4"/>
  <c r="AL71" i="4" s="1"/>
  <c r="AK72" i="4"/>
  <c r="AL72" i="4" s="1"/>
  <c r="AK54" i="4"/>
  <c r="AK55" i="4"/>
  <c r="AL55" i="4" s="1"/>
  <c r="AK56" i="4"/>
  <c r="AL56" i="4" s="1"/>
  <c r="AK57" i="4"/>
  <c r="AL57" i="4" s="1"/>
  <c r="AK58" i="4"/>
  <c r="AK59" i="4"/>
  <c r="AL59" i="4" s="1"/>
  <c r="AK60" i="4"/>
  <c r="AL60" i="4" s="1"/>
  <c r="AK61" i="4"/>
  <c r="AL61" i="4" s="1"/>
  <c r="AK62" i="4"/>
  <c r="AK63" i="4"/>
  <c r="AL63" i="4" s="1"/>
  <c r="AK110" i="4"/>
  <c r="AK73" i="4"/>
  <c r="AL73" i="4" s="1"/>
  <c r="AK74" i="4"/>
  <c r="AK75" i="4"/>
  <c r="AL75" i="4" s="1"/>
  <c r="AK76" i="4"/>
  <c r="AL76" i="4" s="1"/>
  <c r="AK111" i="4"/>
  <c r="AL111" i="4" s="1"/>
  <c r="AK77" i="4"/>
  <c r="AK78" i="4"/>
  <c r="AL78" i="4" s="1"/>
  <c r="AK79" i="4"/>
  <c r="AL79" i="4" s="1"/>
  <c r="AK80" i="4"/>
  <c r="AL80" i="4" s="1"/>
  <c r="AK81" i="4"/>
  <c r="AK82" i="4"/>
  <c r="AL82" i="4" s="1"/>
  <c r="AK83" i="4"/>
  <c r="AL83" i="4" s="1"/>
  <c r="AK84" i="4"/>
  <c r="AL84" i="4" s="1"/>
  <c r="AK85" i="4"/>
  <c r="AK86" i="4"/>
  <c r="AL86" i="4" s="1"/>
  <c r="AK87" i="4"/>
  <c r="AK88" i="4"/>
  <c r="AL88" i="4" s="1"/>
  <c r="AK89" i="4"/>
  <c r="AK90" i="4"/>
  <c r="AL90" i="4" s="1"/>
  <c r="AK91" i="4"/>
  <c r="AL91" i="4" s="1"/>
  <c r="AK92" i="4"/>
  <c r="AL92" i="4" s="1"/>
  <c r="AK93" i="4"/>
  <c r="AK94" i="4"/>
  <c r="AL94" i="4" s="1"/>
  <c r="AK95" i="4"/>
  <c r="AL95" i="4" s="1"/>
  <c r="AK97" i="4"/>
  <c r="AL97" i="4" s="1"/>
  <c r="AK96" i="4"/>
  <c r="AK98" i="4"/>
  <c r="AL98" i="4" s="1"/>
  <c r="AK99" i="4"/>
  <c r="AL99" i="4" s="1"/>
  <c r="AK100" i="4"/>
  <c r="AL100" i="4" s="1"/>
  <c r="AK101" i="4"/>
  <c r="AK102" i="4"/>
  <c r="AL102" i="4" s="1"/>
  <c r="AK103" i="4"/>
  <c r="AK104" i="4"/>
  <c r="AL104" i="4" s="1"/>
  <c r="AK105" i="4"/>
  <c r="AK106" i="4"/>
  <c r="AL106" i="4" s="1"/>
  <c r="AK107" i="4"/>
  <c r="AL107" i="4" s="1"/>
  <c r="AK108" i="4"/>
  <c r="AL108" i="4" s="1"/>
  <c r="AK112" i="4"/>
  <c r="AK113" i="4"/>
  <c r="AL113" i="4" s="1"/>
  <c r="AK114" i="4"/>
  <c r="AL114" i="4" s="1"/>
  <c r="AK115" i="4"/>
  <c r="AL115" i="4" s="1"/>
  <c r="AK109" i="4"/>
  <c r="AK116" i="4"/>
  <c r="AL116" i="4" s="1"/>
  <c r="AK117" i="4"/>
  <c r="AL117" i="4" s="1"/>
  <c r="AK118" i="4"/>
  <c r="AL118" i="4" s="1"/>
  <c r="AK119" i="4"/>
  <c r="AK120" i="4"/>
  <c r="AL120" i="4" s="1"/>
  <c r="AK121" i="4"/>
  <c r="AK122" i="4"/>
  <c r="AL122" i="4" s="1"/>
  <c r="AK123" i="4"/>
  <c r="AK124" i="4"/>
  <c r="AL124" i="4" s="1"/>
  <c r="AK125" i="4"/>
  <c r="AL125" i="4" s="1"/>
  <c r="AK126" i="4"/>
  <c r="AL126" i="4" s="1"/>
  <c r="AK127" i="4"/>
  <c r="AK128" i="4"/>
  <c r="AL128" i="4" s="1"/>
  <c r="AK129" i="4"/>
  <c r="AL129" i="4" s="1"/>
  <c r="AK130" i="4"/>
  <c r="AL130" i="4" s="1"/>
  <c r="AK131" i="4"/>
  <c r="AK132" i="4"/>
  <c r="AL132" i="4" s="1"/>
  <c r="AK133" i="4"/>
  <c r="AL133" i="4" s="1"/>
  <c r="AK134" i="4"/>
  <c r="AL134" i="4" s="1"/>
  <c r="AK135" i="4"/>
  <c r="AK136" i="4"/>
  <c r="AL136" i="4" s="1"/>
  <c r="AK137" i="4"/>
  <c r="AK138" i="4"/>
  <c r="AL138" i="4" s="1"/>
  <c r="AK139" i="4"/>
  <c r="AK140" i="4"/>
  <c r="AL140" i="4" s="1"/>
  <c r="AK141" i="4"/>
  <c r="AL141" i="4" s="1"/>
  <c r="AK142" i="4"/>
  <c r="AL142" i="4" s="1"/>
  <c r="AK143" i="4"/>
  <c r="AK144" i="4"/>
  <c r="AL144" i="4" s="1"/>
  <c r="AK145" i="4"/>
  <c r="AK146" i="4"/>
  <c r="AL146" i="4" s="1"/>
  <c r="AK147" i="4"/>
  <c r="AK148" i="4"/>
  <c r="AL148" i="4" s="1"/>
  <c r="AK149" i="4"/>
  <c r="AL149" i="4" s="1"/>
  <c r="AK150" i="4"/>
  <c r="AL150" i="4" s="1"/>
  <c r="AK151" i="4"/>
  <c r="AK152" i="4"/>
  <c r="AL152" i="4" s="1"/>
  <c r="AK153" i="4"/>
  <c r="AK154" i="4"/>
  <c r="AL154" i="4" s="1"/>
  <c r="AK155" i="4"/>
  <c r="AK156" i="4"/>
  <c r="AL156" i="4" s="1"/>
  <c r="AK157" i="4"/>
  <c r="AL157" i="4" s="1"/>
  <c r="AK158" i="4"/>
  <c r="AL158" i="4" s="1"/>
  <c r="AK159" i="4"/>
  <c r="AK160" i="4"/>
  <c r="AL160" i="4" s="1"/>
  <c r="AK161" i="4"/>
  <c r="AL161" i="4" s="1"/>
  <c r="AK162" i="4"/>
  <c r="AL162" i="4" s="1"/>
  <c r="AK163" i="4"/>
  <c r="AK164" i="4"/>
  <c r="AL164" i="4" s="1"/>
  <c r="AK165" i="4"/>
  <c r="AL165" i="4" s="1"/>
  <c r="AK166" i="4"/>
  <c r="AL166" i="4" s="1"/>
  <c r="AK167" i="4"/>
  <c r="AK168" i="4"/>
  <c r="AL168" i="4" s="1"/>
  <c r="AK169" i="4"/>
  <c r="AK170" i="4"/>
  <c r="AL170" i="4" s="1"/>
  <c r="AK171" i="4"/>
  <c r="AK172" i="4"/>
  <c r="AL172" i="4" s="1"/>
  <c r="AK173" i="4"/>
  <c r="AL173" i="4" s="1"/>
  <c r="AK174" i="4"/>
  <c r="AL174" i="4" s="1"/>
  <c r="AK175" i="4"/>
  <c r="AK176" i="4"/>
  <c r="AL176" i="4" s="1"/>
  <c r="AK177" i="4"/>
  <c r="AL177" i="4" s="1"/>
  <c r="AK178" i="4"/>
  <c r="AL178" i="4" s="1"/>
  <c r="AK179" i="4"/>
  <c r="AK180" i="4"/>
  <c r="AL180" i="4" s="1"/>
  <c r="AK181" i="4"/>
  <c r="AL181" i="4" s="1"/>
  <c r="AK182" i="4"/>
  <c r="AL182" i="4" s="1"/>
  <c r="AK183" i="4"/>
  <c r="AK184" i="4"/>
  <c r="AL184" i="4" s="1"/>
  <c r="AK185" i="4"/>
  <c r="AK186" i="4"/>
  <c r="AL186" i="4" s="1"/>
  <c r="AK187" i="4"/>
  <c r="AK188" i="4"/>
  <c r="AL188" i="4" s="1"/>
  <c r="AK189" i="4"/>
  <c r="AL189" i="4" s="1"/>
  <c r="AK190" i="4"/>
  <c r="AL190" i="4" s="1"/>
  <c r="AK191" i="4"/>
  <c r="AK192" i="4"/>
  <c r="AL192" i="4" s="1"/>
  <c r="AK193" i="4"/>
  <c r="AL193" i="4" s="1"/>
  <c r="AK194" i="4"/>
  <c r="AL194" i="4" s="1"/>
  <c r="AK195" i="4"/>
  <c r="AK196" i="4"/>
  <c r="AL196" i="4" s="1"/>
  <c r="AK197" i="4"/>
  <c r="AL197" i="4" s="1"/>
  <c r="AK198" i="4"/>
  <c r="AL198" i="4" s="1"/>
  <c r="AK199" i="4"/>
  <c r="AK200" i="4"/>
  <c r="AL200" i="4" s="1"/>
  <c r="AK201" i="4"/>
  <c r="AK202" i="4"/>
  <c r="AL202" i="4" s="1"/>
  <c r="AK203" i="4"/>
  <c r="AK204" i="4"/>
  <c r="AL204" i="4" s="1"/>
  <c r="AK205" i="4"/>
  <c r="AL205" i="4" s="1"/>
  <c r="AK206" i="4"/>
  <c r="AL206" i="4" s="1"/>
  <c r="AK207" i="4"/>
  <c r="AK208" i="4"/>
  <c r="AL208" i="4" s="1"/>
  <c r="AK209" i="4"/>
  <c r="AL209" i="4" s="1"/>
  <c r="AK210" i="4"/>
  <c r="AL210" i="4" s="1"/>
  <c r="AK211" i="4"/>
  <c r="AK212" i="4"/>
  <c r="AL212" i="4" s="1"/>
  <c r="AK213" i="4"/>
  <c r="AL213" i="4" s="1"/>
  <c r="AK214" i="4"/>
  <c r="AL214" i="4" s="1"/>
  <c r="AK216" i="4"/>
  <c r="AK215" i="4"/>
  <c r="AL215" i="4" s="1"/>
  <c r="AK217" i="4"/>
  <c r="AK218" i="4"/>
  <c r="AL218" i="4" s="1"/>
  <c r="AK219" i="4"/>
  <c r="AK220" i="4"/>
  <c r="AL220" i="4" s="1"/>
  <c r="AK221" i="4"/>
  <c r="AL221" i="4" s="1"/>
  <c r="AK222" i="4"/>
  <c r="AL222" i="4" s="1"/>
  <c r="AK223" i="4"/>
  <c r="AK224" i="4"/>
  <c r="AL224" i="4" s="1"/>
  <c r="AK225" i="4"/>
  <c r="AL225" i="4" s="1"/>
  <c r="AK226" i="4"/>
  <c r="AL226" i="4" s="1"/>
  <c r="AK227" i="4"/>
  <c r="AK228" i="4"/>
  <c r="AL228" i="4" s="1"/>
  <c r="AK229" i="4"/>
  <c r="AL229" i="4" s="1"/>
  <c r="AK230" i="4"/>
  <c r="AL230" i="4" s="1"/>
  <c r="AK231" i="4"/>
  <c r="AK232" i="4"/>
  <c r="AL232" i="4" s="1"/>
  <c r="AK233" i="4"/>
  <c r="AK234" i="4"/>
  <c r="AL234" i="4" s="1"/>
  <c r="AK235" i="4"/>
  <c r="AK236" i="4"/>
  <c r="AL236" i="4" s="1"/>
  <c r="AK237" i="4"/>
  <c r="AL237" i="4" s="1"/>
  <c r="AK238" i="4"/>
  <c r="AL238" i="4" s="1"/>
  <c r="AK239" i="4"/>
  <c r="AK240" i="4"/>
  <c r="AL240" i="4" s="1"/>
  <c r="AK241" i="4"/>
  <c r="AK242" i="4"/>
  <c r="AL242" i="4" s="1"/>
  <c r="AK243" i="4"/>
  <c r="AK244" i="4"/>
  <c r="AL244" i="4" s="1"/>
  <c r="AK245" i="4"/>
  <c r="AL245" i="4" s="1"/>
  <c r="AK246" i="4"/>
  <c r="AL246" i="4" s="1"/>
  <c r="AK247" i="4"/>
  <c r="AK248" i="4"/>
  <c r="AL248" i="4" s="1"/>
  <c r="AK262" i="4"/>
  <c r="AK249" i="4"/>
  <c r="AL249" i="4" s="1"/>
  <c r="AK250" i="4"/>
  <c r="AK251" i="4"/>
  <c r="AL251" i="4" s="1"/>
  <c r="AK252" i="4"/>
  <c r="AL252" i="4" s="1"/>
  <c r="AK253" i="4"/>
  <c r="AL253" i="4" s="1"/>
  <c r="AK254" i="4"/>
  <c r="AK255" i="4"/>
  <c r="AL255" i="4" s="1"/>
  <c r="AK256" i="4"/>
  <c r="AL256" i="4" s="1"/>
  <c r="AK257" i="4"/>
  <c r="AL257" i="4" s="1"/>
  <c r="AK258" i="4"/>
  <c r="AK259" i="4"/>
  <c r="AL259" i="4" s="1"/>
  <c r="AK260" i="4"/>
  <c r="AL260" i="4" s="1"/>
  <c r="AK261" i="4"/>
  <c r="AL261" i="4" s="1"/>
  <c r="AK263" i="4"/>
  <c r="AK264" i="4"/>
  <c r="AL264" i="4" s="1"/>
  <c r="AK265" i="4"/>
  <c r="AL265" i="4" s="1"/>
  <c r="AK266" i="4"/>
  <c r="AL266" i="4" s="1"/>
  <c r="AK267" i="4"/>
  <c r="AK268" i="4"/>
  <c r="AL268" i="4" s="1"/>
  <c r="AK269" i="4"/>
  <c r="AL269" i="4" s="1"/>
  <c r="AK270" i="4"/>
  <c r="AL270" i="4" s="1"/>
  <c r="AK271" i="4"/>
  <c r="AK272" i="4"/>
  <c r="AL272" i="4" s="1"/>
  <c r="AK273" i="4"/>
  <c r="AL273" i="4" s="1"/>
  <c r="AK274" i="4"/>
  <c r="AL274" i="4" s="1"/>
  <c r="AK275" i="4"/>
  <c r="AK276" i="4"/>
  <c r="AL276" i="4" s="1"/>
  <c r="AK277" i="4"/>
  <c r="AL277" i="4" s="1"/>
  <c r="AK278" i="4"/>
  <c r="AL278" i="4" s="1"/>
  <c r="AK279" i="4"/>
  <c r="AK280" i="4"/>
  <c r="AL280" i="4" s="1"/>
  <c r="AK282" i="4"/>
  <c r="AK281" i="4"/>
  <c r="AL281" i="4" s="1"/>
  <c r="AK283" i="4"/>
  <c r="AK284" i="4"/>
  <c r="AL284" i="4" s="1"/>
  <c r="AK285" i="4"/>
  <c r="AL285" i="4" s="1"/>
  <c r="AK286" i="4"/>
  <c r="AL286" i="4" s="1"/>
  <c r="AK287" i="4"/>
  <c r="AK288" i="4"/>
  <c r="AL288" i="4" s="1"/>
  <c r="AK289" i="4"/>
  <c r="AK290" i="4"/>
  <c r="AL290" i="4" s="1"/>
  <c r="AK291" i="4"/>
  <c r="AK292" i="4"/>
  <c r="AL292" i="4" s="1"/>
  <c r="AK293" i="4"/>
  <c r="AL293" i="4" s="1"/>
  <c r="AK294" i="4"/>
  <c r="AL294" i="4" s="1"/>
  <c r="AK295" i="4"/>
  <c r="AK296" i="4"/>
  <c r="AL296" i="4" s="1"/>
  <c r="AK297" i="4"/>
  <c r="AL297" i="4" s="1"/>
  <c r="AK298" i="4"/>
  <c r="AL298" i="4" s="1"/>
  <c r="AK299" i="4"/>
  <c r="AK300" i="4"/>
  <c r="AL300" i="4" s="1"/>
  <c r="AK301" i="4"/>
  <c r="AL301" i="4" s="1"/>
  <c r="AK302" i="4"/>
  <c r="AL302" i="4" s="1"/>
  <c r="AK303" i="4"/>
  <c r="AK304" i="4"/>
  <c r="AL304" i="4" s="1"/>
  <c r="AK305" i="4"/>
  <c r="AL305" i="4" s="1"/>
  <c r="AK306" i="4"/>
  <c r="AL306" i="4" s="1"/>
  <c r="AK307" i="4"/>
  <c r="AK308" i="4"/>
  <c r="AL308" i="4" s="1"/>
  <c r="AK309" i="4"/>
  <c r="AL309" i="4" s="1"/>
  <c r="AK312" i="4"/>
  <c r="AL312" i="4" s="1"/>
  <c r="AK310" i="4"/>
  <c r="AK311" i="4"/>
  <c r="AL311" i="4" s="1"/>
  <c r="AK313" i="4"/>
  <c r="AK314" i="4"/>
  <c r="AL314" i="4" s="1"/>
  <c r="AK315" i="4"/>
  <c r="AK316" i="4"/>
  <c r="AL316" i="4" s="1"/>
  <c r="AK317" i="4"/>
  <c r="AL317" i="4" s="1"/>
  <c r="AK318" i="4"/>
  <c r="AL318" i="4" s="1"/>
  <c r="AK319" i="4"/>
  <c r="AK320" i="4"/>
  <c r="AL320" i="4" s="1"/>
  <c r="AK321" i="4"/>
  <c r="AL321" i="4" s="1"/>
  <c r="AK322" i="4"/>
  <c r="AL322" i="4" s="1"/>
  <c r="AK323" i="4"/>
  <c r="AK324" i="4"/>
  <c r="AL324" i="4" s="1"/>
  <c r="AK325" i="4"/>
  <c r="AL325" i="4" s="1"/>
  <c r="AK326" i="4"/>
  <c r="AL326" i="4" s="1"/>
  <c r="AK327" i="4"/>
  <c r="AK328" i="4"/>
  <c r="AL328" i="4" s="1"/>
  <c r="AK329" i="4"/>
  <c r="AL329" i="4" s="1"/>
  <c r="AK330" i="4"/>
  <c r="AL330" i="4" s="1"/>
  <c r="AK331" i="4"/>
  <c r="AK332" i="4"/>
  <c r="AL332" i="4" s="1"/>
  <c r="AK333" i="4"/>
  <c r="AL333" i="4" s="1"/>
  <c r="AK334" i="4"/>
  <c r="AL334" i="4" s="1"/>
  <c r="AK335" i="4"/>
  <c r="AK336" i="4"/>
  <c r="AL336" i="4" s="1"/>
  <c r="AK337" i="4"/>
  <c r="AK338" i="4"/>
  <c r="AL338" i="4" s="1"/>
  <c r="AK339" i="4"/>
  <c r="AK340" i="4"/>
  <c r="AL340" i="4" s="1"/>
  <c r="AK341" i="4"/>
  <c r="AL341" i="4" s="1"/>
  <c r="AK342" i="4"/>
  <c r="AL342" i="4" s="1"/>
  <c r="AK343" i="4"/>
  <c r="AK344" i="4"/>
  <c r="AL344" i="4" s="1"/>
  <c r="AK345" i="4"/>
  <c r="AK346" i="4"/>
  <c r="AL346" i="4" s="1"/>
  <c r="AK347" i="4"/>
  <c r="AK348" i="4"/>
  <c r="AL348" i="4" s="1"/>
  <c r="AK349" i="4"/>
  <c r="AL349" i="4" s="1"/>
  <c r="AK350" i="4"/>
  <c r="AL350" i="4" s="1"/>
  <c r="AK351" i="4"/>
  <c r="AK352" i="4"/>
  <c r="AL352" i="4" s="1"/>
  <c r="AK353" i="4"/>
  <c r="AL353" i="4" s="1"/>
  <c r="AK354" i="4"/>
  <c r="AL354" i="4" s="1"/>
  <c r="AK355" i="4"/>
  <c r="AK356" i="4"/>
  <c r="AL356" i="4" s="1"/>
  <c r="AK357" i="4"/>
  <c r="AL357" i="4" s="1"/>
  <c r="AK358" i="4"/>
  <c r="AL358" i="4" s="1"/>
  <c r="AK359" i="4"/>
  <c r="AK360" i="4"/>
  <c r="AL360" i="4" s="1"/>
  <c r="AK361" i="4"/>
  <c r="AL361" i="4" s="1"/>
  <c r="AK362" i="4"/>
  <c r="AL362" i="4" s="1"/>
  <c r="AK363" i="4"/>
  <c r="AK364" i="4"/>
  <c r="AL364" i="4" s="1"/>
  <c r="AK365" i="4"/>
  <c r="AL365" i="4" s="1"/>
  <c r="AK366" i="4"/>
  <c r="AL366" i="4" s="1"/>
  <c r="AK367" i="4"/>
  <c r="AK368" i="4"/>
  <c r="AL368" i="4" s="1"/>
  <c r="AK369" i="4"/>
  <c r="AL369" i="4" s="1"/>
  <c r="AK370" i="4"/>
  <c r="AL370" i="4" s="1"/>
  <c r="AK371" i="4"/>
  <c r="AK372" i="4"/>
  <c r="AL372" i="4" s="1"/>
  <c r="AK373" i="4"/>
  <c r="AL373" i="4" s="1"/>
  <c r="AK374" i="4"/>
  <c r="AL374" i="4" s="1"/>
  <c r="AK375" i="4"/>
  <c r="AK376" i="4"/>
  <c r="AL376" i="4" s="1"/>
  <c r="AK377" i="4"/>
  <c r="AK378" i="4"/>
  <c r="AL378" i="4" s="1"/>
  <c r="AK379" i="4"/>
  <c r="AK380" i="4"/>
  <c r="AL380" i="4" s="1"/>
  <c r="AK381" i="4"/>
  <c r="AL381" i="4" s="1"/>
  <c r="AK382" i="4"/>
  <c r="AL382" i="4" s="1"/>
  <c r="AK383" i="4"/>
  <c r="AK384" i="4"/>
  <c r="AL384" i="4" s="1"/>
  <c r="AK385" i="4"/>
  <c r="AK386" i="4"/>
  <c r="AL386" i="4" s="1"/>
  <c r="AK387" i="4"/>
  <c r="AK388" i="4"/>
  <c r="AL388" i="4" s="1"/>
  <c r="AK389" i="4"/>
  <c r="AL389" i="4" s="1"/>
  <c r="AK390" i="4"/>
  <c r="AL390" i="4" s="1"/>
  <c r="AK391" i="4"/>
  <c r="AK392" i="4"/>
  <c r="AL392" i="4" s="1"/>
  <c r="AK393" i="4"/>
  <c r="AK394" i="4"/>
  <c r="AL394" i="4" s="1"/>
  <c r="AK395" i="4"/>
  <c r="AK396" i="4"/>
  <c r="AL396" i="4" s="1"/>
  <c r="AK397" i="4"/>
  <c r="AL397" i="4" s="1"/>
  <c r="AK398" i="4"/>
  <c r="AL398" i="4" s="1"/>
  <c r="AK399" i="4"/>
  <c r="AK401" i="4"/>
  <c r="AL401" i="4" s="1"/>
  <c r="AK400" i="4"/>
  <c r="AL400" i="4" s="1"/>
  <c r="AK402" i="4"/>
  <c r="AL402" i="4" s="1"/>
  <c r="AK403" i="4"/>
  <c r="AK404" i="4"/>
  <c r="AL404" i="4" s="1"/>
  <c r="AK405" i="4"/>
  <c r="AL405" i="4" s="1"/>
  <c r="AK406" i="4"/>
  <c r="AL406" i="4" s="1"/>
  <c r="AK407" i="4"/>
  <c r="AK408" i="4"/>
  <c r="AL408" i="4" s="1"/>
  <c r="AK409" i="4"/>
  <c r="AK410" i="4"/>
  <c r="AL410" i="4" s="1"/>
  <c r="AK411" i="4"/>
  <c r="AK412" i="4"/>
  <c r="AL412" i="4" s="1"/>
  <c r="AK413" i="4"/>
  <c r="AK414" i="4"/>
  <c r="AL414" i="4" s="1"/>
  <c r="AK415" i="4"/>
  <c r="AK476" i="4"/>
  <c r="AL476" i="4" s="1"/>
  <c r="AK416" i="4"/>
  <c r="AK417" i="4"/>
  <c r="AL417" i="4" s="1"/>
  <c r="AK418" i="4"/>
  <c r="AK419" i="4"/>
  <c r="AL419" i="4" s="1"/>
  <c r="AK420" i="4"/>
  <c r="AL420" i="4" s="1"/>
  <c r="AK421" i="4"/>
  <c r="AL421" i="4" s="1"/>
  <c r="AK477" i="4"/>
  <c r="AK478" i="4"/>
  <c r="AL478" i="4" s="1"/>
  <c r="AK422" i="4"/>
  <c r="AK479" i="4"/>
  <c r="AL479" i="4" s="1"/>
  <c r="AK480" i="4"/>
  <c r="AK423" i="4"/>
  <c r="AL423" i="4" s="1"/>
  <c r="AK424" i="4"/>
  <c r="AK425" i="4"/>
  <c r="AL425" i="4" s="1"/>
  <c r="AK426" i="4"/>
  <c r="AK427" i="4"/>
  <c r="AL427" i="4" s="1"/>
  <c r="AK428" i="4"/>
  <c r="AL428" i="4" s="1"/>
  <c r="AK481" i="4"/>
  <c r="AL481" i="4" s="1"/>
  <c r="AK429" i="4"/>
  <c r="AK430" i="4"/>
  <c r="AL430" i="4" s="1"/>
  <c r="AK431" i="4"/>
  <c r="AL431" i="4" s="1"/>
  <c r="AK432" i="4"/>
  <c r="AL432" i="4" s="1"/>
  <c r="AK433" i="4"/>
  <c r="AK434" i="4"/>
  <c r="AL434" i="4" s="1"/>
  <c r="AK435" i="4"/>
  <c r="AK436" i="4"/>
  <c r="AL436" i="4" s="1"/>
  <c r="AK482" i="4"/>
  <c r="AK437" i="4"/>
  <c r="AL437" i="4" s="1"/>
  <c r="AK438" i="4"/>
  <c r="AK483" i="4"/>
  <c r="AL483" i="4" s="1"/>
  <c r="AK439" i="4"/>
  <c r="AK484" i="4"/>
  <c r="AL484" i="4" s="1"/>
  <c r="AK440" i="4"/>
  <c r="AK441" i="4"/>
  <c r="AL441" i="4" s="1"/>
  <c r="AK442" i="4"/>
  <c r="AK443" i="4"/>
  <c r="AL443" i="4" s="1"/>
  <c r="AK444" i="4"/>
  <c r="AL444" i="4" s="1"/>
  <c r="AK445" i="4"/>
  <c r="AL445" i="4" s="1"/>
  <c r="AK446" i="4"/>
  <c r="AK447" i="4"/>
  <c r="AL447" i="4" s="1"/>
  <c r="AK448" i="4"/>
  <c r="AK449" i="4"/>
  <c r="AL449" i="4" s="1"/>
  <c r="AK485" i="4"/>
  <c r="AK486" i="4"/>
  <c r="AL486" i="4" s="1"/>
  <c r="AK450" i="4"/>
  <c r="AK451" i="4"/>
  <c r="AL451" i="4" s="1"/>
  <c r="AK487" i="4"/>
  <c r="AK452" i="4"/>
  <c r="AL452" i="4" s="1"/>
  <c r="AK453" i="4"/>
  <c r="AL453" i="4" s="1"/>
  <c r="AK454" i="4"/>
  <c r="AL454" i="4" s="1"/>
  <c r="AK455" i="4"/>
  <c r="AK456" i="4"/>
  <c r="AL456" i="4" s="1"/>
  <c r="AK457" i="4"/>
  <c r="AL457" i="4" s="1"/>
  <c r="AK458" i="4"/>
  <c r="AL458" i="4" s="1"/>
  <c r="AK459" i="4"/>
  <c r="AK460" i="4"/>
  <c r="AL460" i="4" s="1"/>
  <c r="AK461" i="4"/>
  <c r="AK463" i="4"/>
  <c r="AL463" i="4" s="1"/>
  <c r="AK462" i="4"/>
  <c r="AK464" i="4"/>
  <c r="AL464" i="4" s="1"/>
  <c r="AK465" i="4"/>
  <c r="AL465" i="4" s="1"/>
  <c r="AK466" i="4"/>
  <c r="AL466" i="4" s="1"/>
  <c r="AK468" i="4"/>
  <c r="AK467" i="4"/>
  <c r="AL467" i="4" s="1"/>
  <c r="AK469" i="4"/>
  <c r="AL469" i="4" s="1"/>
  <c r="AK470" i="4"/>
  <c r="AL470" i="4" s="1"/>
  <c r="AK471" i="4"/>
  <c r="AK472" i="4"/>
  <c r="AL472" i="4" s="1"/>
  <c r="AK473" i="4"/>
  <c r="AL473" i="4" s="1"/>
  <c r="AK474" i="4"/>
  <c r="AL474" i="4" s="1"/>
  <c r="AK475" i="4"/>
  <c r="AK488" i="4"/>
  <c r="AL488" i="4" s="1"/>
  <c r="AK489" i="4"/>
  <c r="AK490" i="4"/>
  <c r="AL490" i="4" s="1"/>
  <c r="AK491" i="4"/>
  <c r="AK492" i="4"/>
  <c r="AL492" i="4" s="1"/>
  <c r="AK493" i="4"/>
  <c r="AL493" i="4" s="1"/>
  <c r="AK494" i="4"/>
  <c r="AL494" i="4" s="1"/>
  <c r="AK495" i="4"/>
  <c r="AK496" i="4"/>
  <c r="AL496" i="4" s="1"/>
  <c r="AK497" i="4"/>
  <c r="AK498" i="4"/>
  <c r="AL498" i="4" s="1"/>
  <c r="AK499" i="4"/>
  <c r="AK500" i="4"/>
  <c r="AL500" i="4" s="1"/>
  <c r="AK501" i="4"/>
  <c r="AL501" i="4" s="1"/>
  <c r="AK502" i="4"/>
  <c r="AL502" i="4" s="1"/>
  <c r="AK503" i="4"/>
  <c r="AK504" i="4"/>
  <c r="AL504" i="4" s="1"/>
  <c r="AK505" i="4"/>
  <c r="AK506" i="4"/>
  <c r="AL506" i="4" s="1"/>
  <c r="AK507" i="4"/>
  <c r="AK508" i="4"/>
  <c r="AL508" i="4" s="1"/>
  <c r="AK509" i="4"/>
  <c r="AL509" i="4" s="1"/>
  <c r="AK510" i="4"/>
  <c r="AL510" i="4" s="1"/>
  <c r="AK511" i="4"/>
  <c r="AK512" i="4"/>
  <c r="AL512" i="4" s="1"/>
  <c r="AK513" i="4"/>
  <c r="AL513" i="4" s="1"/>
  <c r="AK514" i="4"/>
  <c r="AL514" i="4" s="1"/>
  <c r="AK515" i="4"/>
  <c r="AK516" i="4"/>
  <c r="AL516" i="4" s="1"/>
  <c r="AK517" i="4"/>
  <c r="AL517" i="4" s="1"/>
  <c r="AK518" i="4"/>
  <c r="AL518" i="4" s="1"/>
  <c r="AK519" i="4"/>
  <c r="AK520" i="4"/>
  <c r="AL520" i="4" s="1"/>
  <c r="AK521" i="4"/>
  <c r="AK522" i="4"/>
  <c r="AL522" i="4" s="1"/>
  <c r="AK523" i="4"/>
  <c r="AK524" i="4"/>
  <c r="AL524" i="4" s="1"/>
  <c r="AK525" i="4"/>
  <c r="AL525" i="4" s="1"/>
  <c r="AK526" i="4"/>
  <c r="AL526" i="4" s="1"/>
  <c r="AK527" i="4"/>
  <c r="AK528" i="4"/>
  <c r="AL528" i="4" s="1"/>
  <c r="AK529" i="4"/>
  <c r="AK530" i="4"/>
  <c r="AK531" i="4"/>
  <c r="AK532" i="4"/>
  <c r="AL532" i="4" s="1"/>
  <c r="AK533" i="4"/>
  <c r="AL533" i="4" s="1"/>
  <c r="AK535" i="4"/>
  <c r="AL535" i="4" s="1"/>
  <c r="AK536" i="4"/>
  <c r="AK537" i="4"/>
  <c r="AL537" i="4" s="1"/>
  <c r="AK534" i="4"/>
  <c r="AK538" i="4"/>
  <c r="AL538" i="4" s="1"/>
  <c r="AK539" i="4"/>
  <c r="AK540" i="4"/>
  <c r="AL540" i="4" s="1"/>
  <c r="AK541" i="4"/>
  <c r="AL541" i="4" s="1"/>
  <c r="AK543" i="4"/>
  <c r="AL543" i="4" s="1"/>
  <c r="AK542" i="4"/>
  <c r="AK544" i="4"/>
  <c r="AL544" i="4" s="1"/>
  <c r="AK545" i="4"/>
  <c r="AL545" i="4" s="1"/>
  <c r="AK546" i="4"/>
  <c r="AL546" i="4" s="1"/>
  <c r="AK547" i="4"/>
  <c r="AK548" i="4"/>
  <c r="AL548" i="4" s="1"/>
  <c r="AK549" i="4"/>
  <c r="AL549" i="4" s="1"/>
  <c r="AK550" i="4"/>
  <c r="AL550" i="4" s="1"/>
  <c r="AK551" i="4"/>
  <c r="AK552" i="4"/>
  <c r="AL552" i="4" s="1"/>
  <c r="AK553" i="4"/>
  <c r="AK554" i="4"/>
  <c r="AL554" i="4" s="1"/>
  <c r="AK555" i="4"/>
  <c r="AK556" i="4"/>
  <c r="AL556" i="4" s="1"/>
  <c r="AK557" i="4"/>
  <c r="AL557" i="4" s="1"/>
  <c r="AK558" i="4"/>
  <c r="AL558" i="4" s="1"/>
  <c r="AK559" i="4"/>
  <c r="AK560" i="4"/>
  <c r="AL560" i="4" s="1"/>
  <c r="AK561" i="4"/>
  <c r="AL561" i="4" s="1"/>
  <c r="AK562" i="4"/>
  <c r="AL562" i="4" s="1"/>
  <c r="AK563" i="4"/>
  <c r="AK564" i="4"/>
  <c r="AL564" i="4" s="1"/>
  <c r="AK565" i="4"/>
  <c r="AL565" i="4" s="1"/>
  <c r="AK566" i="4"/>
  <c r="AL566" i="4" s="1"/>
  <c r="AK567" i="4"/>
  <c r="AK576" i="4"/>
  <c r="AL576" i="4" s="1"/>
  <c r="AK568" i="4"/>
  <c r="AK569" i="4"/>
  <c r="AL569" i="4" s="1"/>
  <c r="AK570" i="4"/>
  <c r="AK571" i="4"/>
  <c r="AL571" i="4" s="1"/>
  <c r="AK572" i="4"/>
  <c r="AL572" i="4" s="1"/>
  <c r="AK573" i="4"/>
  <c r="AL573" i="4" s="1"/>
  <c r="AK574" i="4"/>
  <c r="AK577" i="4"/>
  <c r="AL577" i="4" s="1"/>
  <c r="AK575" i="4"/>
  <c r="AK578" i="4"/>
  <c r="AL578" i="4" s="1"/>
  <c r="AK579" i="4"/>
  <c r="AK580" i="4"/>
  <c r="AL580" i="4" s="1"/>
  <c r="AK5" i="4"/>
  <c r="AL5" i="4" s="1"/>
  <c r="BN6" i="4"/>
  <c r="BN7" i="4"/>
  <c r="BN8" i="4"/>
  <c r="BN10" i="4"/>
  <c r="BN14" i="4"/>
  <c r="BN15" i="4"/>
  <c r="BN16" i="4"/>
  <c r="BN22" i="4"/>
  <c r="BN24" i="4"/>
  <c r="BN26" i="4"/>
  <c r="BN30" i="4"/>
  <c r="BN31" i="4"/>
  <c r="BN32" i="4"/>
  <c r="BN36" i="4"/>
  <c r="BN38" i="4"/>
  <c r="BN39" i="4"/>
  <c r="BN42" i="4"/>
  <c r="BN46" i="4"/>
  <c r="BN64" i="4"/>
  <c r="BN65" i="4"/>
  <c r="BN68" i="4"/>
  <c r="BN72" i="4"/>
  <c r="BN54" i="4"/>
  <c r="BN58" i="4"/>
  <c r="BN59" i="4"/>
  <c r="BN61" i="4"/>
  <c r="BN63" i="4"/>
  <c r="BN73" i="4"/>
  <c r="BN111" i="4"/>
  <c r="BN77" i="4"/>
  <c r="BN78" i="4"/>
  <c r="BN84" i="4"/>
  <c r="BN85" i="4"/>
  <c r="BN86" i="4"/>
  <c r="BN88" i="4"/>
  <c r="BN92" i="4"/>
  <c r="BN94" i="4"/>
  <c r="BN98" i="4"/>
  <c r="BN100" i="4"/>
  <c r="BN101" i="4"/>
  <c r="BN104" i="4"/>
  <c r="BN108" i="4"/>
  <c r="BN112" i="4"/>
  <c r="BN118" i="4"/>
  <c r="BN122" i="4"/>
  <c r="BN126" i="4"/>
  <c r="BN127" i="4"/>
  <c r="BN132" i="4"/>
  <c r="BN134" i="4"/>
  <c r="BN135" i="4"/>
  <c r="BN136" i="4"/>
  <c r="BN138" i="4"/>
  <c r="BN142" i="4"/>
  <c r="BN144" i="4"/>
  <c r="BN150" i="4"/>
  <c r="BN151" i="4"/>
  <c r="BN152" i="4"/>
  <c r="BN154" i="4"/>
  <c r="BN158" i="4"/>
  <c r="BN159" i="4"/>
  <c r="BN160" i="4"/>
  <c r="BN164" i="4"/>
  <c r="BN166" i="4"/>
  <c r="BN170" i="4"/>
  <c r="BN174" i="4"/>
  <c r="BN175" i="4"/>
  <c r="BN182" i="4"/>
  <c r="BN183" i="4"/>
  <c r="BN186" i="4"/>
  <c r="BN190" i="4"/>
  <c r="BN195" i="4"/>
  <c r="BN196" i="4"/>
  <c r="BN198" i="4"/>
  <c r="BN199" i="4"/>
  <c r="BN200" i="4"/>
  <c r="BN202" i="4"/>
  <c r="BN206" i="4"/>
  <c r="BN207" i="4"/>
  <c r="BN208" i="4"/>
  <c r="BN214" i="4"/>
  <c r="BN215" i="4"/>
  <c r="BN218" i="4"/>
  <c r="BN222" i="4"/>
  <c r="BN223" i="4"/>
  <c r="BN224" i="4"/>
  <c r="BN228" i="4"/>
  <c r="BN230" i="4"/>
  <c r="BN231" i="4"/>
  <c r="BN234" i="4"/>
  <c r="BN238" i="4"/>
  <c r="BN246" i="4"/>
  <c r="BN247" i="4"/>
  <c r="BN249" i="4"/>
  <c r="BN253" i="4"/>
  <c r="BN254" i="4"/>
  <c r="BN258" i="4"/>
  <c r="BN259" i="4"/>
  <c r="BN261" i="4"/>
  <c r="BN264" i="4"/>
  <c r="BN266" i="4"/>
  <c r="BN270" i="4"/>
  <c r="BN271" i="4"/>
  <c r="BN272" i="4"/>
  <c r="BN278" i="4"/>
  <c r="BN279" i="4"/>
  <c r="BN280" i="4"/>
  <c r="BN281" i="4"/>
  <c r="BN286" i="4"/>
  <c r="BN288" i="4"/>
  <c r="BN294" i="4"/>
  <c r="BN295" i="4"/>
  <c r="BN298" i="4"/>
  <c r="BN302" i="4"/>
  <c r="BN303" i="4"/>
  <c r="BN312" i="4"/>
  <c r="BN314" i="4"/>
  <c r="BN318" i="4"/>
  <c r="BN319" i="4"/>
  <c r="BN322" i="4"/>
  <c r="BN324" i="4"/>
  <c r="BN326" i="4"/>
  <c r="BN327" i="4"/>
  <c r="BN328" i="4"/>
  <c r="BN330" i="4"/>
  <c r="BN334" i="4"/>
  <c r="BN336" i="4"/>
  <c r="BN342" i="4"/>
  <c r="BN343" i="4"/>
  <c r="BN344" i="4"/>
  <c r="BN346" i="4"/>
  <c r="BN350" i="4"/>
  <c r="BN351" i="4"/>
  <c r="BN352" i="4"/>
  <c r="BN354" i="4"/>
  <c r="BN358" i="4"/>
  <c r="BN362" i="4"/>
  <c r="BN366" i="4"/>
  <c r="BN367" i="4"/>
  <c r="BN374" i="4"/>
  <c r="BN375" i="4"/>
  <c r="BN378" i="4"/>
  <c r="BN382" i="4"/>
  <c r="BN386" i="4"/>
  <c r="BN387" i="4"/>
  <c r="BN388" i="4"/>
  <c r="BN390" i="4"/>
  <c r="BN391" i="4"/>
  <c r="BN392" i="4"/>
  <c r="BN394" i="4"/>
  <c r="BN398" i="4"/>
  <c r="BN399" i="4"/>
  <c r="BN401" i="4"/>
  <c r="BN406" i="4"/>
  <c r="BN408" i="4"/>
  <c r="BN410" i="4"/>
  <c r="BN414" i="4"/>
  <c r="BN415" i="4"/>
  <c r="BN476" i="4"/>
  <c r="BN421" i="4"/>
  <c r="BN477" i="4"/>
  <c r="BN479" i="4"/>
  <c r="BN425" i="4"/>
  <c r="BN432" i="4"/>
  <c r="BN433" i="4"/>
  <c r="BN436" i="4"/>
  <c r="BN483" i="4"/>
  <c r="BN439" i="4"/>
  <c r="BN442" i="4"/>
  <c r="BN443" i="4"/>
  <c r="BN445" i="4"/>
  <c r="BN447" i="4"/>
  <c r="BN449" i="4"/>
  <c r="BN451" i="4"/>
  <c r="BN487" i="4"/>
  <c r="BN452" i="4"/>
  <c r="BN458" i="4"/>
  <c r="BN459" i="4"/>
  <c r="BN460" i="4"/>
  <c r="BN463" i="4"/>
  <c r="BN466" i="4"/>
  <c r="BN467" i="4"/>
  <c r="BN470" i="4"/>
  <c r="BN474" i="4"/>
  <c r="BN475" i="4"/>
  <c r="BN490" i="4"/>
  <c r="BN494" i="4"/>
  <c r="BN495" i="4"/>
  <c r="BN502" i="4"/>
  <c r="BN506" i="4"/>
  <c r="BN510" i="4"/>
  <c r="BN511" i="4"/>
  <c r="BN516" i="4"/>
  <c r="BN518" i="4"/>
  <c r="BN519" i="4"/>
  <c r="BN520" i="4"/>
  <c r="BN522" i="4"/>
  <c r="BN526" i="4"/>
  <c r="BN528" i="4"/>
  <c r="BN535" i="4"/>
  <c r="BN536" i="4"/>
  <c r="BN537" i="4"/>
  <c r="BN538" i="4"/>
  <c r="BN543" i="4"/>
  <c r="BN542" i="4"/>
  <c r="BN544" i="4"/>
  <c r="BN546" i="4"/>
  <c r="BN547" i="4"/>
  <c r="BN550" i="4"/>
  <c r="BN554" i="4"/>
  <c r="BN558" i="4"/>
  <c r="BN559" i="4"/>
  <c r="BN566" i="4"/>
  <c r="BN567" i="4"/>
  <c r="BN569" i="4"/>
  <c r="BN573" i="4"/>
  <c r="BN580" i="4"/>
  <c r="BL6" i="4"/>
  <c r="BL7" i="4"/>
  <c r="BL8" i="4"/>
  <c r="BL9" i="4"/>
  <c r="BL10" i="4"/>
  <c r="BL11" i="4"/>
  <c r="BL12" i="4"/>
  <c r="BL13" i="4"/>
  <c r="BL14" i="4"/>
  <c r="BL15" i="4"/>
  <c r="BL16" i="4"/>
  <c r="BL17" i="4"/>
  <c r="BL18" i="4"/>
  <c r="BL19" i="4"/>
  <c r="BL20" i="4"/>
  <c r="BL21" i="4"/>
  <c r="BL22" i="4"/>
  <c r="BL23" i="4"/>
  <c r="BL24" i="4"/>
  <c r="BL25" i="4"/>
  <c r="BL26" i="4"/>
  <c r="BL27" i="4"/>
  <c r="BL28" i="4"/>
  <c r="BL29" i="4"/>
  <c r="BL30" i="4"/>
  <c r="BL31" i="4"/>
  <c r="BL32" i="4"/>
  <c r="BL33" i="4"/>
  <c r="BL34" i="4"/>
  <c r="BL35" i="4"/>
  <c r="BL36" i="4"/>
  <c r="BL37" i="4"/>
  <c r="BL38" i="4"/>
  <c r="BL39" i="4"/>
  <c r="BL40" i="4"/>
  <c r="BL41" i="4"/>
  <c r="BL42" i="4"/>
  <c r="BL43" i="4"/>
  <c r="BL44" i="4"/>
  <c r="BL45" i="4"/>
  <c r="BL46" i="4"/>
  <c r="BL47" i="4"/>
  <c r="BL48" i="4"/>
  <c r="BL49" i="4"/>
  <c r="BL50" i="4"/>
  <c r="BL51" i="4"/>
  <c r="BL52" i="4"/>
  <c r="BL53" i="4"/>
  <c r="BL64" i="4"/>
  <c r="BL65" i="4"/>
  <c r="BL66" i="4"/>
  <c r="BL67" i="4"/>
  <c r="BL68" i="4"/>
  <c r="BL69" i="4"/>
  <c r="BL70" i="4"/>
  <c r="BL71" i="4"/>
  <c r="BL72" i="4"/>
  <c r="BL54" i="4"/>
  <c r="BL55" i="4"/>
  <c r="BL56" i="4"/>
  <c r="BL57" i="4"/>
  <c r="BL58" i="4"/>
  <c r="BL59" i="4"/>
  <c r="BL60" i="4"/>
  <c r="BL61" i="4"/>
  <c r="BL62" i="4"/>
  <c r="BL63" i="4"/>
  <c r="BL110" i="4"/>
  <c r="BL73" i="4"/>
  <c r="BL74" i="4"/>
  <c r="BL75" i="4"/>
  <c r="BL76" i="4"/>
  <c r="BL111" i="4"/>
  <c r="BL77" i="4"/>
  <c r="BL78" i="4"/>
  <c r="BL79" i="4"/>
  <c r="BL80" i="4"/>
  <c r="BL81" i="4"/>
  <c r="BL82" i="4"/>
  <c r="BL83" i="4"/>
  <c r="BL84" i="4"/>
  <c r="BL85" i="4"/>
  <c r="BL86" i="4"/>
  <c r="BL87" i="4"/>
  <c r="BL88" i="4"/>
  <c r="BL89" i="4"/>
  <c r="BL90" i="4"/>
  <c r="BL91" i="4"/>
  <c r="BL92" i="4"/>
  <c r="BL93" i="4"/>
  <c r="BL94" i="4"/>
  <c r="BL95" i="4"/>
  <c r="BL97" i="4"/>
  <c r="BL96" i="4"/>
  <c r="BL98" i="4"/>
  <c r="BL99" i="4"/>
  <c r="BL100" i="4"/>
  <c r="BL101" i="4"/>
  <c r="BL102" i="4"/>
  <c r="BL103" i="4"/>
  <c r="BL104" i="4"/>
  <c r="BL105" i="4"/>
  <c r="BL106" i="4"/>
  <c r="BL107" i="4"/>
  <c r="BL108" i="4"/>
  <c r="BL112" i="4"/>
  <c r="BL113" i="4"/>
  <c r="BL114" i="4"/>
  <c r="BL115" i="4"/>
  <c r="BL109" i="4"/>
  <c r="BL116" i="4"/>
  <c r="BL117" i="4"/>
  <c r="BL118" i="4"/>
  <c r="BL119" i="4"/>
  <c r="BL120" i="4"/>
  <c r="BL121" i="4"/>
  <c r="BL122" i="4"/>
  <c r="BL123" i="4"/>
  <c r="BL124" i="4"/>
  <c r="BL125" i="4"/>
  <c r="BL126" i="4"/>
  <c r="BL127" i="4"/>
  <c r="BL128" i="4"/>
  <c r="BL129" i="4"/>
  <c r="BL130" i="4"/>
  <c r="BL131" i="4"/>
  <c r="BL132" i="4"/>
  <c r="BL133" i="4"/>
  <c r="BL134" i="4"/>
  <c r="BL135" i="4"/>
  <c r="BL136" i="4"/>
  <c r="BL137" i="4"/>
  <c r="BL138" i="4"/>
  <c r="BL139" i="4"/>
  <c r="BL140" i="4"/>
  <c r="BL141" i="4"/>
  <c r="BL142" i="4"/>
  <c r="BL143" i="4"/>
  <c r="BL144" i="4"/>
  <c r="BL145" i="4"/>
  <c r="BL146" i="4"/>
  <c r="BL147" i="4"/>
  <c r="BL148" i="4"/>
  <c r="BL149" i="4"/>
  <c r="BL150" i="4"/>
  <c r="BL151" i="4"/>
  <c r="BL152" i="4"/>
  <c r="BL153" i="4"/>
  <c r="BL154" i="4"/>
  <c r="BL155" i="4"/>
  <c r="BL156" i="4"/>
  <c r="BL157" i="4"/>
  <c r="BL158" i="4"/>
  <c r="BL159" i="4"/>
  <c r="BL160" i="4"/>
  <c r="BL161" i="4"/>
  <c r="BL162" i="4"/>
  <c r="BL163" i="4"/>
  <c r="BL164" i="4"/>
  <c r="BL165" i="4"/>
  <c r="BL166" i="4"/>
  <c r="BL167" i="4"/>
  <c r="BL168" i="4"/>
  <c r="BL169" i="4"/>
  <c r="BL170" i="4"/>
  <c r="BL171" i="4"/>
  <c r="BL172" i="4"/>
  <c r="BL173" i="4"/>
  <c r="BL174" i="4"/>
  <c r="BL175" i="4"/>
  <c r="BL176" i="4"/>
  <c r="BL177" i="4"/>
  <c r="BL178" i="4"/>
  <c r="BL179" i="4"/>
  <c r="BL180" i="4"/>
  <c r="BL181" i="4"/>
  <c r="BL182" i="4"/>
  <c r="BL183" i="4"/>
  <c r="BL184" i="4"/>
  <c r="BL185" i="4"/>
  <c r="BL186" i="4"/>
  <c r="BL187" i="4"/>
  <c r="BL188" i="4"/>
  <c r="BL189" i="4"/>
  <c r="BL190" i="4"/>
  <c r="BL191" i="4"/>
  <c r="BL192" i="4"/>
  <c r="BL193" i="4"/>
  <c r="BL194" i="4"/>
  <c r="BL195" i="4"/>
  <c r="BL196" i="4"/>
  <c r="BL197" i="4"/>
  <c r="BL198" i="4"/>
  <c r="BL199" i="4"/>
  <c r="BL200" i="4"/>
  <c r="BL201" i="4"/>
  <c r="BL202" i="4"/>
  <c r="BL203" i="4"/>
  <c r="BL204" i="4"/>
  <c r="BL205" i="4"/>
  <c r="BL206" i="4"/>
  <c r="BL207" i="4"/>
  <c r="BL208" i="4"/>
  <c r="BL209" i="4"/>
  <c r="BL210" i="4"/>
  <c r="BL211" i="4"/>
  <c r="BL212" i="4"/>
  <c r="BL213" i="4"/>
  <c r="BL214" i="4"/>
  <c r="BL216" i="4"/>
  <c r="BL215" i="4"/>
  <c r="BL217" i="4"/>
  <c r="BL218" i="4"/>
  <c r="BL219" i="4"/>
  <c r="BL220" i="4"/>
  <c r="BL221" i="4"/>
  <c r="BL222" i="4"/>
  <c r="BL223" i="4"/>
  <c r="BL224" i="4"/>
  <c r="BL225" i="4"/>
  <c r="BL226" i="4"/>
  <c r="BL227" i="4"/>
  <c r="BL228" i="4"/>
  <c r="BL229" i="4"/>
  <c r="BL230" i="4"/>
  <c r="BL231" i="4"/>
  <c r="BL232" i="4"/>
  <c r="BL233" i="4"/>
  <c r="BL234" i="4"/>
  <c r="BL235" i="4"/>
  <c r="BL236" i="4"/>
  <c r="BL237" i="4"/>
  <c r="BL238" i="4"/>
  <c r="BL239" i="4"/>
  <c r="BL240" i="4"/>
  <c r="BL241" i="4"/>
  <c r="BL242" i="4"/>
  <c r="BL243" i="4"/>
  <c r="BL244" i="4"/>
  <c r="BL245" i="4"/>
  <c r="BL246" i="4"/>
  <c r="BL247" i="4"/>
  <c r="BL248" i="4"/>
  <c r="BL262" i="4"/>
  <c r="BL249" i="4"/>
  <c r="BL250" i="4"/>
  <c r="BL251" i="4"/>
  <c r="BL252" i="4"/>
  <c r="BL253" i="4"/>
  <c r="BL254" i="4"/>
  <c r="BL255" i="4"/>
  <c r="BL256" i="4"/>
  <c r="BL257" i="4"/>
  <c r="BL258" i="4"/>
  <c r="BL259" i="4"/>
  <c r="BL260" i="4"/>
  <c r="BL261" i="4"/>
  <c r="BL263" i="4"/>
  <c r="BL264" i="4"/>
  <c r="BL265" i="4"/>
  <c r="BL266" i="4"/>
  <c r="BL267" i="4"/>
  <c r="BL268" i="4"/>
  <c r="BL269" i="4"/>
  <c r="BL270" i="4"/>
  <c r="BL271" i="4"/>
  <c r="BL272" i="4"/>
  <c r="BL273" i="4"/>
  <c r="BL274" i="4"/>
  <c r="BL275" i="4"/>
  <c r="BL276" i="4"/>
  <c r="BL277" i="4"/>
  <c r="BL278" i="4"/>
  <c r="BL279" i="4"/>
  <c r="BL280" i="4"/>
  <c r="BL282" i="4"/>
  <c r="BL281" i="4"/>
  <c r="BL283" i="4"/>
  <c r="BL284" i="4"/>
  <c r="BL285" i="4"/>
  <c r="BL286" i="4"/>
  <c r="BL287" i="4"/>
  <c r="BL288" i="4"/>
  <c r="BL289" i="4"/>
  <c r="BL290" i="4"/>
  <c r="BL291" i="4"/>
  <c r="BL292" i="4"/>
  <c r="BL293" i="4"/>
  <c r="BL294" i="4"/>
  <c r="BL295" i="4"/>
  <c r="BL296" i="4"/>
  <c r="BL297" i="4"/>
  <c r="BL298" i="4"/>
  <c r="BL299" i="4"/>
  <c r="BL300" i="4"/>
  <c r="BL301" i="4"/>
  <c r="BL302" i="4"/>
  <c r="BL303" i="4"/>
  <c r="BL304" i="4"/>
  <c r="BL305" i="4"/>
  <c r="BL306" i="4"/>
  <c r="BL307" i="4"/>
  <c r="BL308" i="4"/>
  <c r="BL309" i="4"/>
  <c r="BL312" i="4"/>
  <c r="BL310" i="4"/>
  <c r="BL311" i="4"/>
  <c r="BL313" i="4"/>
  <c r="BL314" i="4"/>
  <c r="BL315" i="4"/>
  <c r="BL316" i="4"/>
  <c r="BL317" i="4"/>
  <c r="BL318" i="4"/>
  <c r="BL319" i="4"/>
  <c r="BL320" i="4"/>
  <c r="BL321" i="4"/>
  <c r="BL322" i="4"/>
  <c r="BL323" i="4"/>
  <c r="BL324" i="4"/>
  <c r="BL325" i="4"/>
  <c r="BL326" i="4"/>
  <c r="BL327" i="4"/>
  <c r="BL328" i="4"/>
  <c r="BL329" i="4"/>
  <c r="BL330" i="4"/>
  <c r="BL331" i="4"/>
  <c r="BL332" i="4"/>
  <c r="BL333" i="4"/>
  <c r="BL334" i="4"/>
  <c r="BL335" i="4"/>
  <c r="BL336" i="4"/>
  <c r="BL337" i="4"/>
  <c r="BL338" i="4"/>
  <c r="BL339" i="4"/>
  <c r="BL340" i="4"/>
  <c r="BL341" i="4"/>
  <c r="BL342" i="4"/>
  <c r="BL343" i="4"/>
  <c r="BL344" i="4"/>
  <c r="BL345" i="4"/>
  <c r="BL346" i="4"/>
  <c r="BL347" i="4"/>
  <c r="BL348" i="4"/>
  <c r="BL349" i="4"/>
  <c r="BL350" i="4"/>
  <c r="BL351" i="4"/>
  <c r="BL352" i="4"/>
  <c r="BL353" i="4"/>
  <c r="BL354" i="4"/>
  <c r="BL355" i="4"/>
  <c r="BL356" i="4"/>
  <c r="BL357" i="4"/>
  <c r="BL358" i="4"/>
  <c r="BL359" i="4"/>
  <c r="BL360" i="4"/>
  <c r="BL361" i="4"/>
  <c r="BL362" i="4"/>
  <c r="BL363" i="4"/>
  <c r="BL364" i="4"/>
  <c r="BL365" i="4"/>
  <c r="BL366" i="4"/>
  <c r="BL367" i="4"/>
  <c r="BL368" i="4"/>
  <c r="BL369" i="4"/>
  <c r="BL370" i="4"/>
  <c r="BL371" i="4"/>
  <c r="BL372" i="4"/>
  <c r="BL373" i="4"/>
  <c r="BL374" i="4"/>
  <c r="BL375" i="4"/>
  <c r="BL376" i="4"/>
  <c r="BL377" i="4"/>
  <c r="BL378" i="4"/>
  <c r="BL379" i="4"/>
  <c r="BL380" i="4"/>
  <c r="BL381" i="4"/>
  <c r="BL382" i="4"/>
  <c r="BL383" i="4"/>
  <c r="BL384" i="4"/>
  <c r="BL385" i="4"/>
  <c r="BL386" i="4"/>
  <c r="BL387" i="4"/>
  <c r="BL388" i="4"/>
  <c r="BL389" i="4"/>
  <c r="BL390" i="4"/>
  <c r="BL391" i="4"/>
  <c r="BL392" i="4"/>
  <c r="BL393" i="4"/>
  <c r="BL394" i="4"/>
  <c r="BL395" i="4"/>
  <c r="BL396" i="4"/>
  <c r="BL397" i="4"/>
  <c r="BL398" i="4"/>
  <c r="BL399" i="4"/>
  <c r="BL401" i="4"/>
  <c r="BL400" i="4"/>
  <c r="BL402" i="4"/>
  <c r="BL403" i="4"/>
  <c r="BL404" i="4"/>
  <c r="BL405" i="4"/>
  <c r="BL406" i="4"/>
  <c r="BL407" i="4"/>
  <c r="BL408" i="4"/>
  <c r="BL409" i="4"/>
  <c r="BL410" i="4"/>
  <c r="BL411" i="4"/>
  <c r="BL412" i="4"/>
  <c r="BL413" i="4"/>
  <c r="BL414" i="4"/>
  <c r="BL415" i="4"/>
  <c r="BL476" i="4"/>
  <c r="BL416" i="4"/>
  <c r="BL417" i="4"/>
  <c r="BL418" i="4"/>
  <c r="BL419" i="4"/>
  <c r="BL420" i="4"/>
  <c r="BL421" i="4"/>
  <c r="BL477" i="4"/>
  <c r="BL478" i="4"/>
  <c r="BL422" i="4"/>
  <c r="BL479" i="4"/>
  <c r="BL480" i="4"/>
  <c r="BL423" i="4"/>
  <c r="BL424" i="4"/>
  <c r="BL425" i="4"/>
  <c r="BL426" i="4"/>
  <c r="BL427" i="4"/>
  <c r="BL428" i="4"/>
  <c r="BL481" i="4"/>
  <c r="BL429" i="4"/>
  <c r="BL430" i="4"/>
  <c r="BL431" i="4"/>
  <c r="BL432" i="4"/>
  <c r="BL433" i="4"/>
  <c r="BL434" i="4"/>
  <c r="BL435" i="4"/>
  <c r="BL436" i="4"/>
  <c r="BL482" i="4"/>
  <c r="BL437" i="4"/>
  <c r="BL438" i="4"/>
  <c r="BL483" i="4"/>
  <c r="BL439" i="4"/>
  <c r="BL484" i="4"/>
  <c r="BL440" i="4"/>
  <c r="BL441" i="4"/>
  <c r="BL442" i="4"/>
  <c r="BL443" i="4"/>
  <c r="BL444" i="4"/>
  <c r="BL445" i="4"/>
  <c r="BL446" i="4"/>
  <c r="BL447" i="4"/>
  <c r="BL448" i="4"/>
  <c r="BL449" i="4"/>
  <c r="BL485" i="4"/>
  <c r="BL486" i="4"/>
  <c r="BL450" i="4"/>
  <c r="BL451" i="4"/>
  <c r="BL487" i="4"/>
  <c r="BL452" i="4"/>
  <c r="BL453" i="4"/>
  <c r="BL454" i="4"/>
  <c r="BL455" i="4"/>
  <c r="BL456" i="4"/>
  <c r="BL457" i="4"/>
  <c r="BL458" i="4"/>
  <c r="BL459" i="4"/>
  <c r="BL460" i="4"/>
  <c r="BL461" i="4"/>
  <c r="BL463" i="4"/>
  <c r="BL462" i="4"/>
  <c r="BL464" i="4"/>
  <c r="BL465" i="4"/>
  <c r="BL466" i="4"/>
  <c r="BL468" i="4"/>
  <c r="BL467" i="4"/>
  <c r="BL469" i="4"/>
  <c r="BL470" i="4"/>
  <c r="BL471" i="4"/>
  <c r="BL472" i="4"/>
  <c r="BL473" i="4"/>
  <c r="BL474" i="4"/>
  <c r="BL475" i="4"/>
  <c r="BL488" i="4"/>
  <c r="BL489" i="4"/>
  <c r="BL490" i="4"/>
  <c r="BL491" i="4"/>
  <c r="BL492" i="4"/>
  <c r="BL493" i="4"/>
  <c r="BL494" i="4"/>
  <c r="BL495" i="4"/>
  <c r="BL496" i="4"/>
  <c r="BL497" i="4"/>
  <c r="BL498" i="4"/>
  <c r="BL499" i="4"/>
  <c r="BL500" i="4"/>
  <c r="BL501" i="4"/>
  <c r="BL502" i="4"/>
  <c r="BL503" i="4"/>
  <c r="BL504" i="4"/>
  <c r="BL505" i="4"/>
  <c r="BL506" i="4"/>
  <c r="BL507" i="4"/>
  <c r="BL508" i="4"/>
  <c r="BL509" i="4"/>
  <c r="BL510" i="4"/>
  <c r="BL511" i="4"/>
  <c r="BL512" i="4"/>
  <c r="BL513" i="4"/>
  <c r="BL514" i="4"/>
  <c r="BL515" i="4"/>
  <c r="BL516" i="4"/>
  <c r="BL517" i="4"/>
  <c r="BL518" i="4"/>
  <c r="BL519" i="4"/>
  <c r="BL520" i="4"/>
  <c r="BL521" i="4"/>
  <c r="BL522" i="4"/>
  <c r="BL523" i="4"/>
  <c r="BL524" i="4"/>
  <c r="BL525" i="4"/>
  <c r="BL526" i="4"/>
  <c r="BL527" i="4"/>
  <c r="BL528" i="4"/>
  <c r="BL529" i="4"/>
  <c r="BL530" i="4"/>
  <c r="BL531" i="4"/>
  <c r="BL532" i="4"/>
  <c r="BL533" i="4"/>
  <c r="BL535" i="4"/>
  <c r="BL536" i="4"/>
  <c r="BL537" i="4"/>
  <c r="BL534" i="4"/>
  <c r="BL538" i="4"/>
  <c r="BL539" i="4"/>
  <c r="BL540" i="4"/>
  <c r="BL541" i="4"/>
  <c r="BL543" i="4"/>
  <c r="BL542" i="4"/>
  <c r="BL544" i="4"/>
  <c r="BL545" i="4"/>
  <c r="BL546" i="4"/>
  <c r="BL547" i="4"/>
  <c r="BL548" i="4"/>
  <c r="BL549" i="4"/>
  <c r="BL550" i="4"/>
  <c r="BL551" i="4"/>
  <c r="BL552" i="4"/>
  <c r="BL553" i="4"/>
  <c r="BL554" i="4"/>
  <c r="BL555" i="4"/>
  <c r="BL556" i="4"/>
  <c r="BL557" i="4"/>
  <c r="BL558" i="4"/>
  <c r="BL559" i="4"/>
  <c r="BL560" i="4"/>
  <c r="BL561" i="4"/>
  <c r="BL562" i="4"/>
  <c r="BL563" i="4"/>
  <c r="BL564" i="4"/>
  <c r="BL565" i="4"/>
  <c r="BL566" i="4"/>
  <c r="BL567" i="4"/>
  <c r="BL576" i="4"/>
  <c r="BL568" i="4"/>
  <c r="BL569" i="4"/>
  <c r="BL570" i="4"/>
  <c r="BL571" i="4"/>
  <c r="BL572" i="4"/>
  <c r="BL573" i="4"/>
  <c r="BL574" i="4"/>
  <c r="BL577" i="4"/>
  <c r="BL575" i="4"/>
  <c r="BL578" i="4"/>
  <c r="BL579" i="4"/>
  <c r="BL580" i="4"/>
  <c r="BL5" i="4"/>
  <c r="BJ6" i="4"/>
  <c r="BJ7" i="4"/>
  <c r="BJ8" i="4"/>
  <c r="BJ9" i="4"/>
  <c r="BJ10" i="4"/>
  <c r="BJ11" i="4"/>
  <c r="BJ12" i="4"/>
  <c r="BJ13" i="4"/>
  <c r="BJ14" i="4"/>
  <c r="BJ15" i="4"/>
  <c r="BJ16" i="4"/>
  <c r="BJ17" i="4"/>
  <c r="BJ18" i="4"/>
  <c r="BJ19" i="4"/>
  <c r="BJ20" i="4"/>
  <c r="BJ21" i="4"/>
  <c r="BJ22" i="4"/>
  <c r="BJ23" i="4"/>
  <c r="BJ24" i="4"/>
  <c r="BJ25" i="4"/>
  <c r="BJ26" i="4"/>
  <c r="BJ27" i="4"/>
  <c r="BJ28" i="4"/>
  <c r="BJ29" i="4"/>
  <c r="BJ30" i="4"/>
  <c r="BJ31" i="4"/>
  <c r="BJ32" i="4"/>
  <c r="BJ33" i="4"/>
  <c r="BJ34" i="4"/>
  <c r="BJ35" i="4"/>
  <c r="BJ36" i="4"/>
  <c r="BJ37" i="4"/>
  <c r="BJ38" i="4"/>
  <c r="BJ39" i="4"/>
  <c r="BJ40" i="4"/>
  <c r="BJ41" i="4"/>
  <c r="BJ42" i="4"/>
  <c r="BJ43" i="4"/>
  <c r="BJ44" i="4"/>
  <c r="BJ45" i="4"/>
  <c r="BJ46" i="4"/>
  <c r="BJ47" i="4"/>
  <c r="BJ48" i="4"/>
  <c r="BJ49" i="4"/>
  <c r="BJ50" i="4"/>
  <c r="BJ51" i="4"/>
  <c r="BJ52" i="4"/>
  <c r="BJ53" i="4"/>
  <c r="BJ64" i="4"/>
  <c r="BJ65" i="4"/>
  <c r="BJ66" i="4"/>
  <c r="BJ67" i="4"/>
  <c r="BJ68" i="4"/>
  <c r="BJ69" i="4"/>
  <c r="BJ70" i="4"/>
  <c r="BJ71" i="4"/>
  <c r="BJ72" i="4"/>
  <c r="BJ54" i="4"/>
  <c r="BJ55" i="4"/>
  <c r="BJ56" i="4"/>
  <c r="BJ57" i="4"/>
  <c r="BJ58" i="4"/>
  <c r="BJ59" i="4"/>
  <c r="BJ60" i="4"/>
  <c r="BJ61" i="4"/>
  <c r="BJ62" i="4"/>
  <c r="BJ63" i="4"/>
  <c r="BJ110" i="4"/>
  <c r="BJ73" i="4"/>
  <c r="BJ74" i="4"/>
  <c r="BJ75" i="4"/>
  <c r="BJ76" i="4"/>
  <c r="BJ111" i="4"/>
  <c r="BJ77" i="4"/>
  <c r="BJ78" i="4"/>
  <c r="BJ79" i="4"/>
  <c r="BJ80" i="4"/>
  <c r="BJ81" i="4"/>
  <c r="BJ82" i="4"/>
  <c r="BJ83" i="4"/>
  <c r="BJ84" i="4"/>
  <c r="BJ85" i="4"/>
  <c r="BJ86" i="4"/>
  <c r="BJ87" i="4"/>
  <c r="BJ88" i="4"/>
  <c r="BJ89" i="4"/>
  <c r="BJ90" i="4"/>
  <c r="BJ91" i="4"/>
  <c r="BJ92" i="4"/>
  <c r="BJ93" i="4"/>
  <c r="BJ94" i="4"/>
  <c r="BJ95" i="4"/>
  <c r="BJ97" i="4"/>
  <c r="BJ96" i="4"/>
  <c r="BJ98" i="4"/>
  <c r="BJ99" i="4"/>
  <c r="BJ100" i="4"/>
  <c r="BJ101" i="4"/>
  <c r="BJ102" i="4"/>
  <c r="BJ103" i="4"/>
  <c r="BJ104" i="4"/>
  <c r="BJ105" i="4"/>
  <c r="BJ106" i="4"/>
  <c r="BJ107" i="4"/>
  <c r="BJ108" i="4"/>
  <c r="BJ112" i="4"/>
  <c r="BJ113" i="4"/>
  <c r="BJ114" i="4"/>
  <c r="BJ115" i="4"/>
  <c r="BJ109" i="4"/>
  <c r="BJ116" i="4"/>
  <c r="BJ117" i="4"/>
  <c r="BJ118" i="4"/>
  <c r="BJ119" i="4"/>
  <c r="BJ120" i="4"/>
  <c r="BJ121" i="4"/>
  <c r="BJ122" i="4"/>
  <c r="BJ123" i="4"/>
  <c r="BJ124" i="4"/>
  <c r="BJ125" i="4"/>
  <c r="BJ126" i="4"/>
  <c r="BJ127" i="4"/>
  <c r="BJ128" i="4"/>
  <c r="BJ129" i="4"/>
  <c r="BJ130" i="4"/>
  <c r="BJ131" i="4"/>
  <c r="BJ132" i="4"/>
  <c r="BJ133" i="4"/>
  <c r="BJ134" i="4"/>
  <c r="BJ135" i="4"/>
  <c r="BJ136" i="4"/>
  <c r="BJ137" i="4"/>
  <c r="BJ138" i="4"/>
  <c r="BJ139" i="4"/>
  <c r="BJ140" i="4"/>
  <c r="BJ141" i="4"/>
  <c r="BJ142" i="4"/>
  <c r="BJ143" i="4"/>
  <c r="BJ144" i="4"/>
  <c r="BJ145" i="4"/>
  <c r="BJ146" i="4"/>
  <c r="BJ147" i="4"/>
  <c r="BJ148" i="4"/>
  <c r="BJ149" i="4"/>
  <c r="BJ150" i="4"/>
  <c r="BJ151" i="4"/>
  <c r="BJ152" i="4"/>
  <c r="BJ153" i="4"/>
  <c r="BJ154" i="4"/>
  <c r="BJ155" i="4"/>
  <c r="BJ156" i="4"/>
  <c r="BJ157" i="4"/>
  <c r="BJ158" i="4"/>
  <c r="BJ159" i="4"/>
  <c r="BJ160" i="4"/>
  <c r="BJ161" i="4"/>
  <c r="BJ162" i="4"/>
  <c r="BJ163" i="4"/>
  <c r="BJ164" i="4"/>
  <c r="BJ165" i="4"/>
  <c r="BJ166" i="4"/>
  <c r="BJ167" i="4"/>
  <c r="BJ168" i="4"/>
  <c r="BJ169" i="4"/>
  <c r="BJ170" i="4"/>
  <c r="BJ171" i="4"/>
  <c r="BJ172" i="4"/>
  <c r="BJ173" i="4"/>
  <c r="BJ174" i="4"/>
  <c r="BJ175" i="4"/>
  <c r="BJ176" i="4"/>
  <c r="BJ177" i="4"/>
  <c r="BJ178" i="4"/>
  <c r="BJ179" i="4"/>
  <c r="BJ180" i="4"/>
  <c r="BJ181" i="4"/>
  <c r="BJ182" i="4"/>
  <c r="BJ183" i="4"/>
  <c r="BJ184" i="4"/>
  <c r="BJ185" i="4"/>
  <c r="BJ186" i="4"/>
  <c r="BJ187" i="4"/>
  <c r="BJ188" i="4"/>
  <c r="BJ189" i="4"/>
  <c r="BJ190" i="4"/>
  <c r="BJ191" i="4"/>
  <c r="BJ192" i="4"/>
  <c r="BJ193" i="4"/>
  <c r="BJ194" i="4"/>
  <c r="BJ195" i="4"/>
  <c r="BJ196" i="4"/>
  <c r="BJ197" i="4"/>
  <c r="BJ198" i="4"/>
  <c r="BJ199" i="4"/>
  <c r="BJ200" i="4"/>
  <c r="BJ201" i="4"/>
  <c r="BJ202" i="4"/>
  <c r="BJ203" i="4"/>
  <c r="BJ204" i="4"/>
  <c r="BJ205" i="4"/>
  <c r="BJ206" i="4"/>
  <c r="BJ207" i="4"/>
  <c r="BJ208" i="4"/>
  <c r="BJ209" i="4"/>
  <c r="BJ210" i="4"/>
  <c r="BJ211" i="4"/>
  <c r="BJ212" i="4"/>
  <c r="BJ213" i="4"/>
  <c r="BJ214" i="4"/>
  <c r="BJ216" i="4"/>
  <c r="BJ215" i="4"/>
  <c r="BJ217" i="4"/>
  <c r="BJ218" i="4"/>
  <c r="BJ219" i="4"/>
  <c r="BJ220" i="4"/>
  <c r="BJ221" i="4"/>
  <c r="BJ222" i="4"/>
  <c r="BJ223" i="4"/>
  <c r="BJ224" i="4"/>
  <c r="BJ225" i="4"/>
  <c r="BJ226" i="4"/>
  <c r="BJ227" i="4"/>
  <c r="BJ228" i="4"/>
  <c r="BJ229" i="4"/>
  <c r="BJ230" i="4"/>
  <c r="BJ231" i="4"/>
  <c r="BJ232" i="4"/>
  <c r="BJ233" i="4"/>
  <c r="BJ234" i="4"/>
  <c r="BJ235" i="4"/>
  <c r="BJ236" i="4"/>
  <c r="BJ237" i="4"/>
  <c r="BJ238" i="4"/>
  <c r="BJ239" i="4"/>
  <c r="BJ240" i="4"/>
  <c r="BJ241" i="4"/>
  <c r="BJ242" i="4"/>
  <c r="BJ243" i="4"/>
  <c r="BJ244" i="4"/>
  <c r="BJ245" i="4"/>
  <c r="BJ246" i="4"/>
  <c r="BJ247" i="4"/>
  <c r="BJ248" i="4"/>
  <c r="BJ262" i="4"/>
  <c r="BJ249" i="4"/>
  <c r="BJ250" i="4"/>
  <c r="BJ251" i="4"/>
  <c r="BJ252" i="4"/>
  <c r="BJ253" i="4"/>
  <c r="BJ254" i="4"/>
  <c r="BJ255" i="4"/>
  <c r="BJ256" i="4"/>
  <c r="BJ257" i="4"/>
  <c r="BJ258" i="4"/>
  <c r="BJ259" i="4"/>
  <c r="BJ260" i="4"/>
  <c r="BJ261" i="4"/>
  <c r="BJ263" i="4"/>
  <c r="BJ264" i="4"/>
  <c r="BJ265" i="4"/>
  <c r="BJ266" i="4"/>
  <c r="BJ267" i="4"/>
  <c r="BJ268" i="4"/>
  <c r="BJ269" i="4"/>
  <c r="BJ270" i="4"/>
  <c r="BJ271" i="4"/>
  <c r="BJ272" i="4"/>
  <c r="BJ273" i="4"/>
  <c r="BJ274" i="4"/>
  <c r="BJ275" i="4"/>
  <c r="BJ276" i="4"/>
  <c r="BJ277" i="4"/>
  <c r="BJ278" i="4"/>
  <c r="BJ279" i="4"/>
  <c r="BJ280" i="4"/>
  <c r="BJ282" i="4"/>
  <c r="BJ281" i="4"/>
  <c r="BJ283" i="4"/>
  <c r="BJ284" i="4"/>
  <c r="BJ285" i="4"/>
  <c r="BJ286" i="4"/>
  <c r="BJ287" i="4"/>
  <c r="BJ288" i="4"/>
  <c r="BJ289" i="4"/>
  <c r="BJ290" i="4"/>
  <c r="BJ291" i="4"/>
  <c r="BJ292" i="4"/>
  <c r="BJ293" i="4"/>
  <c r="BJ294" i="4"/>
  <c r="BJ295" i="4"/>
  <c r="BJ296" i="4"/>
  <c r="BJ297" i="4"/>
  <c r="BJ298" i="4"/>
  <c r="BJ299" i="4"/>
  <c r="BJ300" i="4"/>
  <c r="BJ301" i="4"/>
  <c r="BJ302" i="4"/>
  <c r="BJ303" i="4"/>
  <c r="BJ304" i="4"/>
  <c r="BJ305" i="4"/>
  <c r="BJ306" i="4"/>
  <c r="BJ307" i="4"/>
  <c r="BJ308" i="4"/>
  <c r="BJ309" i="4"/>
  <c r="BJ312" i="4"/>
  <c r="BJ310" i="4"/>
  <c r="BJ311" i="4"/>
  <c r="BJ313" i="4"/>
  <c r="BJ314" i="4"/>
  <c r="BJ315" i="4"/>
  <c r="BJ316" i="4"/>
  <c r="BJ317" i="4"/>
  <c r="BJ318" i="4"/>
  <c r="BJ319" i="4"/>
  <c r="BJ320" i="4"/>
  <c r="BJ321" i="4"/>
  <c r="BJ322" i="4"/>
  <c r="BJ323" i="4"/>
  <c r="BJ324" i="4"/>
  <c r="BJ325" i="4"/>
  <c r="BJ326" i="4"/>
  <c r="BJ327" i="4"/>
  <c r="BJ328" i="4"/>
  <c r="BJ329" i="4"/>
  <c r="BJ330" i="4"/>
  <c r="BJ331" i="4"/>
  <c r="BJ332" i="4"/>
  <c r="BJ333" i="4"/>
  <c r="BJ334" i="4"/>
  <c r="BJ335" i="4"/>
  <c r="BJ336" i="4"/>
  <c r="BJ337" i="4"/>
  <c r="BJ338" i="4"/>
  <c r="BJ339" i="4"/>
  <c r="BJ340" i="4"/>
  <c r="BJ341" i="4"/>
  <c r="BJ342" i="4"/>
  <c r="BJ343" i="4"/>
  <c r="BJ344" i="4"/>
  <c r="BJ345" i="4"/>
  <c r="BJ346" i="4"/>
  <c r="BJ347" i="4"/>
  <c r="BJ348" i="4"/>
  <c r="BJ349" i="4"/>
  <c r="BJ350" i="4"/>
  <c r="BJ351" i="4"/>
  <c r="BJ352" i="4"/>
  <c r="BJ353" i="4"/>
  <c r="BJ354" i="4"/>
  <c r="BJ355" i="4"/>
  <c r="BJ356" i="4"/>
  <c r="BJ357" i="4"/>
  <c r="BJ358" i="4"/>
  <c r="BJ359" i="4"/>
  <c r="BJ360" i="4"/>
  <c r="BJ361" i="4"/>
  <c r="BJ362" i="4"/>
  <c r="BJ363" i="4"/>
  <c r="BJ364" i="4"/>
  <c r="BJ365" i="4"/>
  <c r="BJ366" i="4"/>
  <c r="BJ367" i="4"/>
  <c r="BJ368" i="4"/>
  <c r="BJ369" i="4"/>
  <c r="BJ370" i="4"/>
  <c r="BJ371" i="4"/>
  <c r="BJ372" i="4"/>
  <c r="BJ373" i="4"/>
  <c r="BJ374" i="4"/>
  <c r="BJ375" i="4"/>
  <c r="BJ376" i="4"/>
  <c r="BJ377" i="4"/>
  <c r="BJ378" i="4"/>
  <c r="BJ379" i="4"/>
  <c r="BJ380" i="4"/>
  <c r="BJ381" i="4"/>
  <c r="BJ382" i="4"/>
  <c r="BJ383" i="4"/>
  <c r="BJ384" i="4"/>
  <c r="BJ385" i="4"/>
  <c r="BJ386" i="4"/>
  <c r="BJ387" i="4"/>
  <c r="BJ388" i="4"/>
  <c r="BJ389" i="4"/>
  <c r="BJ390" i="4"/>
  <c r="BJ391" i="4"/>
  <c r="BJ392" i="4"/>
  <c r="BJ393" i="4"/>
  <c r="BJ394" i="4"/>
  <c r="BJ395" i="4"/>
  <c r="BJ396" i="4"/>
  <c r="BJ397" i="4"/>
  <c r="BJ398" i="4"/>
  <c r="BJ399" i="4"/>
  <c r="BJ401" i="4"/>
  <c r="BJ400" i="4"/>
  <c r="BJ402" i="4"/>
  <c r="BJ403" i="4"/>
  <c r="BJ404" i="4"/>
  <c r="BJ405" i="4"/>
  <c r="BJ406" i="4"/>
  <c r="BJ407" i="4"/>
  <c r="BJ408" i="4"/>
  <c r="BJ409" i="4"/>
  <c r="BJ410" i="4"/>
  <c r="BJ411" i="4"/>
  <c r="BJ412" i="4"/>
  <c r="BJ413" i="4"/>
  <c r="BJ414" i="4"/>
  <c r="BJ415" i="4"/>
  <c r="BJ476" i="4"/>
  <c r="BJ416" i="4"/>
  <c r="BJ417" i="4"/>
  <c r="BJ418" i="4"/>
  <c r="BJ419" i="4"/>
  <c r="BJ420" i="4"/>
  <c r="BJ421" i="4"/>
  <c r="BJ477" i="4"/>
  <c r="BJ478" i="4"/>
  <c r="BJ422" i="4"/>
  <c r="BJ479" i="4"/>
  <c r="BJ480" i="4"/>
  <c r="BJ423" i="4"/>
  <c r="BJ424" i="4"/>
  <c r="BJ425" i="4"/>
  <c r="BJ426" i="4"/>
  <c r="BJ427" i="4"/>
  <c r="BJ428" i="4"/>
  <c r="BJ481" i="4"/>
  <c r="BJ429" i="4"/>
  <c r="BJ430" i="4"/>
  <c r="BJ431" i="4"/>
  <c r="BJ432" i="4"/>
  <c r="BJ433" i="4"/>
  <c r="BJ434" i="4"/>
  <c r="BJ435" i="4"/>
  <c r="BJ436" i="4"/>
  <c r="BJ482" i="4"/>
  <c r="BJ437" i="4"/>
  <c r="BJ438" i="4"/>
  <c r="BJ483" i="4"/>
  <c r="BJ439" i="4"/>
  <c r="BJ484" i="4"/>
  <c r="BJ440" i="4"/>
  <c r="BJ441" i="4"/>
  <c r="BJ442" i="4"/>
  <c r="BJ443" i="4"/>
  <c r="BJ444" i="4"/>
  <c r="BJ445" i="4"/>
  <c r="BJ446" i="4"/>
  <c r="BJ447" i="4"/>
  <c r="BJ448" i="4"/>
  <c r="BJ449" i="4"/>
  <c r="BJ485" i="4"/>
  <c r="BJ486" i="4"/>
  <c r="BJ450" i="4"/>
  <c r="BJ451" i="4"/>
  <c r="BJ487" i="4"/>
  <c r="BJ452" i="4"/>
  <c r="BJ453" i="4"/>
  <c r="BJ454" i="4"/>
  <c r="BJ455" i="4"/>
  <c r="BJ456" i="4"/>
  <c r="BJ457" i="4"/>
  <c r="BJ458" i="4"/>
  <c r="BJ459" i="4"/>
  <c r="BJ460" i="4"/>
  <c r="BJ461" i="4"/>
  <c r="BJ463" i="4"/>
  <c r="BJ462" i="4"/>
  <c r="BJ464" i="4"/>
  <c r="BJ465" i="4"/>
  <c r="BJ466" i="4"/>
  <c r="BJ468" i="4"/>
  <c r="BJ467" i="4"/>
  <c r="BJ469" i="4"/>
  <c r="BJ470" i="4"/>
  <c r="BJ471" i="4"/>
  <c r="BJ472" i="4"/>
  <c r="BJ473" i="4"/>
  <c r="BJ474" i="4"/>
  <c r="BJ475" i="4"/>
  <c r="BJ488" i="4"/>
  <c r="BJ489" i="4"/>
  <c r="BJ490" i="4"/>
  <c r="BJ491" i="4"/>
  <c r="BJ492" i="4"/>
  <c r="BJ493" i="4"/>
  <c r="BJ494" i="4"/>
  <c r="BJ495" i="4"/>
  <c r="BJ496" i="4"/>
  <c r="BJ497" i="4"/>
  <c r="BJ498" i="4"/>
  <c r="BJ499" i="4"/>
  <c r="BJ500" i="4"/>
  <c r="BJ501" i="4"/>
  <c r="BJ502" i="4"/>
  <c r="BJ503" i="4"/>
  <c r="BJ504" i="4"/>
  <c r="BJ505" i="4"/>
  <c r="BJ506" i="4"/>
  <c r="BJ507" i="4"/>
  <c r="BJ508" i="4"/>
  <c r="BJ509" i="4"/>
  <c r="BJ510" i="4"/>
  <c r="BJ511" i="4"/>
  <c r="BJ512" i="4"/>
  <c r="BJ513" i="4"/>
  <c r="BJ514" i="4"/>
  <c r="BJ515" i="4"/>
  <c r="BJ516" i="4"/>
  <c r="BJ517" i="4"/>
  <c r="BJ518" i="4"/>
  <c r="BJ519" i="4"/>
  <c r="BJ520" i="4"/>
  <c r="BJ521" i="4"/>
  <c r="BJ522" i="4"/>
  <c r="BJ523" i="4"/>
  <c r="BJ524" i="4"/>
  <c r="BJ525" i="4"/>
  <c r="BJ526" i="4"/>
  <c r="BJ527" i="4"/>
  <c r="BJ528" i="4"/>
  <c r="BJ529" i="4"/>
  <c r="BJ530" i="4"/>
  <c r="BJ531" i="4"/>
  <c r="BJ532" i="4"/>
  <c r="BJ533" i="4"/>
  <c r="BJ535" i="4"/>
  <c r="BJ536" i="4"/>
  <c r="BJ537" i="4"/>
  <c r="BJ534" i="4"/>
  <c r="BJ538" i="4"/>
  <c r="BJ539" i="4"/>
  <c r="BJ540" i="4"/>
  <c r="BJ541" i="4"/>
  <c r="BJ543" i="4"/>
  <c r="BJ542" i="4"/>
  <c r="BJ544" i="4"/>
  <c r="BJ545" i="4"/>
  <c r="BJ546" i="4"/>
  <c r="BJ547" i="4"/>
  <c r="BJ548" i="4"/>
  <c r="BJ549" i="4"/>
  <c r="BJ550" i="4"/>
  <c r="BJ551" i="4"/>
  <c r="BJ552" i="4"/>
  <c r="BJ553" i="4"/>
  <c r="BJ554" i="4"/>
  <c r="BJ555" i="4"/>
  <c r="BJ556" i="4"/>
  <c r="BJ557" i="4"/>
  <c r="BJ558" i="4"/>
  <c r="BJ559" i="4"/>
  <c r="BJ560" i="4"/>
  <c r="BJ561" i="4"/>
  <c r="BJ562" i="4"/>
  <c r="BJ563" i="4"/>
  <c r="BJ564" i="4"/>
  <c r="BJ565" i="4"/>
  <c r="BJ566" i="4"/>
  <c r="BJ567" i="4"/>
  <c r="BJ576" i="4"/>
  <c r="BJ568" i="4"/>
  <c r="BJ569" i="4"/>
  <c r="BJ570" i="4"/>
  <c r="BJ571" i="4"/>
  <c r="BJ572" i="4"/>
  <c r="BJ573" i="4"/>
  <c r="BJ574" i="4"/>
  <c r="BJ577" i="4"/>
  <c r="BJ575" i="4"/>
  <c r="BJ578" i="4"/>
  <c r="BJ579" i="4"/>
  <c r="BJ580" i="4"/>
  <c r="BJ5" i="4"/>
  <c r="BG7" i="4"/>
  <c r="BG8" i="4"/>
  <c r="BG9" i="4"/>
  <c r="BG11" i="4"/>
  <c r="BG15" i="4"/>
  <c r="BG16" i="4"/>
  <c r="BG17" i="4"/>
  <c r="BG23" i="4"/>
  <c r="BG25" i="4"/>
  <c r="BG27" i="4"/>
  <c r="BG31" i="4"/>
  <c r="BG32" i="4"/>
  <c r="BG33" i="4"/>
  <c r="BG39" i="4"/>
  <c r="BG40" i="4"/>
  <c r="BG43" i="4"/>
  <c r="BG47" i="4"/>
  <c r="BG65" i="4"/>
  <c r="BG66" i="4"/>
  <c r="BG69" i="4"/>
  <c r="BG54" i="4"/>
  <c r="BG55" i="4"/>
  <c r="BG60" i="4"/>
  <c r="BG62" i="4"/>
  <c r="BG110" i="4"/>
  <c r="BG74" i="4"/>
  <c r="BG77" i="4"/>
  <c r="BG78" i="4"/>
  <c r="BG79" i="4"/>
  <c r="BG85" i="4"/>
  <c r="BG86" i="4"/>
  <c r="BG87" i="4"/>
  <c r="BG89" i="4"/>
  <c r="BG93" i="4"/>
  <c r="BG95" i="4"/>
  <c r="BG101" i="4"/>
  <c r="BG102" i="4"/>
  <c r="BG105" i="4"/>
  <c r="BG112" i="4"/>
  <c r="BG113" i="4"/>
  <c r="BG119" i="4"/>
  <c r="BG123" i="4"/>
  <c r="BG127" i="4"/>
  <c r="BG128" i="4"/>
  <c r="BG133" i="4"/>
  <c r="BG135" i="4"/>
  <c r="BG136" i="4"/>
  <c r="BG139" i="4"/>
  <c r="BG143" i="4"/>
  <c r="BG147" i="4"/>
  <c r="BG151" i="4"/>
  <c r="BG152" i="4"/>
  <c r="BG155" i="4"/>
  <c r="BG159" i="4"/>
  <c r="BG160" i="4"/>
  <c r="BG167" i="4"/>
  <c r="BG171" i="4"/>
  <c r="BG175" i="4"/>
  <c r="BG176" i="4"/>
  <c r="BG179" i="4"/>
  <c r="BG183" i="4"/>
  <c r="BG184" i="4"/>
  <c r="BG187" i="4"/>
  <c r="BG191" i="4"/>
  <c r="BG199" i="4"/>
  <c r="BG200" i="4"/>
  <c r="BG203" i="4"/>
  <c r="BG207" i="4"/>
  <c r="BG208" i="4"/>
  <c r="BG216" i="4"/>
  <c r="BG219" i="4"/>
  <c r="BG223" i="4"/>
  <c r="BG224" i="4"/>
  <c r="BG227" i="4"/>
  <c r="BG231" i="4"/>
  <c r="BG232" i="4"/>
  <c r="BG235" i="4"/>
  <c r="BG239" i="4"/>
  <c r="BG247" i="4"/>
  <c r="BG248" i="4"/>
  <c r="BG250" i="4"/>
  <c r="BG254" i="4"/>
  <c r="BG255" i="4"/>
  <c r="BG258" i="4"/>
  <c r="BG259" i="4"/>
  <c r="BG263" i="4"/>
  <c r="BG265" i="4"/>
  <c r="BG267" i="4"/>
  <c r="BG271" i="4"/>
  <c r="BG272" i="4"/>
  <c r="BG273" i="4"/>
  <c r="BG279" i="4"/>
  <c r="BG280" i="4"/>
  <c r="BG282" i="4"/>
  <c r="BG283" i="4"/>
  <c r="BG287" i="4"/>
  <c r="BG289" i="4"/>
  <c r="BG291" i="4"/>
  <c r="BG295" i="4"/>
  <c r="BG296" i="4"/>
  <c r="BG299" i="4"/>
  <c r="BG303" i="4"/>
  <c r="BG304" i="4"/>
  <c r="BG310" i="4"/>
  <c r="BG315" i="4"/>
  <c r="BG319" i="4"/>
  <c r="BG320" i="4"/>
  <c r="BG325" i="4"/>
  <c r="BG327" i="4"/>
  <c r="BG328" i="4"/>
  <c r="BG329" i="4"/>
  <c r="BG331" i="4"/>
  <c r="BG335" i="4"/>
  <c r="BG337" i="4"/>
  <c r="BG343" i="4"/>
  <c r="BG344" i="4"/>
  <c r="BG345" i="4"/>
  <c r="BG347" i="4"/>
  <c r="BG351" i="4"/>
  <c r="BG352" i="4"/>
  <c r="BG353" i="4"/>
  <c r="BG355" i="4"/>
  <c r="BG356" i="4"/>
  <c r="BG359" i="4"/>
  <c r="BG363" i="4"/>
  <c r="BG367" i="4"/>
  <c r="BG368" i="4"/>
  <c r="BG375" i="4"/>
  <c r="BG376" i="4"/>
  <c r="BG379" i="4"/>
  <c r="BG383" i="4"/>
  <c r="BG389" i="4"/>
  <c r="BG391" i="4"/>
  <c r="BG392" i="4"/>
  <c r="BG395" i="4"/>
  <c r="BG399" i="4"/>
  <c r="BG401" i="4"/>
  <c r="BG407" i="4"/>
  <c r="BG411" i="4"/>
  <c r="BG415" i="4"/>
  <c r="BG476" i="4"/>
  <c r="BG477" i="4"/>
  <c r="BG478" i="4"/>
  <c r="BG480" i="4"/>
  <c r="BG426" i="4"/>
  <c r="BG433" i="4"/>
  <c r="BG434" i="4"/>
  <c r="BG482" i="4"/>
  <c r="BG439" i="4"/>
  <c r="BG484" i="4"/>
  <c r="BG446" i="4"/>
  <c r="BG485" i="4"/>
  <c r="BG487" i="4"/>
  <c r="BG452" i="4"/>
  <c r="BG459" i="4"/>
  <c r="BG460" i="4"/>
  <c r="BG462" i="4"/>
  <c r="BG468" i="4"/>
  <c r="BG475" i="4"/>
  <c r="BG488" i="4"/>
  <c r="BG491" i="4"/>
  <c r="BG495" i="4"/>
  <c r="BG496" i="4"/>
  <c r="BG503" i="4"/>
  <c r="BG507" i="4"/>
  <c r="BG511" i="4"/>
  <c r="BG512" i="4"/>
  <c r="BG519" i="4"/>
  <c r="BG520" i="4"/>
  <c r="BG521" i="4"/>
  <c r="BG523" i="4"/>
  <c r="BG527" i="4"/>
  <c r="BG529" i="4"/>
  <c r="BG536" i="4"/>
  <c r="BG537" i="4"/>
  <c r="BG534" i="4"/>
  <c r="BG539" i="4"/>
  <c r="BG542" i="4"/>
  <c r="BG544" i="4"/>
  <c r="BG545" i="4"/>
  <c r="BG547" i="4"/>
  <c r="BG551" i="4"/>
  <c r="BG555" i="4"/>
  <c r="BG559" i="4"/>
  <c r="BG560" i="4"/>
  <c r="BG567" i="4"/>
  <c r="BG576" i="4"/>
  <c r="BG570" i="4"/>
  <c r="BG574" i="4"/>
  <c r="BG579" i="4"/>
  <c r="BG580" i="4"/>
  <c r="BG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64" i="4"/>
  <c r="BE65" i="4"/>
  <c r="BE66" i="4"/>
  <c r="BE67" i="4"/>
  <c r="BE68" i="4"/>
  <c r="BE69" i="4"/>
  <c r="BE70" i="4"/>
  <c r="BE71" i="4"/>
  <c r="BE72" i="4"/>
  <c r="BE54" i="4"/>
  <c r="BE55" i="4"/>
  <c r="BE56" i="4"/>
  <c r="BE57" i="4"/>
  <c r="BE58" i="4"/>
  <c r="BE59" i="4"/>
  <c r="BE60" i="4"/>
  <c r="BE61" i="4"/>
  <c r="BE62" i="4"/>
  <c r="BE63" i="4"/>
  <c r="BE110" i="4"/>
  <c r="BE73" i="4"/>
  <c r="BE74" i="4"/>
  <c r="BE75" i="4"/>
  <c r="BE76" i="4"/>
  <c r="BE111" i="4"/>
  <c r="BE77" i="4"/>
  <c r="BE78" i="4"/>
  <c r="BE79" i="4"/>
  <c r="BE80" i="4"/>
  <c r="BE81" i="4"/>
  <c r="BE82" i="4"/>
  <c r="BE83" i="4"/>
  <c r="BE84" i="4"/>
  <c r="BE85" i="4"/>
  <c r="BE86" i="4"/>
  <c r="BE87" i="4"/>
  <c r="BE88" i="4"/>
  <c r="BE89" i="4"/>
  <c r="BE90" i="4"/>
  <c r="BE91" i="4"/>
  <c r="BE92" i="4"/>
  <c r="BE93" i="4"/>
  <c r="BE94" i="4"/>
  <c r="BE95" i="4"/>
  <c r="BE97" i="4"/>
  <c r="BE96" i="4"/>
  <c r="BE98" i="4"/>
  <c r="BE99" i="4"/>
  <c r="BE100" i="4"/>
  <c r="BE101" i="4"/>
  <c r="BE102" i="4"/>
  <c r="BE103" i="4"/>
  <c r="BE104" i="4"/>
  <c r="BE105" i="4"/>
  <c r="BE106" i="4"/>
  <c r="BE107" i="4"/>
  <c r="BE108" i="4"/>
  <c r="BE112" i="4"/>
  <c r="BE113" i="4"/>
  <c r="BE114" i="4"/>
  <c r="BE115" i="4"/>
  <c r="BE109" i="4"/>
  <c r="BE116" i="4"/>
  <c r="BE117" i="4"/>
  <c r="BE118" i="4"/>
  <c r="BE119" i="4"/>
  <c r="BE120" i="4"/>
  <c r="BE121" i="4"/>
  <c r="BE122" i="4"/>
  <c r="BE123" i="4"/>
  <c r="BE124" i="4"/>
  <c r="BE125" i="4"/>
  <c r="BE126" i="4"/>
  <c r="BE127" i="4"/>
  <c r="BE128" i="4"/>
  <c r="BE129" i="4"/>
  <c r="BE130" i="4"/>
  <c r="BE131" i="4"/>
  <c r="BE132" i="4"/>
  <c r="BE133" i="4"/>
  <c r="BE134" i="4"/>
  <c r="BE135" i="4"/>
  <c r="BE136" i="4"/>
  <c r="BE137" i="4"/>
  <c r="BE138" i="4"/>
  <c r="BE139" i="4"/>
  <c r="BE140" i="4"/>
  <c r="BE141" i="4"/>
  <c r="BE142" i="4"/>
  <c r="BE143" i="4"/>
  <c r="BE144" i="4"/>
  <c r="BE145" i="4"/>
  <c r="BE146" i="4"/>
  <c r="BE147" i="4"/>
  <c r="BE148" i="4"/>
  <c r="BE149" i="4"/>
  <c r="BE150" i="4"/>
  <c r="BE151" i="4"/>
  <c r="BE152" i="4"/>
  <c r="BE153" i="4"/>
  <c r="BE154" i="4"/>
  <c r="BE155" i="4"/>
  <c r="BE156" i="4"/>
  <c r="BE157" i="4"/>
  <c r="BE158" i="4"/>
  <c r="BE159" i="4"/>
  <c r="BE160" i="4"/>
  <c r="BE161" i="4"/>
  <c r="BE162" i="4"/>
  <c r="BE163" i="4"/>
  <c r="BE164" i="4"/>
  <c r="BE165" i="4"/>
  <c r="BE166" i="4"/>
  <c r="BE167" i="4"/>
  <c r="BE168" i="4"/>
  <c r="BE169" i="4"/>
  <c r="BE170" i="4"/>
  <c r="BE171" i="4"/>
  <c r="BE172" i="4"/>
  <c r="BE173" i="4"/>
  <c r="BE174" i="4"/>
  <c r="BE175" i="4"/>
  <c r="BE176" i="4"/>
  <c r="BE177" i="4"/>
  <c r="BE178" i="4"/>
  <c r="BE179" i="4"/>
  <c r="BE180" i="4"/>
  <c r="BE181" i="4"/>
  <c r="BE182" i="4"/>
  <c r="BE183" i="4"/>
  <c r="BE184" i="4"/>
  <c r="BE185" i="4"/>
  <c r="BE186" i="4"/>
  <c r="BE187" i="4"/>
  <c r="BE188" i="4"/>
  <c r="BE189" i="4"/>
  <c r="BE190" i="4"/>
  <c r="BE191" i="4"/>
  <c r="BE192" i="4"/>
  <c r="BE193" i="4"/>
  <c r="BE194" i="4"/>
  <c r="BE195" i="4"/>
  <c r="BE196" i="4"/>
  <c r="BE197" i="4"/>
  <c r="BE198" i="4"/>
  <c r="BE199" i="4"/>
  <c r="BE200" i="4"/>
  <c r="BE201" i="4"/>
  <c r="BE202" i="4"/>
  <c r="BE203" i="4"/>
  <c r="BE204" i="4"/>
  <c r="BE205" i="4"/>
  <c r="BE206" i="4"/>
  <c r="BE207" i="4"/>
  <c r="BE208" i="4"/>
  <c r="BE209" i="4"/>
  <c r="BE210" i="4"/>
  <c r="BE211" i="4"/>
  <c r="BE212" i="4"/>
  <c r="BE213" i="4"/>
  <c r="BE214" i="4"/>
  <c r="BE216" i="4"/>
  <c r="BE215" i="4"/>
  <c r="BE217" i="4"/>
  <c r="BE218" i="4"/>
  <c r="BE219" i="4"/>
  <c r="BE220" i="4"/>
  <c r="BE221" i="4"/>
  <c r="BE222" i="4"/>
  <c r="BE223" i="4"/>
  <c r="BE224" i="4"/>
  <c r="BE225" i="4"/>
  <c r="BE226" i="4"/>
  <c r="BE227" i="4"/>
  <c r="BE228" i="4"/>
  <c r="BE229" i="4"/>
  <c r="BE230" i="4"/>
  <c r="BE231" i="4"/>
  <c r="BE232" i="4"/>
  <c r="BE233" i="4"/>
  <c r="BE234" i="4"/>
  <c r="BE235" i="4"/>
  <c r="BE236" i="4"/>
  <c r="BE237" i="4"/>
  <c r="BE238" i="4"/>
  <c r="BE239" i="4"/>
  <c r="BE240" i="4"/>
  <c r="BE241" i="4"/>
  <c r="BE242" i="4"/>
  <c r="BE243" i="4"/>
  <c r="BE244" i="4"/>
  <c r="BE245" i="4"/>
  <c r="BE246" i="4"/>
  <c r="BE247" i="4"/>
  <c r="BE248" i="4"/>
  <c r="BE262" i="4"/>
  <c r="BE249" i="4"/>
  <c r="BE250" i="4"/>
  <c r="BE251" i="4"/>
  <c r="BE252" i="4"/>
  <c r="BE253" i="4"/>
  <c r="BE254" i="4"/>
  <c r="BE255" i="4"/>
  <c r="BE256" i="4"/>
  <c r="BE257" i="4"/>
  <c r="BE258" i="4"/>
  <c r="BE259" i="4"/>
  <c r="BE260" i="4"/>
  <c r="BE261" i="4"/>
  <c r="BE263" i="4"/>
  <c r="BE264" i="4"/>
  <c r="BE265" i="4"/>
  <c r="BE266" i="4"/>
  <c r="BE267" i="4"/>
  <c r="BE268" i="4"/>
  <c r="BE269" i="4"/>
  <c r="BE270" i="4"/>
  <c r="BE271" i="4"/>
  <c r="BE272" i="4"/>
  <c r="BE273" i="4"/>
  <c r="BE274" i="4"/>
  <c r="BE275" i="4"/>
  <c r="BE276" i="4"/>
  <c r="BE277" i="4"/>
  <c r="BE278" i="4"/>
  <c r="BE279" i="4"/>
  <c r="BE280" i="4"/>
  <c r="BE282" i="4"/>
  <c r="BE281" i="4"/>
  <c r="BE283" i="4"/>
  <c r="BE284" i="4"/>
  <c r="BE285" i="4"/>
  <c r="BE286" i="4"/>
  <c r="BE287" i="4"/>
  <c r="BE288" i="4"/>
  <c r="BE289" i="4"/>
  <c r="BE290" i="4"/>
  <c r="BE291" i="4"/>
  <c r="BE292" i="4"/>
  <c r="BE293" i="4"/>
  <c r="BE294" i="4"/>
  <c r="BE295" i="4"/>
  <c r="BE296" i="4"/>
  <c r="BE297" i="4"/>
  <c r="BE298" i="4"/>
  <c r="BE299" i="4"/>
  <c r="BE300" i="4"/>
  <c r="BE301" i="4"/>
  <c r="BE302" i="4"/>
  <c r="BE303" i="4"/>
  <c r="BE304" i="4"/>
  <c r="BE305" i="4"/>
  <c r="BE306" i="4"/>
  <c r="BE307" i="4"/>
  <c r="BE308" i="4"/>
  <c r="BE309" i="4"/>
  <c r="BE312" i="4"/>
  <c r="BE310" i="4"/>
  <c r="BE311" i="4"/>
  <c r="BE313" i="4"/>
  <c r="BE314" i="4"/>
  <c r="BE315" i="4"/>
  <c r="BE316" i="4"/>
  <c r="BE317" i="4"/>
  <c r="BE318" i="4"/>
  <c r="BE319" i="4"/>
  <c r="BE320" i="4"/>
  <c r="BE321" i="4"/>
  <c r="BE322" i="4"/>
  <c r="BE323" i="4"/>
  <c r="BE324" i="4"/>
  <c r="BE325" i="4"/>
  <c r="BE326" i="4"/>
  <c r="BE327" i="4"/>
  <c r="BE328" i="4"/>
  <c r="BE329" i="4"/>
  <c r="BE330" i="4"/>
  <c r="BE331" i="4"/>
  <c r="BE332" i="4"/>
  <c r="BE333" i="4"/>
  <c r="BE334" i="4"/>
  <c r="BE335" i="4"/>
  <c r="BE336" i="4"/>
  <c r="BE337" i="4"/>
  <c r="BE338" i="4"/>
  <c r="BE339" i="4"/>
  <c r="BE340" i="4"/>
  <c r="BE341" i="4"/>
  <c r="BE342" i="4"/>
  <c r="BE343" i="4"/>
  <c r="BE344" i="4"/>
  <c r="BE345" i="4"/>
  <c r="BE346" i="4"/>
  <c r="BE347" i="4"/>
  <c r="BE348" i="4"/>
  <c r="BE349" i="4"/>
  <c r="BE350" i="4"/>
  <c r="BE351" i="4"/>
  <c r="BE352" i="4"/>
  <c r="BE353" i="4"/>
  <c r="BE354" i="4"/>
  <c r="BE355" i="4"/>
  <c r="BE356" i="4"/>
  <c r="BE357" i="4"/>
  <c r="BE358" i="4"/>
  <c r="BE359" i="4"/>
  <c r="BE360" i="4"/>
  <c r="BE361" i="4"/>
  <c r="BE362" i="4"/>
  <c r="BE363" i="4"/>
  <c r="BE364" i="4"/>
  <c r="BE365" i="4"/>
  <c r="BE366" i="4"/>
  <c r="BE367" i="4"/>
  <c r="BE368" i="4"/>
  <c r="BE369" i="4"/>
  <c r="BE370" i="4"/>
  <c r="BE371" i="4"/>
  <c r="BE372" i="4"/>
  <c r="BE373" i="4"/>
  <c r="BE374" i="4"/>
  <c r="BE375" i="4"/>
  <c r="BE376" i="4"/>
  <c r="BE377" i="4"/>
  <c r="BE378" i="4"/>
  <c r="BE379" i="4"/>
  <c r="BE380" i="4"/>
  <c r="BE381" i="4"/>
  <c r="BE382" i="4"/>
  <c r="BE383" i="4"/>
  <c r="BE384" i="4"/>
  <c r="BE385" i="4"/>
  <c r="BE386" i="4"/>
  <c r="BE387" i="4"/>
  <c r="BE388" i="4"/>
  <c r="BE389" i="4"/>
  <c r="BE390" i="4"/>
  <c r="BE391" i="4"/>
  <c r="BE392" i="4"/>
  <c r="BE393" i="4"/>
  <c r="BE394" i="4"/>
  <c r="BE395" i="4"/>
  <c r="BE396" i="4"/>
  <c r="BE397" i="4"/>
  <c r="BE398" i="4"/>
  <c r="BE399" i="4"/>
  <c r="BE401" i="4"/>
  <c r="BE400" i="4"/>
  <c r="BE402" i="4"/>
  <c r="BE403" i="4"/>
  <c r="BE404" i="4"/>
  <c r="BE405" i="4"/>
  <c r="BE406" i="4"/>
  <c r="BE407" i="4"/>
  <c r="BE408" i="4"/>
  <c r="BE409" i="4"/>
  <c r="BE410" i="4"/>
  <c r="BE411" i="4"/>
  <c r="BE412" i="4"/>
  <c r="BE413" i="4"/>
  <c r="BE414" i="4"/>
  <c r="BE415" i="4"/>
  <c r="BE476" i="4"/>
  <c r="BE416" i="4"/>
  <c r="BE417" i="4"/>
  <c r="BE418" i="4"/>
  <c r="BE419" i="4"/>
  <c r="BE420" i="4"/>
  <c r="BE421" i="4"/>
  <c r="BE477" i="4"/>
  <c r="BE478" i="4"/>
  <c r="BE422" i="4"/>
  <c r="BE479" i="4"/>
  <c r="BE480" i="4"/>
  <c r="BE423" i="4"/>
  <c r="BE424" i="4"/>
  <c r="BE425" i="4"/>
  <c r="BE426" i="4"/>
  <c r="BE427" i="4"/>
  <c r="BE428" i="4"/>
  <c r="BE481" i="4"/>
  <c r="BE429" i="4"/>
  <c r="BE430" i="4"/>
  <c r="BE431" i="4"/>
  <c r="BE432" i="4"/>
  <c r="BE433" i="4"/>
  <c r="BE434" i="4"/>
  <c r="BE435" i="4"/>
  <c r="BE436" i="4"/>
  <c r="BE482" i="4"/>
  <c r="BE437" i="4"/>
  <c r="BE438" i="4"/>
  <c r="BE483" i="4"/>
  <c r="BE439" i="4"/>
  <c r="BE484" i="4"/>
  <c r="BE440" i="4"/>
  <c r="BE441" i="4"/>
  <c r="BE442" i="4"/>
  <c r="BE443" i="4"/>
  <c r="BE444" i="4"/>
  <c r="BE445" i="4"/>
  <c r="BE446" i="4"/>
  <c r="BE447" i="4"/>
  <c r="BE448" i="4"/>
  <c r="BE449" i="4"/>
  <c r="BE485" i="4"/>
  <c r="BE486" i="4"/>
  <c r="BE450" i="4"/>
  <c r="BE451" i="4"/>
  <c r="BE487" i="4"/>
  <c r="BE452" i="4"/>
  <c r="BE453" i="4"/>
  <c r="BE454" i="4"/>
  <c r="BE455" i="4"/>
  <c r="BE456" i="4"/>
  <c r="BE457" i="4"/>
  <c r="BE458" i="4"/>
  <c r="BE459" i="4"/>
  <c r="BE460" i="4"/>
  <c r="BE461" i="4"/>
  <c r="BE463" i="4"/>
  <c r="BE462" i="4"/>
  <c r="BE464" i="4"/>
  <c r="BE465" i="4"/>
  <c r="BE466" i="4"/>
  <c r="BE468" i="4"/>
  <c r="BE467" i="4"/>
  <c r="BE469" i="4"/>
  <c r="BE470" i="4"/>
  <c r="BE471" i="4"/>
  <c r="BE472" i="4"/>
  <c r="BE473" i="4"/>
  <c r="BE474" i="4"/>
  <c r="BE475" i="4"/>
  <c r="BE488" i="4"/>
  <c r="BE489" i="4"/>
  <c r="BE490" i="4"/>
  <c r="BE491" i="4"/>
  <c r="BE492" i="4"/>
  <c r="BE493" i="4"/>
  <c r="BE494" i="4"/>
  <c r="BE495" i="4"/>
  <c r="BE496" i="4"/>
  <c r="BE497" i="4"/>
  <c r="BE498" i="4"/>
  <c r="BE499" i="4"/>
  <c r="BE500" i="4"/>
  <c r="BE501" i="4"/>
  <c r="BE502" i="4"/>
  <c r="BE503" i="4"/>
  <c r="BE504" i="4"/>
  <c r="BE505" i="4"/>
  <c r="BE506" i="4"/>
  <c r="BE507" i="4"/>
  <c r="BE508" i="4"/>
  <c r="BE509" i="4"/>
  <c r="BE510" i="4"/>
  <c r="BE511" i="4"/>
  <c r="BE512" i="4"/>
  <c r="BE513" i="4"/>
  <c r="BE514" i="4"/>
  <c r="BE515" i="4"/>
  <c r="BE516" i="4"/>
  <c r="BE517" i="4"/>
  <c r="BE518" i="4"/>
  <c r="BE519" i="4"/>
  <c r="BE520" i="4"/>
  <c r="BE521" i="4"/>
  <c r="BE522" i="4"/>
  <c r="BE523" i="4"/>
  <c r="BE524" i="4"/>
  <c r="BE525" i="4"/>
  <c r="BE526" i="4"/>
  <c r="BE527" i="4"/>
  <c r="BE528" i="4"/>
  <c r="BE529" i="4"/>
  <c r="BE530" i="4"/>
  <c r="BE531" i="4"/>
  <c r="BE532" i="4"/>
  <c r="BE533" i="4"/>
  <c r="BE535" i="4"/>
  <c r="BE536" i="4"/>
  <c r="BE537" i="4"/>
  <c r="BE534" i="4"/>
  <c r="BE538" i="4"/>
  <c r="BE539" i="4"/>
  <c r="BE540" i="4"/>
  <c r="BE541" i="4"/>
  <c r="BE543" i="4"/>
  <c r="BE542" i="4"/>
  <c r="BE544" i="4"/>
  <c r="BE545" i="4"/>
  <c r="BE546" i="4"/>
  <c r="BE547" i="4"/>
  <c r="BE548" i="4"/>
  <c r="BE549" i="4"/>
  <c r="BE550" i="4"/>
  <c r="BE551" i="4"/>
  <c r="BE552" i="4"/>
  <c r="BE553" i="4"/>
  <c r="BE554" i="4"/>
  <c r="BE555" i="4"/>
  <c r="BE556" i="4"/>
  <c r="BE557" i="4"/>
  <c r="BE558" i="4"/>
  <c r="BE559" i="4"/>
  <c r="BE560" i="4"/>
  <c r="BE561" i="4"/>
  <c r="BE562" i="4"/>
  <c r="BE563" i="4"/>
  <c r="BE564" i="4"/>
  <c r="BE565" i="4"/>
  <c r="BE566" i="4"/>
  <c r="BE567" i="4"/>
  <c r="BE576" i="4"/>
  <c r="BE568" i="4"/>
  <c r="BE569" i="4"/>
  <c r="BE570" i="4"/>
  <c r="BE571" i="4"/>
  <c r="BE572" i="4"/>
  <c r="BE573" i="4"/>
  <c r="BE574" i="4"/>
  <c r="BE577" i="4"/>
  <c r="BE575" i="4"/>
  <c r="BE578" i="4"/>
  <c r="BE579" i="4"/>
  <c r="BE580" i="4"/>
  <c r="BE6" i="4"/>
  <c r="BE5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5" i="4"/>
  <c r="BC36" i="4"/>
  <c r="BC37" i="4"/>
  <c r="BC38" i="4"/>
  <c r="BC39" i="4"/>
  <c r="BC40" i="4"/>
  <c r="BC41" i="4"/>
  <c r="BC42" i="4"/>
  <c r="BC43" i="4"/>
  <c r="BC44" i="4"/>
  <c r="BC45" i="4"/>
  <c r="BC46" i="4"/>
  <c r="BC47" i="4"/>
  <c r="BC48" i="4"/>
  <c r="BC49" i="4"/>
  <c r="BC50" i="4"/>
  <c r="BC51" i="4"/>
  <c r="BC52" i="4"/>
  <c r="BC53" i="4"/>
  <c r="BC64" i="4"/>
  <c r="BC65" i="4"/>
  <c r="BC66" i="4"/>
  <c r="BC67" i="4"/>
  <c r="BC68" i="4"/>
  <c r="BC69" i="4"/>
  <c r="BC70" i="4"/>
  <c r="BC71" i="4"/>
  <c r="BC72" i="4"/>
  <c r="BC54" i="4"/>
  <c r="BC55" i="4"/>
  <c r="BC56" i="4"/>
  <c r="BC57" i="4"/>
  <c r="BC58" i="4"/>
  <c r="BC59" i="4"/>
  <c r="BC60" i="4"/>
  <c r="BC61" i="4"/>
  <c r="BC62" i="4"/>
  <c r="BC63" i="4"/>
  <c r="BC110" i="4"/>
  <c r="BC73" i="4"/>
  <c r="BC74" i="4"/>
  <c r="BC75" i="4"/>
  <c r="BC76" i="4"/>
  <c r="BC111" i="4"/>
  <c r="BC77" i="4"/>
  <c r="BC78" i="4"/>
  <c r="BC79" i="4"/>
  <c r="BC80" i="4"/>
  <c r="BC81" i="4"/>
  <c r="BC82" i="4"/>
  <c r="BC83" i="4"/>
  <c r="BC84" i="4"/>
  <c r="BC85" i="4"/>
  <c r="BC86" i="4"/>
  <c r="BC87" i="4"/>
  <c r="BC88" i="4"/>
  <c r="BC89" i="4"/>
  <c r="BC90" i="4"/>
  <c r="BC91" i="4"/>
  <c r="BC92" i="4"/>
  <c r="BC93" i="4"/>
  <c r="BC94" i="4"/>
  <c r="BC95" i="4"/>
  <c r="BC97" i="4"/>
  <c r="BC96" i="4"/>
  <c r="BC98" i="4"/>
  <c r="BC99" i="4"/>
  <c r="BC100" i="4"/>
  <c r="BC101" i="4"/>
  <c r="BC102" i="4"/>
  <c r="BC103" i="4"/>
  <c r="BC104" i="4"/>
  <c r="BC105" i="4"/>
  <c r="BC106" i="4"/>
  <c r="BC107" i="4"/>
  <c r="BC108" i="4"/>
  <c r="BC112" i="4"/>
  <c r="BC113" i="4"/>
  <c r="BC114" i="4"/>
  <c r="BC115" i="4"/>
  <c r="BC109" i="4"/>
  <c r="BC116" i="4"/>
  <c r="BC117" i="4"/>
  <c r="BC118" i="4"/>
  <c r="BC119" i="4"/>
  <c r="BC120" i="4"/>
  <c r="BC121" i="4"/>
  <c r="BC122" i="4"/>
  <c r="BC123" i="4"/>
  <c r="BC124" i="4"/>
  <c r="BC125" i="4"/>
  <c r="BC126" i="4"/>
  <c r="BC127" i="4"/>
  <c r="BC128" i="4"/>
  <c r="BC129" i="4"/>
  <c r="BC130" i="4"/>
  <c r="BC131" i="4"/>
  <c r="BC132" i="4"/>
  <c r="BC133" i="4"/>
  <c r="BC134" i="4"/>
  <c r="BC135" i="4"/>
  <c r="BC136" i="4"/>
  <c r="BC137" i="4"/>
  <c r="BC138" i="4"/>
  <c r="BC139" i="4"/>
  <c r="BC140" i="4"/>
  <c r="BC141" i="4"/>
  <c r="BC142" i="4"/>
  <c r="BC143" i="4"/>
  <c r="BC144" i="4"/>
  <c r="BC145" i="4"/>
  <c r="BC146" i="4"/>
  <c r="BC147" i="4"/>
  <c r="BC148" i="4"/>
  <c r="BC149" i="4"/>
  <c r="BC150" i="4"/>
  <c r="BC151" i="4"/>
  <c r="BC152" i="4"/>
  <c r="BC153" i="4"/>
  <c r="BC154" i="4"/>
  <c r="BC155" i="4"/>
  <c r="BC156" i="4"/>
  <c r="BC157" i="4"/>
  <c r="BC158" i="4"/>
  <c r="BC159" i="4"/>
  <c r="BC160" i="4"/>
  <c r="BC161" i="4"/>
  <c r="BC162" i="4"/>
  <c r="BC163" i="4"/>
  <c r="BC164" i="4"/>
  <c r="BC165" i="4"/>
  <c r="BC166" i="4"/>
  <c r="BC167" i="4"/>
  <c r="BC168" i="4"/>
  <c r="BC169" i="4"/>
  <c r="BC170" i="4"/>
  <c r="BC171" i="4"/>
  <c r="BC172" i="4"/>
  <c r="BC173" i="4"/>
  <c r="BC174" i="4"/>
  <c r="BC175" i="4"/>
  <c r="BC176" i="4"/>
  <c r="BC177" i="4"/>
  <c r="BC178" i="4"/>
  <c r="BC179" i="4"/>
  <c r="BC180" i="4"/>
  <c r="BC181" i="4"/>
  <c r="BC182" i="4"/>
  <c r="BC183" i="4"/>
  <c r="BC184" i="4"/>
  <c r="BC185" i="4"/>
  <c r="BC186" i="4"/>
  <c r="BC187" i="4"/>
  <c r="BC188" i="4"/>
  <c r="BC189" i="4"/>
  <c r="BC190" i="4"/>
  <c r="BC191" i="4"/>
  <c r="BC192" i="4"/>
  <c r="BC193" i="4"/>
  <c r="BC194" i="4"/>
  <c r="BC195" i="4"/>
  <c r="BC196" i="4"/>
  <c r="BC197" i="4"/>
  <c r="BC198" i="4"/>
  <c r="BC199" i="4"/>
  <c r="BC200" i="4"/>
  <c r="BC201" i="4"/>
  <c r="BC202" i="4"/>
  <c r="BC203" i="4"/>
  <c r="BC204" i="4"/>
  <c r="BC205" i="4"/>
  <c r="BC206" i="4"/>
  <c r="BC207" i="4"/>
  <c r="BC208" i="4"/>
  <c r="BC209" i="4"/>
  <c r="BC210" i="4"/>
  <c r="BC211" i="4"/>
  <c r="BC212" i="4"/>
  <c r="BC213" i="4"/>
  <c r="BC214" i="4"/>
  <c r="BC216" i="4"/>
  <c r="BC215" i="4"/>
  <c r="BC217" i="4"/>
  <c r="BC218" i="4"/>
  <c r="BC219" i="4"/>
  <c r="BC220" i="4"/>
  <c r="BC221" i="4"/>
  <c r="BC222" i="4"/>
  <c r="BC223" i="4"/>
  <c r="BC224" i="4"/>
  <c r="BC225" i="4"/>
  <c r="BC226" i="4"/>
  <c r="BC227" i="4"/>
  <c r="BC228" i="4"/>
  <c r="BC229" i="4"/>
  <c r="BC230" i="4"/>
  <c r="BC231" i="4"/>
  <c r="BC232" i="4"/>
  <c r="BC233" i="4"/>
  <c r="BC234" i="4"/>
  <c r="BC235" i="4"/>
  <c r="BC236" i="4"/>
  <c r="BC237" i="4"/>
  <c r="BC238" i="4"/>
  <c r="BC239" i="4"/>
  <c r="BC240" i="4"/>
  <c r="BC241" i="4"/>
  <c r="BC242" i="4"/>
  <c r="BC243" i="4"/>
  <c r="BC244" i="4"/>
  <c r="BC245" i="4"/>
  <c r="BC246" i="4"/>
  <c r="BC247" i="4"/>
  <c r="BC248" i="4"/>
  <c r="BC262" i="4"/>
  <c r="BC249" i="4"/>
  <c r="BC250" i="4"/>
  <c r="BC251" i="4"/>
  <c r="BC252" i="4"/>
  <c r="BC253" i="4"/>
  <c r="BC254" i="4"/>
  <c r="BC255" i="4"/>
  <c r="BC256" i="4"/>
  <c r="BC257" i="4"/>
  <c r="BC258" i="4"/>
  <c r="BC259" i="4"/>
  <c r="BC260" i="4"/>
  <c r="BC261" i="4"/>
  <c r="BC263" i="4"/>
  <c r="BC264" i="4"/>
  <c r="BC265" i="4"/>
  <c r="BC266" i="4"/>
  <c r="BC267" i="4"/>
  <c r="BC268" i="4"/>
  <c r="BC269" i="4"/>
  <c r="BC270" i="4"/>
  <c r="BC271" i="4"/>
  <c r="BC272" i="4"/>
  <c r="BC273" i="4"/>
  <c r="BC274" i="4"/>
  <c r="BC275" i="4"/>
  <c r="BC276" i="4"/>
  <c r="BC277" i="4"/>
  <c r="BC278" i="4"/>
  <c r="BC279" i="4"/>
  <c r="BC280" i="4"/>
  <c r="BC282" i="4"/>
  <c r="BC281" i="4"/>
  <c r="BC283" i="4"/>
  <c r="BC284" i="4"/>
  <c r="BC285" i="4"/>
  <c r="BC286" i="4"/>
  <c r="BC287" i="4"/>
  <c r="BC288" i="4"/>
  <c r="BC289" i="4"/>
  <c r="BC290" i="4"/>
  <c r="BC291" i="4"/>
  <c r="BC292" i="4"/>
  <c r="BC293" i="4"/>
  <c r="BC294" i="4"/>
  <c r="BC295" i="4"/>
  <c r="BC296" i="4"/>
  <c r="BC297" i="4"/>
  <c r="BC298" i="4"/>
  <c r="BC299" i="4"/>
  <c r="BC300" i="4"/>
  <c r="BC301" i="4"/>
  <c r="BC302" i="4"/>
  <c r="BC303" i="4"/>
  <c r="BC304" i="4"/>
  <c r="BC305" i="4"/>
  <c r="BC306" i="4"/>
  <c r="BC307" i="4"/>
  <c r="BC308" i="4"/>
  <c r="BC309" i="4"/>
  <c r="BC312" i="4"/>
  <c r="BC310" i="4"/>
  <c r="BC311" i="4"/>
  <c r="BC313" i="4"/>
  <c r="BC314" i="4"/>
  <c r="BC315" i="4"/>
  <c r="BC316" i="4"/>
  <c r="BC317" i="4"/>
  <c r="BC318" i="4"/>
  <c r="BC319" i="4"/>
  <c r="BC320" i="4"/>
  <c r="BC321" i="4"/>
  <c r="BC322" i="4"/>
  <c r="BC323" i="4"/>
  <c r="BC324" i="4"/>
  <c r="BC325" i="4"/>
  <c r="BC326" i="4"/>
  <c r="BC327" i="4"/>
  <c r="BC328" i="4"/>
  <c r="BC329" i="4"/>
  <c r="BC330" i="4"/>
  <c r="BC331" i="4"/>
  <c r="BC332" i="4"/>
  <c r="BC333" i="4"/>
  <c r="BC334" i="4"/>
  <c r="BC335" i="4"/>
  <c r="BC336" i="4"/>
  <c r="BC337" i="4"/>
  <c r="BC338" i="4"/>
  <c r="BC339" i="4"/>
  <c r="BC340" i="4"/>
  <c r="BC341" i="4"/>
  <c r="BC342" i="4"/>
  <c r="BC343" i="4"/>
  <c r="BC344" i="4"/>
  <c r="BC345" i="4"/>
  <c r="BC346" i="4"/>
  <c r="BC347" i="4"/>
  <c r="BC348" i="4"/>
  <c r="BC349" i="4"/>
  <c r="BC350" i="4"/>
  <c r="BC351" i="4"/>
  <c r="BC352" i="4"/>
  <c r="BC353" i="4"/>
  <c r="BC354" i="4"/>
  <c r="BC355" i="4"/>
  <c r="BC356" i="4"/>
  <c r="BC357" i="4"/>
  <c r="BC358" i="4"/>
  <c r="BC359" i="4"/>
  <c r="BC360" i="4"/>
  <c r="BC361" i="4"/>
  <c r="BC362" i="4"/>
  <c r="BC363" i="4"/>
  <c r="BC364" i="4"/>
  <c r="BC365" i="4"/>
  <c r="BC366" i="4"/>
  <c r="BC367" i="4"/>
  <c r="BC368" i="4"/>
  <c r="BC369" i="4"/>
  <c r="BC370" i="4"/>
  <c r="BC371" i="4"/>
  <c r="BC372" i="4"/>
  <c r="BC373" i="4"/>
  <c r="BC374" i="4"/>
  <c r="BC375" i="4"/>
  <c r="BC376" i="4"/>
  <c r="BC377" i="4"/>
  <c r="BC378" i="4"/>
  <c r="BC379" i="4"/>
  <c r="BC380" i="4"/>
  <c r="BC381" i="4"/>
  <c r="BC382" i="4"/>
  <c r="BC383" i="4"/>
  <c r="BC384" i="4"/>
  <c r="BC385" i="4"/>
  <c r="BC386" i="4"/>
  <c r="BC387" i="4"/>
  <c r="BC388" i="4"/>
  <c r="BC389" i="4"/>
  <c r="BC390" i="4"/>
  <c r="BC391" i="4"/>
  <c r="BC392" i="4"/>
  <c r="BC393" i="4"/>
  <c r="BC394" i="4"/>
  <c r="BC395" i="4"/>
  <c r="BC396" i="4"/>
  <c r="BC397" i="4"/>
  <c r="BC398" i="4"/>
  <c r="BC399" i="4"/>
  <c r="BC401" i="4"/>
  <c r="BC400" i="4"/>
  <c r="BC402" i="4"/>
  <c r="BC403" i="4"/>
  <c r="BC404" i="4"/>
  <c r="BC405" i="4"/>
  <c r="BC406" i="4"/>
  <c r="BC407" i="4"/>
  <c r="BC408" i="4"/>
  <c r="BC409" i="4"/>
  <c r="BC410" i="4"/>
  <c r="BC411" i="4"/>
  <c r="BC412" i="4"/>
  <c r="BC413" i="4"/>
  <c r="BC414" i="4"/>
  <c r="BC415" i="4"/>
  <c r="BC476" i="4"/>
  <c r="BC416" i="4"/>
  <c r="BC417" i="4"/>
  <c r="BC418" i="4"/>
  <c r="BC419" i="4"/>
  <c r="BC420" i="4"/>
  <c r="BC421" i="4"/>
  <c r="BC477" i="4"/>
  <c r="BC478" i="4"/>
  <c r="BC422" i="4"/>
  <c r="BC479" i="4"/>
  <c r="BC480" i="4"/>
  <c r="BC423" i="4"/>
  <c r="BC424" i="4"/>
  <c r="BC425" i="4"/>
  <c r="BC426" i="4"/>
  <c r="BC427" i="4"/>
  <c r="BC428" i="4"/>
  <c r="BC481" i="4"/>
  <c r="BC429" i="4"/>
  <c r="BC430" i="4"/>
  <c r="BC431" i="4"/>
  <c r="BC432" i="4"/>
  <c r="BC433" i="4"/>
  <c r="BC434" i="4"/>
  <c r="BC435" i="4"/>
  <c r="BC436" i="4"/>
  <c r="BC482" i="4"/>
  <c r="BC437" i="4"/>
  <c r="BC438" i="4"/>
  <c r="BC483" i="4"/>
  <c r="BC439" i="4"/>
  <c r="BC484" i="4"/>
  <c r="BC440" i="4"/>
  <c r="BC441" i="4"/>
  <c r="BC442" i="4"/>
  <c r="BC443" i="4"/>
  <c r="BC444" i="4"/>
  <c r="BC445" i="4"/>
  <c r="BC446" i="4"/>
  <c r="BC447" i="4"/>
  <c r="BC448" i="4"/>
  <c r="BC449" i="4"/>
  <c r="BC485" i="4"/>
  <c r="BC486" i="4"/>
  <c r="BC450" i="4"/>
  <c r="BC451" i="4"/>
  <c r="BC487" i="4"/>
  <c r="BC452" i="4"/>
  <c r="BC453" i="4"/>
  <c r="BC454" i="4"/>
  <c r="BC455" i="4"/>
  <c r="BC456" i="4"/>
  <c r="BC457" i="4"/>
  <c r="BC458" i="4"/>
  <c r="BC459" i="4"/>
  <c r="BC460" i="4"/>
  <c r="BC461" i="4"/>
  <c r="BC463" i="4"/>
  <c r="BC462" i="4"/>
  <c r="BC464" i="4"/>
  <c r="BC465" i="4"/>
  <c r="BC466" i="4"/>
  <c r="BC468" i="4"/>
  <c r="BC467" i="4"/>
  <c r="BC469" i="4"/>
  <c r="BC470" i="4"/>
  <c r="BC471" i="4"/>
  <c r="BC472" i="4"/>
  <c r="BC473" i="4"/>
  <c r="BC474" i="4"/>
  <c r="BC475" i="4"/>
  <c r="BC488" i="4"/>
  <c r="BC489" i="4"/>
  <c r="BC490" i="4"/>
  <c r="BC491" i="4"/>
  <c r="BC492" i="4"/>
  <c r="BC493" i="4"/>
  <c r="BC494" i="4"/>
  <c r="BC495" i="4"/>
  <c r="BC496" i="4"/>
  <c r="BC497" i="4"/>
  <c r="BC498" i="4"/>
  <c r="BC499" i="4"/>
  <c r="BC500" i="4"/>
  <c r="BC501" i="4"/>
  <c r="BC502" i="4"/>
  <c r="BC503" i="4"/>
  <c r="BC504" i="4"/>
  <c r="BC505" i="4"/>
  <c r="BC506" i="4"/>
  <c r="BC507" i="4"/>
  <c r="BC508" i="4"/>
  <c r="BC509" i="4"/>
  <c r="BC510" i="4"/>
  <c r="BC511" i="4"/>
  <c r="BC512" i="4"/>
  <c r="BC513" i="4"/>
  <c r="BC514" i="4"/>
  <c r="BC515" i="4"/>
  <c r="BC516" i="4"/>
  <c r="BC517" i="4"/>
  <c r="BC518" i="4"/>
  <c r="BC519" i="4"/>
  <c r="BC520" i="4"/>
  <c r="BC521" i="4"/>
  <c r="BC522" i="4"/>
  <c r="BC523" i="4"/>
  <c r="BC524" i="4"/>
  <c r="BC525" i="4"/>
  <c r="BC526" i="4"/>
  <c r="BC527" i="4"/>
  <c r="BC528" i="4"/>
  <c r="BC529" i="4"/>
  <c r="BC530" i="4"/>
  <c r="BC531" i="4"/>
  <c r="BC532" i="4"/>
  <c r="BC533" i="4"/>
  <c r="BC535" i="4"/>
  <c r="BC536" i="4"/>
  <c r="BC537" i="4"/>
  <c r="BC534" i="4"/>
  <c r="BC538" i="4"/>
  <c r="BC539" i="4"/>
  <c r="BC540" i="4"/>
  <c r="BC541" i="4"/>
  <c r="BC543" i="4"/>
  <c r="BC542" i="4"/>
  <c r="BC544" i="4"/>
  <c r="BC545" i="4"/>
  <c r="BC546" i="4"/>
  <c r="BC547" i="4"/>
  <c r="BC548" i="4"/>
  <c r="BC549" i="4"/>
  <c r="BC550" i="4"/>
  <c r="BC551" i="4"/>
  <c r="BC552" i="4"/>
  <c r="BC553" i="4"/>
  <c r="BC554" i="4"/>
  <c r="BC555" i="4"/>
  <c r="BC556" i="4"/>
  <c r="BC557" i="4"/>
  <c r="BC558" i="4"/>
  <c r="BC559" i="4"/>
  <c r="BC560" i="4"/>
  <c r="BC561" i="4"/>
  <c r="BC562" i="4"/>
  <c r="BC563" i="4"/>
  <c r="BC564" i="4"/>
  <c r="BC565" i="4"/>
  <c r="BC566" i="4"/>
  <c r="BC567" i="4"/>
  <c r="BC576" i="4"/>
  <c r="BC568" i="4"/>
  <c r="BC569" i="4"/>
  <c r="BC570" i="4"/>
  <c r="BC571" i="4"/>
  <c r="BC572" i="4"/>
  <c r="BC573" i="4"/>
  <c r="BC574" i="4"/>
  <c r="BC577" i="4"/>
  <c r="BC575" i="4"/>
  <c r="BC578" i="4"/>
  <c r="BC579" i="4"/>
  <c r="BC580" i="4"/>
  <c r="BC6" i="4"/>
  <c r="BC5" i="4"/>
  <c r="AZ7" i="4"/>
  <c r="AZ8" i="4"/>
  <c r="AZ11" i="4"/>
  <c r="AZ15" i="4"/>
  <c r="AZ16" i="4"/>
  <c r="AZ23" i="4"/>
  <c r="AZ27" i="4"/>
  <c r="AZ28" i="4"/>
  <c r="AZ31" i="4"/>
  <c r="AZ32" i="4"/>
  <c r="AZ35" i="4"/>
  <c r="AZ39" i="4"/>
  <c r="AZ40" i="4"/>
  <c r="AZ43" i="4"/>
  <c r="AZ47" i="4"/>
  <c r="AZ65" i="4"/>
  <c r="AZ66" i="4"/>
  <c r="AZ69" i="4"/>
  <c r="AZ54" i="4"/>
  <c r="AZ55" i="4"/>
  <c r="AZ59" i="4"/>
  <c r="AZ62" i="4"/>
  <c r="AZ74" i="4"/>
  <c r="AZ77" i="4"/>
  <c r="AZ78" i="4"/>
  <c r="AZ85" i="4"/>
  <c r="AZ86" i="4"/>
  <c r="AZ89" i="4"/>
  <c r="AZ93" i="4"/>
  <c r="AZ101" i="4"/>
  <c r="AZ102" i="4"/>
  <c r="AZ105" i="4"/>
  <c r="AZ112" i="4"/>
  <c r="AZ113" i="4"/>
  <c r="AZ119" i="4"/>
  <c r="AZ123" i="4"/>
  <c r="AZ127" i="4"/>
  <c r="AZ128" i="4"/>
  <c r="AZ135" i="4"/>
  <c r="AZ136" i="4"/>
  <c r="AZ139" i="4"/>
  <c r="AZ143" i="4"/>
  <c r="AZ148" i="4"/>
  <c r="AZ151" i="4"/>
  <c r="AZ152" i="4"/>
  <c r="AZ155" i="4"/>
  <c r="AZ159" i="4"/>
  <c r="AZ160" i="4"/>
  <c r="AZ167" i="4"/>
  <c r="AZ171" i="4"/>
  <c r="AZ175" i="4"/>
  <c r="AZ176" i="4"/>
  <c r="AZ179" i="4"/>
  <c r="AZ183" i="4"/>
  <c r="AZ184" i="4"/>
  <c r="AZ187" i="4"/>
  <c r="AZ191" i="4"/>
  <c r="AZ199" i="4"/>
  <c r="AZ200" i="4"/>
  <c r="AZ203" i="4"/>
  <c r="AZ207" i="4"/>
  <c r="AZ208" i="4"/>
  <c r="AZ216" i="4"/>
  <c r="AZ219" i="4"/>
  <c r="AZ223" i="4"/>
  <c r="AZ224" i="4"/>
  <c r="AZ231" i="4"/>
  <c r="AZ232" i="4"/>
  <c r="AZ235" i="4"/>
  <c r="AZ239" i="4"/>
  <c r="AZ247" i="4"/>
  <c r="AZ248" i="4"/>
  <c r="AZ250" i="4"/>
  <c r="AZ254" i="4"/>
  <c r="AZ255" i="4"/>
  <c r="AZ258" i="4"/>
  <c r="AZ263" i="4"/>
  <c r="AZ267" i="4"/>
  <c r="AZ271" i="4"/>
  <c r="AZ272" i="4"/>
  <c r="AZ279" i="4"/>
  <c r="AZ280" i="4"/>
  <c r="AZ283" i="4"/>
  <c r="AZ287" i="4"/>
  <c r="AZ291" i="4"/>
  <c r="AZ295" i="4"/>
  <c r="AZ296" i="4"/>
  <c r="AZ299" i="4"/>
  <c r="AZ303" i="4"/>
  <c r="AZ304" i="4"/>
  <c r="AZ310" i="4"/>
  <c r="AZ315" i="4"/>
  <c r="AZ319" i="4"/>
  <c r="AZ320" i="4"/>
  <c r="AZ327" i="4"/>
  <c r="AZ328" i="4"/>
  <c r="AZ331" i="4"/>
  <c r="AZ335" i="4"/>
  <c r="AZ343" i="4"/>
  <c r="AZ344" i="4"/>
  <c r="AZ347" i="4"/>
  <c r="AZ351" i="4"/>
  <c r="AZ352" i="4"/>
  <c r="AZ359" i="4"/>
  <c r="AZ363" i="4"/>
  <c r="AZ367" i="4"/>
  <c r="AZ368" i="4"/>
  <c r="AZ375" i="4"/>
  <c r="AZ376" i="4"/>
  <c r="AZ379" i="4"/>
  <c r="AZ383" i="4"/>
  <c r="AZ391" i="4"/>
  <c r="AZ392" i="4"/>
  <c r="AZ395" i="4"/>
  <c r="AZ399" i="4"/>
  <c r="AZ401" i="4"/>
  <c r="AZ404" i="4"/>
  <c r="AZ407" i="4"/>
  <c r="AZ411" i="4"/>
  <c r="AZ415" i="4"/>
  <c r="AZ476" i="4"/>
  <c r="AZ477" i="4"/>
  <c r="AZ478" i="4"/>
  <c r="AZ480" i="4"/>
  <c r="AZ426" i="4"/>
  <c r="AZ429" i="4"/>
  <c r="AZ430" i="4"/>
  <c r="AZ433" i="4"/>
  <c r="AZ434" i="4"/>
  <c r="AZ482" i="4"/>
  <c r="AZ439" i="4"/>
  <c r="AZ484" i="4"/>
  <c r="AZ446" i="4"/>
  <c r="AZ485" i="4"/>
  <c r="AZ487" i="4"/>
  <c r="AZ452" i="4"/>
  <c r="AZ459" i="4"/>
  <c r="AZ460" i="4"/>
  <c r="AZ462" i="4"/>
  <c r="AZ468" i="4"/>
  <c r="AZ475" i="4"/>
  <c r="AZ488" i="4"/>
  <c r="AZ491" i="4"/>
  <c r="AZ495" i="4"/>
  <c r="AZ496" i="4"/>
  <c r="AZ503" i="4"/>
  <c r="AZ507" i="4"/>
  <c r="AZ511" i="4"/>
  <c r="AZ512" i="4"/>
  <c r="AZ515" i="4"/>
  <c r="AZ519" i="4"/>
  <c r="AZ520" i="4"/>
  <c r="AZ523" i="4"/>
  <c r="AZ527" i="4"/>
  <c r="AZ536" i="4"/>
  <c r="AZ537" i="4"/>
  <c r="AZ539" i="4"/>
  <c r="AZ542" i="4"/>
  <c r="AZ544" i="4"/>
  <c r="AZ547" i="4"/>
  <c r="AZ551" i="4"/>
  <c r="AZ555" i="4"/>
  <c r="AZ559" i="4"/>
  <c r="AZ560" i="4"/>
  <c r="AZ567" i="4"/>
  <c r="AZ576" i="4"/>
  <c r="AZ570" i="4"/>
  <c r="AZ574" i="4"/>
  <c r="AZ580" i="4"/>
  <c r="AX7" i="4"/>
  <c r="AX8" i="4"/>
  <c r="AX9" i="4"/>
  <c r="AX10" i="4"/>
  <c r="AX11" i="4"/>
  <c r="AX12" i="4"/>
  <c r="AX13" i="4"/>
  <c r="AX14" i="4"/>
  <c r="AX15" i="4"/>
  <c r="AX16" i="4"/>
  <c r="AX17" i="4"/>
  <c r="AX18" i="4"/>
  <c r="AX19" i="4"/>
  <c r="AX20" i="4"/>
  <c r="AX21" i="4"/>
  <c r="AX22" i="4"/>
  <c r="AX23" i="4"/>
  <c r="AX24" i="4"/>
  <c r="AX25" i="4"/>
  <c r="AX26" i="4"/>
  <c r="AX27" i="4"/>
  <c r="AX28" i="4"/>
  <c r="AX29" i="4"/>
  <c r="AX30" i="4"/>
  <c r="AX31" i="4"/>
  <c r="AX32" i="4"/>
  <c r="AX33" i="4"/>
  <c r="AX34" i="4"/>
  <c r="AX35" i="4"/>
  <c r="AX36" i="4"/>
  <c r="AX37" i="4"/>
  <c r="AX38" i="4"/>
  <c r="AX39" i="4"/>
  <c r="AX40" i="4"/>
  <c r="AX41" i="4"/>
  <c r="AX42" i="4"/>
  <c r="AX43" i="4"/>
  <c r="AX44" i="4"/>
  <c r="AX45" i="4"/>
  <c r="AX46" i="4"/>
  <c r="AX47" i="4"/>
  <c r="AX48" i="4"/>
  <c r="AX49" i="4"/>
  <c r="AX50" i="4"/>
  <c r="AX51" i="4"/>
  <c r="AX52" i="4"/>
  <c r="AX53" i="4"/>
  <c r="AX64" i="4"/>
  <c r="AX65" i="4"/>
  <c r="AX66" i="4"/>
  <c r="AX67" i="4"/>
  <c r="AX68" i="4"/>
  <c r="AX69" i="4"/>
  <c r="AX70" i="4"/>
  <c r="AX71" i="4"/>
  <c r="AX72" i="4"/>
  <c r="AX54" i="4"/>
  <c r="AX55" i="4"/>
  <c r="AX56" i="4"/>
  <c r="AX57" i="4"/>
  <c r="AX58" i="4"/>
  <c r="AX59" i="4"/>
  <c r="AX60" i="4"/>
  <c r="AX61" i="4"/>
  <c r="AX62" i="4"/>
  <c r="AX63" i="4"/>
  <c r="AX110" i="4"/>
  <c r="AX73" i="4"/>
  <c r="AX74" i="4"/>
  <c r="AX75" i="4"/>
  <c r="AX76" i="4"/>
  <c r="AX111" i="4"/>
  <c r="AX77" i="4"/>
  <c r="AX78" i="4"/>
  <c r="AX79" i="4"/>
  <c r="AX80" i="4"/>
  <c r="AX81" i="4"/>
  <c r="AX82" i="4"/>
  <c r="AX83" i="4"/>
  <c r="AX84" i="4"/>
  <c r="AX85" i="4"/>
  <c r="AX86" i="4"/>
  <c r="AX87" i="4"/>
  <c r="AX88" i="4"/>
  <c r="AX89" i="4"/>
  <c r="AX90" i="4"/>
  <c r="AX91" i="4"/>
  <c r="AX92" i="4"/>
  <c r="AX93" i="4"/>
  <c r="AX94" i="4"/>
  <c r="AX95" i="4"/>
  <c r="AX97" i="4"/>
  <c r="AX96" i="4"/>
  <c r="AX98" i="4"/>
  <c r="AX99" i="4"/>
  <c r="AX100" i="4"/>
  <c r="AX101" i="4"/>
  <c r="AX102" i="4"/>
  <c r="AX103" i="4"/>
  <c r="AX104" i="4"/>
  <c r="AX105" i="4"/>
  <c r="AX106" i="4"/>
  <c r="AX107" i="4"/>
  <c r="AX108" i="4"/>
  <c r="AX112" i="4"/>
  <c r="AX113" i="4"/>
  <c r="AX114" i="4"/>
  <c r="AX115" i="4"/>
  <c r="AX109" i="4"/>
  <c r="AX116" i="4"/>
  <c r="AX117" i="4"/>
  <c r="AX118" i="4"/>
  <c r="AX119" i="4"/>
  <c r="AX120" i="4"/>
  <c r="AX121" i="4"/>
  <c r="AX122" i="4"/>
  <c r="AX123" i="4"/>
  <c r="AX124" i="4"/>
  <c r="AX125" i="4"/>
  <c r="AX126" i="4"/>
  <c r="AX127" i="4"/>
  <c r="AX128" i="4"/>
  <c r="AX129" i="4"/>
  <c r="AX130" i="4"/>
  <c r="AX131" i="4"/>
  <c r="AX132" i="4"/>
  <c r="AX133" i="4"/>
  <c r="AX134" i="4"/>
  <c r="AX135" i="4"/>
  <c r="AX136" i="4"/>
  <c r="AX137" i="4"/>
  <c r="AX138" i="4"/>
  <c r="AX139" i="4"/>
  <c r="AX140" i="4"/>
  <c r="AX141" i="4"/>
  <c r="AX142" i="4"/>
  <c r="AX143" i="4"/>
  <c r="AX144" i="4"/>
  <c r="AX145" i="4"/>
  <c r="AX146" i="4"/>
  <c r="AX147" i="4"/>
  <c r="AX148" i="4"/>
  <c r="AX149" i="4"/>
  <c r="AX150" i="4"/>
  <c r="AX151" i="4"/>
  <c r="AX152" i="4"/>
  <c r="AX153" i="4"/>
  <c r="AX154" i="4"/>
  <c r="AX155" i="4"/>
  <c r="AX156" i="4"/>
  <c r="AX157" i="4"/>
  <c r="AX158" i="4"/>
  <c r="AX159" i="4"/>
  <c r="AX160" i="4"/>
  <c r="AX161" i="4"/>
  <c r="AX162" i="4"/>
  <c r="AX163" i="4"/>
  <c r="AX164" i="4"/>
  <c r="AX165" i="4"/>
  <c r="AX166" i="4"/>
  <c r="AX167" i="4"/>
  <c r="AX168" i="4"/>
  <c r="AX169" i="4"/>
  <c r="AX170" i="4"/>
  <c r="AX171" i="4"/>
  <c r="AX172" i="4"/>
  <c r="AX173" i="4"/>
  <c r="AX174" i="4"/>
  <c r="AX175" i="4"/>
  <c r="AX176" i="4"/>
  <c r="AX177" i="4"/>
  <c r="AX178" i="4"/>
  <c r="AX179" i="4"/>
  <c r="AX180" i="4"/>
  <c r="AX181" i="4"/>
  <c r="AX182" i="4"/>
  <c r="AX183" i="4"/>
  <c r="AX184" i="4"/>
  <c r="AX185" i="4"/>
  <c r="AX186" i="4"/>
  <c r="AX187" i="4"/>
  <c r="AX188" i="4"/>
  <c r="AX189" i="4"/>
  <c r="AX190" i="4"/>
  <c r="AX191" i="4"/>
  <c r="AX192" i="4"/>
  <c r="AX193" i="4"/>
  <c r="AX194" i="4"/>
  <c r="AX195" i="4"/>
  <c r="AX196" i="4"/>
  <c r="AX197" i="4"/>
  <c r="AX198" i="4"/>
  <c r="AX199" i="4"/>
  <c r="AX200" i="4"/>
  <c r="AX201" i="4"/>
  <c r="AX202" i="4"/>
  <c r="AX203" i="4"/>
  <c r="AX204" i="4"/>
  <c r="AX205" i="4"/>
  <c r="AX206" i="4"/>
  <c r="AX207" i="4"/>
  <c r="AX208" i="4"/>
  <c r="AX209" i="4"/>
  <c r="AX210" i="4"/>
  <c r="AX211" i="4"/>
  <c r="AX212" i="4"/>
  <c r="AX213" i="4"/>
  <c r="AX214" i="4"/>
  <c r="AX216" i="4"/>
  <c r="AX215" i="4"/>
  <c r="AX217" i="4"/>
  <c r="AX218" i="4"/>
  <c r="AX219" i="4"/>
  <c r="AX220" i="4"/>
  <c r="AX221" i="4"/>
  <c r="AX222" i="4"/>
  <c r="AX223" i="4"/>
  <c r="AX224" i="4"/>
  <c r="AX225" i="4"/>
  <c r="AX226" i="4"/>
  <c r="AX227" i="4"/>
  <c r="AX228" i="4"/>
  <c r="AX229" i="4"/>
  <c r="AX230" i="4"/>
  <c r="AX231" i="4"/>
  <c r="AX232" i="4"/>
  <c r="AX233" i="4"/>
  <c r="AX234" i="4"/>
  <c r="AX235" i="4"/>
  <c r="AX236" i="4"/>
  <c r="AX237" i="4"/>
  <c r="AX238" i="4"/>
  <c r="AX239" i="4"/>
  <c r="AX240" i="4"/>
  <c r="AX241" i="4"/>
  <c r="AX242" i="4"/>
  <c r="AX243" i="4"/>
  <c r="AX244" i="4"/>
  <c r="AX245" i="4"/>
  <c r="AX246" i="4"/>
  <c r="AX247" i="4"/>
  <c r="AX248" i="4"/>
  <c r="AX262" i="4"/>
  <c r="AX249" i="4"/>
  <c r="AX250" i="4"/>
  <c r="AX251" i="4"/>
  <c r="AX252" i="4"/>
  <c r="AX253" i="4"/>
  <c r="AX254" i="4"/>
  <c r="AX255" i="4"/>
  <c r="AX256" i="4"/>
  <c r="AX257" i="4"/>
  <c r="AX258" i="4"/>
  <c r="AX259" i="4"/>
  <c r="AX260" i="4"/>
  <c r="AX261" i="4"/>
  <c r="AX263" i="4"/>
  <c r="AX264" i="4"/>
  <c r="AX265" i="4"/>
  <c r="AX266" i="4"/>
  <c r="AX267" i="4"/>
  <c r="AX268" i="4"/>
  <c r="AX269" i="4"/>
  <c r="AX270" i="4"/>
  <c r="AX271" i="4"/>
  <c r="AX272" i="4"/>
  <c r="AX273" i="4"/>
  <c r="AX274" i="4"/>
  <c r="AX275" i="4"/>
  <c r="AX276" i="4"/>
  <c r="AX277" i="4"/>
  <c r="AX278" i="4"/>
  <c r="AX279" i="4"/>
  <c r="AX280" i="4"/>
  <c r="AX282" i="4"/>
  <c r="AX281" i="4"/>
  <c r="AX283" i="4"/>
  <c r="AX284" i="4"/>
  <c r="AX285" i="4"/>
  <c r="AX286" i="4"/>
  <c r="AX287" i="4"/>
  <c r="AX288" i="4"/>
  <c r="AX289" i="4"/>
  <c r="AX290" i="4"/>
  <c r="AX291" i="4"/>
  <c r="AX292" i="4"/>
  <c r="AX293" i="4"/>
  <c r="AX294" i="4"/>
  <c r="AX295" i="4"/>
  <c r="AX296" i="4"/>
  <c r="AX297" i="4"/>
  <c r="AX298" i="4"/>
  <c r="AX299" i="4"/>
  <c r="AX300" i="4"/>
  <c r="AX301" i="4"/>
  <c r="AX302" i="4"/>
  <c r="AX303" i="4"/>
  <c r="AX304" i="4"/>
  <c r="AX305" i="4"/>
  <c r="AX306" i="4"/>
  <c r="AX307" i="4"/>
  <c r="AX308" i="4"/>
  <c r="AX309" i="4"/>
  <c r="AX312" i="4"/>
  <c r="AX310" i="4"/>
  <c r="AX311" i="4"/>
  <c r="AX313" i="4"/>
  <c r="AX314" i="4"/>
  <c r="AX315" i="4"/>
  <c r="AX316" i="4"/>
  <c r="AX317" i="4"/>
  <c r="AX318" i="4"/>
  <c r="AX319" i="4"/>
  <c r="AX320" i="4"/>
  <c r="AX321" i="4"/>
  <c r="AX322" i="4"/>
  <c r="AX323" i="4"/>
  <c r="AX324" i="4"/>
  <c r="AX325" i="4"/>
  <c r="AX326" i="4"/>
  <c r="AX327" i="4"/>
  <c r="AX328" i="4"/>
  <c r="AX329" i="4"/>
  <c r="AX330" i="4"/>
  <c r="AX331" i="4"/>
  <c r="AX332" i="4"/>
  <c r="AX333" i="4"/>
  <c r="AX334" i="4"/>
  <c r="AX335" i="4"/>
  <c r="AX336" i="4"/>
  <c r="AX337" i="4"/>
  <c r="AX338" i="4"/>
  <c r="AX339" i="4"/>
  <c r="AX340" i="4"/>
  <c r="AX341" i="4"/>
  <c r="AX342" i="4"/>
  <c r="AX343" i="4"/>
  <c r="AX344" i="4"/>
  <c r="AX345" i="4"/>
  <c r="AX346" i="4"/>
  <c r="AX347" i="4"/>
  <c r="AX348" i="4"/>
  <c r="AX349" i="4"/>
  <c r="AX350" i="4"/>
  <c r="AX351" i="4"/>
  <c r="AX352" i="4"/>
  <c r="AX353" i="4"/>
  <c r="AX354" i="4"/>
  <c r="AX355" i="4"/>
  <c r="AX356" i="4"/>
  <c r="AX357" i="4"/>
  <c r="AX358" i="4"/>
  <c r="AX359" i="4"/>
  <c r="AX360" i="4"/>
  <c r="AX361" i="4"/>
  <c r="AX362" i="4"/>
  <c r="AX363" i="4"/>
  <c r="AX364" i="4"/>
  <c r="AX365" i="4"/>
  <c r="AX366" i="4"/>
  <c r="AX367" i="4"/>
  <c r="AX368" i="4"/>
  <c r="AX369" i="4"/>
  <c r="AX370" i="4"/>
  <c r="AX371" i="4"/>
  <c r="AX372" i="4"/>
  <c r="AX373" i="4"/>
  <c r="AX374" i="4"/>
  <c r="AX375" i="4"/>
  <c r="AX376" i="4"/>
  <c r="AX377" i="4"/>
  <c r="AX378" i="4"/>
  <c r="AX379" i="4"/>
  <c r="AX380" i="4"/>
  <c r="AX381" i="4"/>
  <c r="AX382" i="4"/>
  <c r="AX383" i="4"/>
  <c r="AX384" i="4"/>
  <c r="AX385" i="4"/>
  <c r="AX386" i="4"/>
  <c r="AX387" i="4"/>
  <c r="AX388" i="4"/>
  <c r="AX389" i="4"/>
  <c r="AX390" i="4"/>
  <c r="AX391" i="4"/>
  <c r="AX392" i="4"/>
  <c r="AX393" i="4"/>
  <c r="AX394" i="4"/>
  <c r="AX395" i="4"/>
  <c r="AX396" i="4"/>
  <c r="AX397" i="4"/>
  <c r="AX398" i="4"/>
  <c r="AX399" i="4"/>
  <c r="AX401" i="4"/>
  <c r="AX400" i="4"/>
  <c r="AX402" i="4"/>
  <c r="AX403" i="4"/>
  <c r="AX404" i="4"/>
  <c r="AX405" i="4"/>
  <c r="AX406" i="4"/>
  <c r="AX407" i="4"/>
  <c r="AX408" i="4"/>
  <c r="AX409" i="4"/>
  <c r="AX410" i="4"/>
  <c r="AX411" i="4"/>
  <c r="AX412" i="4"/>
  <c r="AX413" i="4"/>
  <c r="AX414" i="4"/>
  <c r="AX415" i="4"/>
  <c r="AX476" i="4"/>
  <c r="AX416" i="4"/>
  <c r="AX417" i="4"/>
  <c r="AX418" i="4"/>
  <c r="AX419" i="4"/>
  <c r="AX420" i="4"/>
  <c r="AX421" i="4"/>
  <c r="AX477" i="4"/>
  <c r="AX478" i="4"/>
  <c r="AX422" i="4"/>
  <c r="AX479" i="4"/>
  <c r="AX480" i="4"/>
  <c r="AX423" i="4"/>
  <c r="AX424" i="4"/>
  <c r="AX425" i="4"/>
  <c r="AX426" i="4"/>
  <c r="AX427" i="4"/>
  <c r="AX428" i="4"/>
  <c r="AX481" i="4"/>
  <c r="AX429" i="4"/>
  <c r="AX430" i="4"/>
  <c r="AX431" i="4"/>
  <c r="AX432" i="4"/>
  <c r="AX433" i="4"/>
  <c r="AX434" i="4"/>
  <c r="AX435" i="4"/>
  <c r="AX436" i="4"/>
  <c r="AX482" i="4"/>
  <c r="AX437" i="4"/>
  <c r="AX438" i="4"/>
  <c r="AX483" i="4"/>
  <c r="AX439" i="4"/>
  <c r="AX484" i="4"/>
  <c r="AX440" i="4"/>
  <c r="AX441" i="4"/>
  <c r="AX442" i="4"/>
  <c r="AX443" i="4"/>
  <c r="AX444" i="4"/>
  <c r="AX445" i="4"/>
  <c r="AX446" i="4"/>
  <c r="AX447" i="4"/>
  <c r="AX448" i="4"/>
  <c r="AX449" i="4"/>
  <c r="AX485" i="4"/>
  <c r="AX486" i="4"/>
  <c r="AX450" i="4"/>
  <c r="AX451" i="4"/>
  <c r="AX487" i="4"/>
  <c r="AX452" i="4"/>
  <c r="AX453" i="4"/>
  <c r="AX454" i="4"/>
  <c r="AX455" i="4"/>
  <c r="AX456" i="4"/>
  <c r="AX457" i="4"/>
  <c r="AX458" i="4"/>
  <c r="AX459" i="4"/>
  <c r="AX460" i="4"/>
  <c r="AX461" i="4"/>
  <c r="AX463" i="4"/>
  <c r="AX462" i="4"/>
  <c r="AX464" i="4"/>
  <c r="AX465" i="4"/>
  <c r="AX466" i="4"/>
  <c r="AX468" i="4"/>
  <c r="AX467" i="4"/>
  <c r="AX469" i="4"/>
  <c r="AX470" i="4"/>
  <c r="AX471" i="4"/>
  <c r="AX472" i="4"/>
  <c r="AX473" i="4"/>
  <c r="AX474" i="4"/>
  <c r="AX475" i="4"/>
  <c r="AX488" i="4"/>
  <c r="AX489" i="4"/>
  <c r="AX490" i="4"/>
  <c r="AX491" i="4"/>
  <c r="AX492" i="4"/>
  <c r="AX493" i="4"/>
  <c r="AX494" i="4"/>
  <c r="AX495" i="4"/>
  <c r="AX496" i="4"/>
  <c r="AX497" i="4"/>
  <c r="AX498" i="4"/>
  <c r="AX499" i="4"/>
  <c r="AX500" i="4"/>
  <c r="AX501" i="4"/>
  <c r="AX502" i="4"/>
  <c r="AX503" i="4"/>
  <c r="AX504" i="4"/>
  <c r="AX505" i="4"/>
  <c r="AX506" i="4"/>
  <c r="AX507" i="4"/>
  <c r="AX508" i="4"/>
  <c r="AX509" i="4"/>
  <c r="AX510" i="4"/>
  <c r="AX511" i="4"/>
  <c r="AX512" i="4"/>
  <c r="AX513" i="4"/>
  <c r="AX514" i="4"/>
  <c r="AX515" i="4"/>
  <c r="AX516" i="4"/>
  <c r="AX517" i="4"/>
  <c r="AX518" i="4"/>
  <c r="AX519" i="4"/>
  <c r="AX520" i="4"/>
  <c r="AX521" i="4"/>
  <c r="AX522" i="4"/>
  <c r="AX523" i="4"/>
  <c r="AX524" i="4"/>
  <c r="AX525" i="4"/>
  <c r="AX526" i="4"/>
  <c r="AX527" i="4"/>
  <c r="AX528" i="4"/>
  <c r="AX529" i="4"/>
  <c r="AX530" i="4"/>
  <c r="AX531" i="4"/>
  <c r="AX532" i="4"/>
  <c r="AX533" i="4"/>
  <c r="AX535" i="4"/>
  <c r="AX536" i="4"/>
  <c r="AX537" i="4"/>
  <c r="AX534" i="4"/>
  <c r="AX538" i="4"/>
  <c r="AX539" i="4"/>
  <c r="AX540" i="4"/>
  <c r="AX541" i="4"/>
  <c r="AX543" i="4"/>
  <c r="AX542" i="4"/>
  <c r="AX544" i="4"/>
  <c r="AX545" i="4"/>
  <c r="AX546" i="4"/>
  <c r="AX547" i="4"/>
  <c r="AX548" i="4"/>
  <c r="AX549" i="4"/>
  <c r="AX550" i="4"/>
  <c r="AX551" i="4"/>
  <c r="AX552" i="4"/>
  <c r="AX553" i="4"/>
  <c r="AX554" i="4"/>
  <c r="AX555" i="4"/>
  <c r="AX556" i="4"/>
  <c r="AX557" i="4"/>
  <c r="AX558" i="4"/>
  <c r="AX559" i="4"/>
  <c r="AX560" i="4"/>
  <c r="AX561" i="4"/>
  <c r="AX562" i="4"/>
  <c r="AX563" i="4"/>
  <c r="AX564" i="4"/>
  <c r="AX565" i="4"/>
  <c r="AX566" i="4"/>
  <c r="AX567" i="4"/>
  <c r="AX576" i="4"/>
  <c r="AX568" i="4"/>
  <c r="AX569" i="4"/>
  <c r="AX570" i="4"/>
  <c r="AX571" i="4"/>
  <c r="AX572" i="4"/>
  <c r="AX573" i="4"/>
  <c r="AX574" i="4"/>
  <c r="AX577" i="4"/>
  <c r="AX575" i="4"/>
  <c r="AX578" i="4"/>
  <c r="AX579" i="4"/>
  <c r="AX580" i="4"/>
  <c r="AX6" i="4"/>
  <c r="AX5" i="4"/>
  <c r="AV7" i="4"/>
  <c r="AV8" i="4"/>
  <c r="AV9" i="4"/>
  <c r="AV10" i="4"/>
  <c r="AV11" i="4"/>
  <c r="AV12" i="4"/>
  <c r="AV13" i="4"/>
  <c r="AV14" i="4"/>
  <c r="AV15" i="4"/>
  <c r="AV16" i="4"/>
  <c r="AV17" i="4"/>
  <c r="AV18" i="4"/>
  <c r="AV19" i="4"/>
  <c r="AV20" i="4"/>
  <c r="AV21" i="4"/>
  <c r="AV22" i="4"/>
  <c r="AV23" i="4"/>
  <c r="AV24" i="4"/>
  <c r="AV25" i="4"/>
  <c r="AV26" i="4"/>
  <c r="AV27" i="4"/>
  <c r="AV28" i="4"/>
  <c r="AV29" i="4"/>
  <c r="AV30" i="4"/>
  <c r="AV31" i="4"/>
  <c r="AV32" i="4"/>
  <c r="AV33" i="4"/>
  <c r="AV34" i="4"/>
  <c r="AV35" i="4"/>
  <c r="AV36" i="4"/>
  <c r="AV37" i="4"/>
  <c r="AV38" i="4"/>
  <c r="AV39" i="4"/>
  <c r="AV40" i="4"/>
  <c r="AV41" i="4"/>
  <c r="AV42" i="4"/>
  <c r="AV43" i="4"/>
  <c r="AV44" i="4"/>
  <c r="AV45" i="4"/>
  <c r="AV46" i="4"/>
  <c r="AV47" i="4"/>
  <c r="AV48" i="4"/>
  <c r="AV49" i="4"/>
  <c r="AV50" i="4"/>
  <c r="AV51" i="4"/>
  <c r="AV52" i="4"/>
  <c r="AV53" i="4"/>
  <c r="AV64" i="4"/>
  <c r="AV65" i="4"/>
  <c r="AV66" i="4"/>
  <c r="AV67" i="4"/>
  <c r="AV68" i="4"/>
  <c r="AV69" i="4"/>
  <c r="AV70" i="4"/>
  <c r="AV71" i="4"/>
  <c r="AV72" i="4"/>
  <c r="AV54" i="4"/>
  <c r="AV55" i="4"/>
  <c r="AV56" i="4"/>
  <c r="AV57" i="4"/>
  <c r="AV58" i="4"/>
  <c r="AV59" i="4"/>
  <c r="AV60" i="4"/>
  <c r="AV61" i="4"/>
  <c r="AV62" i="4"/>
  <c r="AV63" i="4"/>
  <c r="AV110" i="4"/>
  <c r="AV73" i="4"/>
  <c r="AV74" i="4"/>
  <c r="AV75" i="4"/>
  <c r="AV76" i="4"/>
  <c r="AV111" i="4"/>
  <c r="AV77" i="4"/>
  <c r="AV78" i="4"/>
  <c r="AV79" i="4"/>
  <c r="AV80" i="4"/>
  <c r="AV81" i="4"/>
  <c r="AV82" i="4"/>
  <c r="AV83" i="4"/>
  <c r="AV84" i="4"/>
  <c r="AV85" i="4"/>
  <c r="AV86" i="4"/>
  <c r="AV87" i="4"/>
  <c r="AV88" i="4"/>
  <c r="AV89" i="4"/>
  <c r="AV90" i="4"/>
  <c r="AV91" i="4"/>
  <c r="AV92" i="4"/>
  <c r="AV93" i="4"/>
  <c r="AV94" i="4"/>
  <c r="AV95" i="4"/>
  <c r="AV97" i="4"/>
  <c r="AV96" i="4"/>
  <c r="AV98" i="4"/>
  <c r="AV99" i="4"/>
  <c r="AV100" i="4"/>
  <c r="AV101" i="4"/>
  <c r="AV102" i="4"/>
  <c r="AV103" i="4"/>
  <c r="AV104" i="4"/>
  <c r="AV105" i="4"/>
  <c r="AV106" i="4"/>
  <c r="AV107" i="4"/>
  <c r="AV108" i="4"/>
  <c r="AV112" i="4"/>
  <c r="AV113" i="4"/>
  <c r="AV114" i="4"/>
  <c r="AV115" i="4"/>
  <c r="AV109" i="4"/>
  <c r="AV116" i="4"/>
  <c r="AV117" i="4"/>
  <c r="AV118" i="4"/>
  <c r="AV119" i="4"/>
  <c r="AV120" i="4"/>
  <c r="AV121" i="4"/>
  <c r="AV122" i="4"/>
  <c r="AV123" i="4"/>
  <c r="AV124" i="4"/>
  <c r="AV125" i="4"/>
  <c r="AV126" i="4"/>
  <c r="AV127" i="4"/>
  <c r="AV128" i="4"/>
  <c r="AV129" i="4"/>
  <c r="AV130" i="4"/>
  <c r="AV131" i="4"/>
  <c r="AV132" i="4"/>
  <c r="AV133" i="4"/>
  <c r="AV134" i="4"/>
  <c r="AV135" i="4"/>
  <c r="AV136" i="4"/>
  <c r="AV137" i="4"/>
  <c r="AV138" i="4"/>
  <c r="AV139" i="4"/>
  <c r="AV140" i="4"/>
  <c r="AV141" i="4"/>
  <c r="AV142" i="4"/>
  <c r="AV143" i="4"/>
  <c r="AV144" i="4"/>
  <c r="AV145" i="4"/>
  <c r="AV146" i="4"/>
  <c r="AV147" i="4"/>
  <c r="AV148" i="4"/>
  <c r="AV149" i="4"/>
  <c r="AV150" i="4"/>
  <c r="AV151" i="4"/>
  <c r="AV152" i="4"/>
  <c r="AV153" i="4"/>
  <c r="AV154" i="4"/>
  <c r="AV155" i="4"/>
  <c r="AV156" i="4"/>
  <c r="AV157" i="4"/>
  <c r="AV158" i="4"/>
  <c r="AV159" i="4"/>
  <c r="AV160" i="4"/>
  <c r="AV161" i="4"/>
  <c r="AV162" i="4"/>
  <c r="AV163" i="4"/>
  <c r="AV164" i="4"/>
  <c r="AV165" i="4"/>
  <c r="AV166" i="4"/>
  <c r="AV167" i="4"/>
  <c r="AV168" i="4"/>
  <c r="AV169" i="4"/>
  <c r="AV170" i="4"/>
  <c r="AV171" i="4"/>
  <c r="AV172" i="4"/>
  <c r="AV173" i="4"/>
  <c r="AV174" i="4"/>
  <c r="AV175" i="4"/>
  <c r="AV176" i="4"/>
  <c r="AV177" i="4"/>
  <c r="AV178" i="4"/>
  <c r="AV179" i="4"/>
  <c r="AV180" i="4"/>
  <c r="AV181" i="4"/>
  <c r="AV182" i="4"/>
  <c r="AV183" i="4"/>
  <c r="AV184" i="4"/>
  <c r="AV185" i="4"/>
  <c r="AV186" i="4"/>
  <c r="AV187" i="4"/>
  <c r="AV188" i="4"/>
  <c r="AV189" i="4"/>
  <c r="AV190" i="4"/>
  <c r="AV191" i="4"/>
  <c r="AV192" i="4"/>
  <c r="AV193" i="4"/>
  <c r="AV194" i="4"/>
  <c r="AV195" i="4"/>
  <c r="AV196" i="4"/>
  <c r="AV197" i="4"/>
  <c r="AV198" i="4"/>
  <c r="AV199" i="4"/>
  <c r="AV200" i="4"/>
  <c r="AV201" i="4"/>
  <c r="AV202" i="4"/>
  <c r="AV203" i="4"/>
  <c r="AV204" i="4"/>
  <c r="AV205" i="4"/>
  <c r="AV206" i="4"/>
  <c r="AV207" i="4"/>
  <c r="AV208" i="4"/>
  <c r="AV209" i="4"/>
  <c r="AV210" i="4"/>
  <c r="AV211" i="4"/>
  <c r="AV212" i="4"/>
  <c r="AV213" i="4"/>
  <c r="AV214" i="4"/>
  <c r="AV216" i="4"/>
  <c r="AV215" i="4"/>
  <c r="AV217" i="4"/>
  <c r="AV218" i="4"/>
  <c r="AV219" i="4"/>
  <c r="AV220" i="4"/>
  <c r="AV221" i="4"/>
  <c r="AV222" i="4"/>
  <c r="AV223" i="4"/>
  <c r="AV224" i="4"/>
  <c r="AV225" i="4"/>
  <c r="AV226" i="4"/>
  <c r="AV227" i="4"/>
  <c r="AV228" i="4"/>
  <c r="AV229" i="4"/>
  <c r="AV230" i="4"/>
  <c r="AV231" i="4"/>
  <c r="AV232" i="4"/>
  <c r="AV233" i="4"/>
  <c r="AV234" i="4"/>
  <c r="AV235" i="4"/>
  <c r="AV236" i="4"/>
  <c r="AV237" i="4"/>
  <c r="AV238" i="4"/>
  <c r="AV239" i="4"/>
  <c r="AV240" i="4"/>
  <c r="AV241" i="4"/>
  <c r="AV242" i="4"/>
  <c r="AV243" i="4"/>
  <c r="AV244" i="4"/>
  <c r="AV245" i="4"/>
  <c r="AV246" i="4"/>
  <c r="AV247" i="4"/>
  <c r="AV248" i="4"/>
  <c r="AV262" i="4"/>
  <c r="AV249" i="4"/>
  <c r="AV250" i="4"/>
  <c r="AV251" i="4"/>
  <c r="AV252" i="4"/>
  <c r="AV253" i="4"/>
  <c r="AV254" i="4"/>
  <c r="AV255" i="4"/>
  <c r="AV256" i="4"/>
  <c r="AV257" i="4"/>
  <c r="AV258" i="4"/>
  <c r="AV259" i="4"/>
  <c r="AV260" i="4"/>
  <c r="AV261" i="4"/>
  <c r="AV263" i="4"/>
  <c r="AV264" i="4"/>
  <c r="AV265" i="4"/>
  <c r="AV266" i="4"/>
  <c r="AV267" i="4"/>
  <c r="AV268" i="4"/>
  <c r="AV269" i="4"/>
  <c r="AV270" i="4"/>
  <c r="AV271" i="4"/>
  <c r="AV272" i="4"/>
  <c r="AV273" i="4"/>
  <c r="AV274" i="4"/>
  <c r="AV275" i="4"/>
  <c r="AV276" i="4"/>
  <c r="AV277" i="4"/>
  <c r="AV278" i="4"/>
  <c r="AV279" i="4"/>
  <c r="AV280" i="4"/>
  <c r="AV282" i="4"/>
  <c r="AV281" i="4"/>
  <c r="AV283" i="4"/>
  <c r="AV284" i="4"/>
  <c r="AV285" i="4"/>
  <c r="AV286" i="4"/>
  <c r="AV287" i="4"/>
  <c r="AV288" i="4"/>
  <c r="AV289" i="4"/>
  <c r="AV290" i="4"/>
  <c r="AV291" i="4"/>
  <c r="AV292" i="4"/>
  <c r="AV293" i="4"/>
  <c r="AV294" i="4"/>
  <c r="AV295" i="4"/>
  <c r="AV296" i="4"/>
  <c r="AV297" i="4"/>
  <c r="AV298" i="4"/>
  <c r="AV299" i="4"/>
  <c r="AV300" i="4"/>
  <c r="AV301" i="4"/>
  <c r="AV302" i="4"/>
  <c r="AV303" i="4"/>
  <c r="AV304" i="4"/>
  <c r="AV305" i="4"/>
  <c r="AV306" i="4"/>
  <c r="AV307" i="4"/>
  <c r="AV308" i="4"/>
  <c r="AV309" i="4"/>
  <c r="AV312" i="4"/>
  <c r="AV310" i="4"/>
  <c r="AV311" i="4"/>
  <c r="AV313" i="4"/>
  <c r="AV314" i="4"/>
  <c r="AV315" i="4"/>
  <c r="AV316" i="4"/>
  <c r="AV317" i="4"/>
  <c r="AV318" i="4"/>
  <c r="AV319" i="4"/>
  <c r="AV320" i="4"/>
  <c r="AV321" i="4"/>
  <c r="AV322" i="4"/>
  <c r="AV323" i="4"/>
  <c r="AV324" i="4"/>
  <c r="AV325" i="4"/>
  <c r="AV326" i="4"/>
  <c r="AV327" i="4"/>
  <c r="AV328" i="4"/>
  <c r="AV329" i="4"/>
  <c r="AV330" i="4"/>
  <c r="AV331" i="4"/>
  <c r="AV332" i="4"/>
  <c r="AV333" i="4"/>
  <c r="AV334" i="4"/>
  <c r="AV335" i="4"/>
  <c r="AV336" i="4"/>
  <c r="AV337" i="4"/>
  <c r="AV338" i="4"/>
  <c r="AV339" i="4"/>
  <c r="AV340" i="4"/>
  <c r="AV341" i="4"/>
  <c r="AV342" i="4"/>
  <c r="AV343" i="4"/>
  <c r="AV344" i="4"/>
  <c r="AV345" i="4"/>
  <c r="AV346" i="4"/>
  <c r="AV347" i="4"/>
  <c r="AV348" i="4"/>
  <c r="AV349" i="4"/>
  <c r="AV350" i="4"/>
  <c r="AV351" i="4"/>
  <c r="AV352" i="4"/>
  <c r="AV353" i="4"/>
  <c r="AV354" i="4"/>
  <c r="AV355" i="4"/>
  <c r="AV356" i="4"/>
  <c r="AV357" i="4"/>
  <c r="AV358" i="4"/>
  <c r="AV359" i="4"/>
  <c r="AV360" i="4"/>
  <c r="AV361" i="4"/>
  <c r="AV362" i="4"/>
  <c r="AV363" i="4"/>
  <c r="AV364" i="4"/>
  <c r="AV365" i="4"/>
  <c r="AV366" i="4"/>
  <c r="AV367" i="4"/>
  <c r="AV368" i="4"/>
  <c r="AV369" i="4"/>
  <c r="AV370" i="4"/>
  <c r="AV371" i="4"/>
  <c r="AV372" i="4"/>
  <c r="AV373" i="4"/>
  <c r="AV374" i="4"/>
  <c r="AV375" i="4"/>
  <c r="AV376" i="4"/>
  <c r="AV377" i="4"/>
  <c r="AV378" i="4"/>
  <c r="AV379" i="4"/>
  <c r="AV380" i="4"/>
  <c r="AV381" i="4"/>
  <c r="AV382" i="4"/>
  <c r="AV383" i="4"/>
  <c r="AV384" i="4"/>
  <c r="AV385" i="4"/>
  <c r="AV386" i="4"/>
  <c r="AV387" i="4"/>
  <c r="AV388" i="4"/>
  <c r="AV389" i="4"/>
  <c r="AV390" i="4"/>
  <c r="AV391" i="4"/>
  <c r="AV392" i="4"/>
  <c r="AV393" i="4"/>
  <c r="AV394" i="4"/>
  <c r="AV395" i="4"/>
  <c r="AV396" i="4"/>
  <c r="AV397" i="4"/>
  <c r="AV398" i="4"/>
  <c r="AV399" i="4"/>
  <c r="AV401" i="4"/>
  <c r="AV400" i="4"/>
  <c r="AV402" i="4"/>
  <c r="AV403" i="4"/>
  <c r="AV404" i="4"/>
  <c r="AV405" i="4"/>
  <c r="AV406" i="4"/>
  <c r="AV407" i="4"/>
  <c r="AV408" i="4"/>
  <c r="AV409" i="4"/>
  <c r="AV410" i="4"/>
  <c r="AV411" i="4"/>
  <c r="AV412" i="4"/>
  <c r="AV413" i="4"/>
  <c r="AV414" i="4"/>
  <c r="AV415" i="4"/>
  <c r="AV476" i="4"/>
  <c r="AV416" i="4"/>
  <c r="AV417" i="4"/>
  <c r="AV418" i="4"/>
  <c r="AV419" i="4"/>
  <c r="AV420" i="4"/>
  <c r="AV421" i="4"/>
  <c r="AV477" i="4"/>
  <c r="AV478" i="4"/>
  <c r="AV422" i="4"/>
  <c r="AV479" i="4"/>
  <c r="AV480" i="4"/>
  <c r="AV423" i="4"/>
  <c r="AV424" i="4"/>
  <c r="AV425" i="4"/>
  <c r="AV426" i="4"/>
  <c r="AV427" i="4"/>
  <c r="AV428" i="4"/>
  <c r="AV481" i="4"/>
  <c r="AV429" i="4"/>
  <c r="AV430" i="4"/>
  <c r="AV431" i="4"/>
  <c r="AV432" i="4"/>
  <c r="AV433" i="4"/>
  <c r="AV434" i="4"/>
  <c r="AV435" i="4"/>
  <c r="AV436" i="4"/>
  <c r="AV482" i="4"/>
  <c r="AV437" i="4"/>
  <c r="AV438" i="4"/>
  <c r="AV483" i="4"/>
  <c r="AV439" i="4"/>
  <c r="AV484" i="4"/>
  <c r="AV440" i="4"/>
  <c r="AV441" i="4"/>
  <c r="AV442" i="4"/>
  <c r="AV443" i="4"/>
  <c r="AV444" i="4"/>
  <c r="AV445" i="4"/>
  <c r="AV446" i="4"/>
  <c r="AV447" i="4"/>
  <c r="AV448" i="4"/>
  <c r="AV449" i="4"/>
  <c r="AV485" i="4"/>
  <c r="AV486" i="4"/>
  <c r="AV450" i="4"/>
  <c r="AV451" i="4"/>
  <c r="AV487" i="4"/>
  <c r="AV452" i="4"/>
  <c r="AV453" i="4"/>
  <c r="AV454" i="4"/>
  <c r="AV455" i="4"/>
  <c r="AV456" i="4"/>
  <c r="AV457" i="4"/>
  <c r="AV458" i="4"/>
  <c r="AV459" i="4"/>
  <c r="AV460" i="4"/>
  <c r="AV461" i="4"/>
  <c r="AV463" i="4"/>
  <c r="AV462" i="4"/>
  <c r="AV464" i="4"/>
  <c r="AV465" i="4"/>
  <c r="AV466" i="4"/>
  <c r="AV468" i="4"/>
  <c r="AV467" i="4"/>
  <c r="AV469" i="4"/>
  <c r="AV470" i="4"/>
  <c r="AV471" i="4"/>
  <c r="AV472" i="4"/>
  <c r="AV473" i="4"/>
  <c r="AV474" i="4"/>
  <c r="AV475" i="4"/>
  <c r="AV488" i="4"/>
  <c r="AV489" i="4"/>
  <c r="AV490" i="4"/>
  <c r="AV491" i="4"/>
  <c r="AV492" i="4"/>
  <c r="AV493" i="4"/>
  <c r="AV494" i="4"/>
  <c r="AV495" i="4"/>
  <c r="AV496" i="4"/>
  <c r="AV497" i="4"/>
  <c r="AV498" i="4"/>
  <c r="AV499" i="4"/>
  <c r="AV500" i="4"/>
  <c r="AV501" i="4"/>
  <c r="AV502" i="4"/>
  <c r="AV503" i="4"/>
  <c r="AV504" i="4"/>
  <c r="AV505" i="4"/>
  <c r="AV506" i="4"/>
  <c r="AV507" i="4"/>
  <c r="AV508" i="4"/>
  <c r="AV509" i="4"/>
  <c r="AV510" i="4"/>
  <c r="AV511" i="4"/>
  <c r="AV512" i="4"/>
  <c r="AV513" i="4"/>
  <c r="AV514" i="4"/>
  <c r="AV515" i="4"/>
  <c r="AV516" i="4"/>
  <c r="AV517" i="4"/>
  <c r="AV518" i="4"/>
  <c r="AV519" i="4"/>
  <c r="AV520" i="4"/>
  <c r="AV521" i="4"/>
  <c r="AV522" i="4"/>
  <c r="AV523" i="4"/>
  <c r="AV524" i="4"/>
  <c r="AV525" i="4"/>
  <c r="AV526" i="4"/>
  <c r="AV527" i="4"/>
  <c r="AV528" i="4"/>
  <c r="AV529" i="4"/>
  <c r="AV530" i="4"/>
  <c r="AV531" i="4"/>
  <c r="AV532" i="4"/>
  <c r="AV533" i="4"/>
  <c r="AV535" i="4"/>
  <c r="AV536" i="4"/>
  <c r="AV537" i="4"/>
  <c r="AV534" i="4"/>
  <c r="AV538" i="4"/>
  <c r="AV539" i="4"/>
  <c r="AV540" i="4"/>
  <c r="AV541" i="4"/>
  <c r="AV543" i="4"/>
  <c r="AV542" i="4"/>
  <c r="AV544" i="4"/>
  <c r="AV545" i="4"/>
  <c r="AV546" i="4"/>
  <c r="AV547" i="4"/>
  <c r="AV548" i="4"/>
  <c r="AV549" i="4"/>
  <c r="AV550" i="4"/>
  <c r="AV551" i="4"/>
  <c r="AV552" i="4"/>
  <c r="AV553" i="4"/>
  <c r="AV554" i="4"/>
  <c r="AV555" i="4"/>
  <c r="AV556" i="4"/>
  <c r="AV557" i="4"/>
  <c r="AV558" i="4"/>
  <c r="AV559" i="4"/>
  <c r="AV560" i="4"/>
  <c r="AV561" i="4"/>
  <c r="AV562" i="4"/>
  <c r="AV563" i="4"/>
  <c r="AV564" i="4"/>
  <c r="AV565" i="4"/>
  <c r="AV566" i="4"/>
  <c r="AV567" i="4"/>
  <c r="AV576" i="4"/>
  <c r="AV568" i="4"/>
  <c r="AV569" i="4"/>
  <c r="AV570" i="4"/>
  <c r="AV571" i="4"/>
  <c r="AV572" i="4"/>
  <c r="AV573" i="4"/>
  <c r="AV574" i="4"/>
  <c r="AV577" i="4"/>
  <c r="AV575" i="4"/>
  <c r="AV578" i="4"/>
  <c r="AV579" i="4"/>
  <c r="AV580" i="4"/>
  <c r="AV6" i="4"/>
  <c r="AV5" i="4"/>
  <c r="AL7" i="4"/>
  <c r="AL9" i="4"/>
  <c r="AL11" i="4"/>
  <c r="AL15" i="4"/>
  <c r="AL19" i="4"/>
  <c r="AL23" i="4"/>
  <c r="AL25" i="4"/>
  <c r="AL27" i="4"/>
  <c r="AL31" i="4"/>
  <c r="AL35" i="4"/>
  <c r="AL39" i="4"/>
  <c r="AL41" i="4"/>
  <c r="AL43" i="4"/>
  <c r="AL47" i="4"/>
  <c r="AL49" i="4"/>
  <c r="AL51" i="4"/>
  <c r="AL65" i="4"/>
  <c r="AL67" i="4"/>
  <c r="AL69" i="4"/>
  <c r="AL54" i="4"/>
  <c r="AL58" i="4"/>
  <c r="AL62" i="4"/>
  <c r="AL110" i="4"/>
  <c r="AL74" i="4"/>
  <c r="AL77" i="4"/>
  <c r="AL81" i="4"/>
  <c r="AL85" i="4"/>
  <c r="AL87" i="4"/>
  <c r="AL89" i="4"/>
  <c r="AL93" i="4"/>
  <c r="AL96" i="4"/>
  <c r="AL101" i="4"/>
  <c r="AL103" i="4"/>
  <c r="AL105" i="4"/>
  <c r="AL112" i="4"/>
  <c r="AL109" i="4"/>
  <c r="AL119" i="4"/>
  <c r="AL121" i="4"/>
  <c r="AL123" i="4"/>
  <c r="AL127" i="4"/>
  <c r="AL131" i="4"/>
  <c r="AL135" i="4"/>
  <c r="AL137" i="4"/>
  <c r="AL139" i="4"/>
  <c r="AL143" i="4"/>
  <c r="AL145" i="4"/>
  <c r="AL147" i="4"/>
  <c r="AL151" i="4"/>
  <c r="AL153" i="4"/>
  <c r="AL155" i="4"/>
  <c r="AL159" i="4"/>
  <c r="AL163" i="4"/>
  <c r="AL167" i="4"/>
  <c r="AL169" i="4"/>
  <c r="AL171" i="4"/>
  <c r="AL175" i="4"/>
  <c r="AL179" i="4"/>
  <c r="AL183" i="4"/>
  <c r="AL185" i="4"/>
  <c r="AL187" i="4"/>
  <c r="AL191" i="4"/>
  <c r="AL195" i="4"/>
  <c r="AL199" i="4"/>
  <c r="AL201" i="4"/>
  <c r="AL203" i="4"/>
  <c r="AL207" i="4"/>
  <c r="AL211" i="4"/>
  <c r="AL216" i="4"/>
  <c r="AL217" i="4"/>
  <c r="AL219" i="4"/>
  <c r="AL223" i="4"/>
  <c r="AL227" i="4"/>
  <c r="AL231" i="4"/>
  <c r="AL233" i="4"/>
  <c r="AL235" i="4"/>
  <c r="AL239" i="4"/>
  <c r="AL241" i="4"/>
  <c r="AL243" i="4"/>
  <c r="AL247" i="4"/>
  <c r="AL262" i="4"/>
  <c r="AL250" i="4"/>
  <c r="AL254" i="4"/>
  <c r="AL258" i="4"/>
  <c r="AL263" i="4"/>
  <c r="AL267" i="4"/>
  <c r="AL271" i="4"/>
  <c r="AL275" i="4"/>
  <c r="AL279" i="4"/>
  <c r="AL282" i="4"/>
  <c r="AL283" i="4"/>
  <c r="AL287" i="4"/>
  <c r="AL289" i="4"/>
  <c r="AL291" i="4"/>
  <c r="AL295" i="4"/>
  <c r="AL299" i="4"/>
  <c r="AL303" i="4"/>
  <c r="AL307" i="4"/>
  <c r="AL310" i="4"/>
  <c r="AL313" i="4"/>
  <c r="AL315" i="4"/>
  <c r="AL319" i="4"/>
  <c r="AL323" i="4"/>
  <c r="AL327" i="4"/>
  <c r="AL331" i="4"/>
  <c r="AL335" i="4"/>
  <c r="AL337" i="4"/>
  <c r="AL339" i="4"/>
  <c r="AL343" i="4"/>
  <c r="AL345" i="4"/>
  <c r="AL347" i="4"/>
  <c r="AL351" i="4"/>
  <c r="AL355" i="4"/>
  <c r="AL359" i="4"/>
  <c r="AL363" i="4"/>
  <c r="AL367" i="4"/>
  <c r="AL371" i="4"/>
  <c r="AL375" i="4"/>
  <c r="AL377" i="4"/>
  <c r="AL379" i="4"/>
  <c r="AL383" i="4"/>
  <c r="AL385" i="4"/>
  <c r="AL387" i="4"/>
  <c r="AL391" i="4"/>
  <c r="AL393" i="4"/>
  <c r="AL395" i="4"/>
  <c r="AL399" i="4"/>
  <c r="AL403" i="4"/>
  <c r="AL407" i="4"/>
  <c r="AL409" i="4"/>
  <c r="AL411" i="4"/>
  <c r="AL413" i="4"/>
  <c r="AL415" i="4"/>
  <c r="AL416" i="4"/>
  <c r="AL418" i="4"/>
  <c r="AL477" i="4"/>
  <c r="AL422" i="4"/>
  <c r="AL480" i="4"/>
  <c r="AL424" i="4"/>
  <c r="AL426" i="4"/>
  <c r="AL429" i="4"/>
  <c r="AL433" i="4"/>
  <c r="AL435" i="4"/>
  <c r="AL482" i="4"/>
  <c r="AL438" i="4"/>
  <c r="AL439" i="4"/>
  <c r="AL440" i="4"/>
  <c r="AL442" i="4"/>
  <c r="AL446" i="4"/>
  <c r="AL448" i="4"/>
  <c r="AL485" i="4"/>
  <c r="AL450" i="4"/>
  <c r="AL487" i="4"/>
  <c r="AL455" i="4"/>
  <c r="AL459" i="4"/>
  <c r="AL461" i="4"/>
  <c r="AL462" i="4"/>
  <c r="AL468" i="4"/>
  <c r="AL471" i="4"/>
  <c r="AL475" i="4"/>
  <c r="AL489" i="4"/>
  <c r="AL491" i="4"/>
  <c r="AL495" i="4"/>
  <c r="AL497" i="4"/>
  <c r="AL499" i="4"/>
  <c r="AL503" i="4"/>
  <c r="AL505" i="4"/>
  <c r="AL507" i="4"/>
  <c r="AL511" i="4"/>
  <c r="AL515" i="4"/>
  <c r="AL519" i="4"/>
  <c r="AL521" i="4"/>
  <c r="AL523" i="4"/>
  <c r="AL527" i="4"/>
  <c r="AL529" i="4"/>
  <c r="AL530" i="4"/>
  <c r="AL531" i="4"/>
  <c r="AL536" i="4"/>
  <c r="AL534" i="4"/>
  <c r="AL539" i="4"/>
  <c r="AL542" i="4"/>
  <c r="AL547" i="4"/>
  <c r="AL551" i="4"/>
  <c r="AL553" i="4"/>
  <c r="AL555" i="4"/>
  <c r="AL559" i="4"/>
  <c r="AL563" i="4"/>
  <c r="AL567" i="4"/>
  <c r="AL568" i="4"/>
  <c r="AL570" i="4"/>
  <c r="AL574" i="4"/>
  <c r="AL575" i="4"/>
  <c r="AL579" i="4"/>
  <c r="AJ6" i="4"/>
  <c r="AJ7" i="4"/>
  <c r="AJ8" i="4"/>
  <c r="AJ9" i="4"/>
  <c r="AJ10" i="4"/>
  <c r="AJ11" i="4"/>
  <c r="AJ12" i="4"/>
  <c r="AJ13" i="4"/>
  <c r="AJ14" i="4"/>
  <c r="AJ15" i="4"/>
  <c r="AJ16" i="4"/>
  <c r="AJ17" i="4"/>
  <c r="AJ18" i="4"/>
  <c r="AJ19" i="4"/>
  <c r="AJ20" i="4"/>
  <c r="AJ21" i="4"/>
  <c r="AJ22" i="4"/>
  <c r="AJ23" i="4"/>
  <c r="AJ24" i="4"/>
  <c r="AJ25" i="4"/>
  <c r="AJ26" i="4"/>
  <c r="AJ27" i="4"/>
  <c r="AJ28" i="4"/>
  <c r="AJ29" i="4"/>
  <c r="AJ30" i="4"/>
  <c r="AJ31" i="4"/>
  <c r="AJ32" i="4"/>
  <c r="AJ33" i="4"/>
  <c r="AJ34" i="4"/>
  <c r="AJ35" i="4"/>
  <c r="AJ36" i="4"/>
  <c r="AJ37" i="4"/>
  <c r="AJ38" i="4"/>
  <c r="AJ39" i="4"/>
  <c r="AJ40" i="4"/>
  <c r="AJ41" i="4"/>
  <c r="AJ42" i="4"/>
  <c r="AJ43" i="4"/>
  <c r="AJ44" i="4"/>
  <c r="AJ45" i="4"/>
  <c r="AJ46" i="4"/>
  <c r="AJ47" i="4"/>
  <c r="AJ48" i="4"/>
  <c r="AJ49" i="4"/>
  <c r="AJ50" i="4"/>
  <c r="AJ51" i="4"/>
  <c r="AJ52" i="4"/>
  <c r="AJ53" i="4"/>
  <c r="AJ64" i="4"/>
  <c r="AJ65" i="4"/>
  <c r="AJ66" i="4"/>
  <c r="AJ67" i="4"/>
  <c r="AJ68" i="4"/>
  <c r="AJ69" i="4"/>
  <c r="AJ70" i="4"/>
  <c r="AJ71" i="4"/>
  <c r="AJ72" i="4"/>
  <c r="AJ54" i="4"/>
  <c r="AJ55" i="4"/>
  <c r="AJ56" i="4"/>
  <c r="AJ57" i="4"/>
  <c r="AJ58" i="4"/>
  <c r="AJ59" i="4"/>
  <c r="AJ60" i="4"/>
  <c r="AJ61" i="4"/>
  <c r="AJ62" i="4"/>
  <c r="AJ63" i="4"/>
  <c r="AJ110" i="4"/>
  <c r="AJ73" i="4"/>
  <c r="AJ74" i="4"/>
  <c r="AJ75" i="4"/>
  <c r="AJ76" i="4"/>
  <c r="AJ111" i="4"/>
  <c r="AJ77" i="4"/>
  <c r="AJ78" i="4"/>
  <c r="AJ79" i="4"/>
  <c r="AJ80" i="4"/>
  <c r="AJ81" i="4"/>
  <c r="AJ82" i="4"/>
  <c r="AJ83" i="4"/>
  <c r="AJ84" i="4"/>
  <c r="AJ85" i="4"/>
  <c r="AJ86" i="4"/>
  <c r="AJ87" i="4"/>
  <c r="AJ88" i="4"/>
  <c r="AJ89" i="4"/>
  <c r="AJ90" i="4"/>
  <c r="AJ91" i="4"/>
  <c r="AJ92" i="4"/>
  <c r="AJ93" i="4"/>
  <c r="AJ94" i="4"/>
  <c r="AJ95" i="4"/>
  <c r="AJ97" i="4"/>
  <c r="AJ96" i="4"/>
  <c r="AJ98" i="4"/>
  <c r="AJ99" i="4"/>
  <c r="AJ100" i="4"/>
  <c r="AJ101" i="4"/>
  <c r="AJ102" i="4"/>
  <c r="AJ103" i="4"/>
  <c r="AJ104" i="4"/>
  <c r="AJ105" i="4"/>
  <c r="AJ106" i="4"/>
  <c r="AJ107" i="4"/>
  <c r="AJ108" i="4"/>
  <c r="AJ112" i="4"/>
  <c r="AJ113" i="4"/>
  <c r="AJ114" i="4"/>
  <c r="AJ115" i="4"/>
  <c r="AJ109" i="4"/>
  <c r="AJ116" i="4"/>
  <c r="AJ117" i="4"/>
  <c r="AJ118" i="4"/>
  <c r="AJ119" i="4"/>
  <c r="AJ120" i="4"/>
  <c r="AJ121" i="4"/>
  <c r="AJ122" i="4"/>
  <c r="AJ123" i="4"/>
  <c r="AJ124" i="4"/>
  <c r="AJ125" i="4"/>
  <c r="AJ126" i="4"/>
  <c r="AJ127" i="4"/>
  <c r="AJ128" i="4"/>
  <c r="AJ129" i="4"/>
  <c r="AJ130" i="4"/>
  <c r="AJ131" i="4"/>
  <c r="AJ132" i="4"/>
  <c r="AJ133" i="4"/>
  <c r="AJ134" i="4"/>
  <c r="AJ135" i="4"/>
  <c r="AJ136" i="4"/>
  <c r="AJ137" i="4"/>
  <c r="AJ138" i="4"/>
  <c r="AJ139" i="4"/>
  <c r="AJ140" i="4"/>
  <c r="AJ141" i="4"/>
  <c r="AJ142" i="4"/>
  <c r="AJ143" i="4"/>
  <c r="AJ144" i="4"/>
  <c r="AJ145" i="4"/>
  <c r="AJ146" i="4"/>
  <c r="AJ147" i="4"/>
  <c r="AJ148" i="4"/>
  <c r="AJ149" i="4"/>
  <c r="AJ150" i="4"/>
  <c r="AJ151" i="4"/>
  <c r="AJ152" i="4"/>
  <c r="AJ153" i="4"/>
  <c r="AJ154" i="4"/>
  <c r="AJ155" i="4"/>
  <c r="AJ156" i="4"/>
  <c r="AJ157" i="4"/>
  <c r="AJ158" i="4"/>
  <c r="AJ159" i="4"/>
  <c r="AJ160" i="4"/>
  <c r="AJ161" i="4"/>
  <c r="AJ162" i="4"/>
  <c r="AJ163" i="4"/>
  <c r="AJ164" i="4"/>
  <c r="AJ165" i="4"/>
  <c r="AJ166" i="4"/>
  <c r="AJ167" i="4"/>
  <c r="AJ168" i="4"/>
  <c r="AJ169" i="4"/>
  <c r="AJ170" i="4"/>
  <c r="AJ171" i="4"/>
  <c r="AJ172" i="4"/>
  <c r="AJ173" i="4"/>
  <c r="AJ174" i="4"/>
  <c r="AJ175" i="4"/>
  <c r="AJ176" i="4"/>
  <c r="AJ177" i="4"/>
  <c r="AJ178" i="4"/>
  <c r="AJ179" i="4"/>
  <c r="AJ180" i="4"/>
  <c r="AJ181" i="4"/>
  <c r="AJ182" i="4"/>
  <c r="AJ183" i="4"/>
  <c r="AJ184" i="4"/>
  <c r="AJ185" i="4"/>
  <c r="AJ186" i="4"/>
  <c r="AJ187" i="4"/>
  <c r="AJ188" i="4"/>
  <c r="AJ189" i="4"/>
  <c r="AJ190" i="4"/>
  <c r="AJ191" i="4"/>
  <c r="AJ192" i="4"/>
  <c r="AJ193" i="4"/>
  <c r="AJ194" i="4"/>
  <c r="AJ195" i="4"/>
  <c r="AJ196" i="4"/>
  <c r="AJ197" i="4"/>
  <c r="AJ198" i="4"/>
  <c r="AJ199" i="4"/>
  <c r="AJ200" i="4"/>
  <c r="AJ201" i="4"/>
  <c r="AJ202" i="4"/>
  <c r="AJ203" i="4"/>
  <c r="AJ204" i="4"/>
  <c r="AJ205" i="4"/>
  <c r="AJ206" i="4"/>
  <c r="AJ207" i="4"/>
  <c r="AJ208" i="4"/>
  <c r="AJ209" i="4"/>
  <c r="AJ210" i="4"/>
  <c r="AJ211" i="4"/>
  <c r="AJ212" i="4"/>
  <c r="AJ213" i="4"/>
  <c r="AJ214" i="4"/>
  <c r="AJ216" i="4"/>
  <c r="AJ215" i="4"/>
  <c r="AJ217" i="4"/>
  <c r="AJ218" i="4"/>
  <c r="AJ219" i="4"/>
  <c r="AJ220" i="4"/>
  <c r="AJ221" i="4"/>
  <c r="AJ222" i="4"/>
  <c r="AJ223" i="4"/>
  <c r="AJ224" i="4"/>
  <c r="AJ225" i="4"/>
  <c r="AJ226" i="4"/>
  <c r="AJ227" i="4"/>
  <c r="AJ228" i="4"/>
  <c r="AJ229" i="4"/>
  <c r="AJ230" i="4"/>
  <c r="AJ231" i="4"/>
  <c r="AJ232" i="4"/>
  <c r="AJ233" i="4"/>
  <c r="AJ234" i="4"/>
  <c r="AJ235" i="4"/>
  <c r="AJ236" i="4"/>
  <c r="AJ237" i="4"/>
  <c r="AJ238" i="4"/>
  <c r="AJ239" i="4"/>
  <c r="AJ240" i="4"/>
  <c r="AJ241" i="4"/>
  <c r="AJ242" i="4"/>
  <c r="AJ243" i="4"/>
  <c r="AJ244" i="4"/>
  <c r="AJ245" i="4"/>
  <c r="AJ246" i="4"/>
  <c r="AJ247" i="4"/>
  <c r="AJ248" i="4"/>
  <c r="AJ262" i="4"/>
  <c r="AJ249" i="4"/>
  <c r="AJ250" i="4"/>
  <c r="AJ251" i="4"/>
  <c r="AJ252" i="4"/>
  <c r="AJ253" i="4"/>
  <c r="AJ254" i="4"/>
  <c r="AJ255" i="4"/>
  <c r="AJ256" i="4"/>
  <c r="AJ257" i="4"/>
  <c r="AJ258" i="4"/>
  <c r="AJ259" i="4"/>
  <c r="AJ260" i="4"/>
  <c r="AJ261" i="4"/>
  <c r="AJ263" i="4"/>
  <c r="AJ264" i="4"/>
  <c r="AJ265" i="4"/>
  <c r="AJ266" i="4"/>
  <c r="AJ267" i="4"/>
  <c r="AJ268" i="4"/>
  <c r="AJ269" i="4"/>
  <c r="AJ270" i="4"/>
  <c r="AJ271" i="4"/>
  <c r="AJ272" i="4"/>
  <c r="AJ273" i="4"/>
  <c r="AJ274" i="4"/>
  <c r="AJ275" i="4"/>
  <c r="AJ276" i="4"/>
  <c r="AJ277" i="4"/>
  <c r="AJ278" i="4"/>
  <c r="AJ279" i="4"/>
  <c r="AJ280" i="4"/>
  <c r="AJ282" i="4"/>
  <c r="AJ281" i="4"/>
  <c r="AJ283" i="4"/>
  <c r="AJ284" i="4"/>
  <c r="AJ285" i="4"/>
  <c r="AJ286" i="4"/>
  <c r="AJ287" i="4"/>
  <c r="AJ288" i="4"/>
  <c r="AJ289" i="4"/>
  <c r="AJ290" i="4"/>
  <c r="AJ291" i="4"/>
  <c r="AJ292" i="4"/>
  <c r="AJ293" i="4"/>
  <c r="AJ294" i="4"/>
  <c r="AJ295" i="4"/>
  <c r="AJ296" i="4"/>
  <c r="AJ297" i="4"/>
  <c r="AJ298" i="4"/>
  <c r="AJ299" i="4"/>
  <c r="AJ300" i="4"/>
  <c r="AJ301" i="4"/>
  <c r="AJ302" i="4"/>
  <c r="AJ303" i="4"/>
  <c r="AJ304" i="4"/>
  <c r="AJ305" i="4"/>
  <c r="AJ306" i="4"/>
  <c r="AJ307" i="4"/>
  <c r="AJ308" i="4"/>
  <c r="AJ309" i="4"/>
  <c r="AJ312" i="4"/>
  <c r="AJ310" i="4"/>
  <c r="AJ311" i="4"/>
  <c r="AJ313" i="4"/>
  <c r="AJ314" i="4"/>
  <c r="AJ315" i="4"/>
  <c r="AJ316" i="4"/>
  <c r="AJ317" i="4"/>
  <c r="AJ318" i="4"/>
  <c r="AJ319" i="4"/>
  <c r="AJ320" i="4"/>
  <c r="AJ321" i="4"/>
  <c r="AJ322" i="4"/>
  <c r="AJ323" i="4"/>
  <c r="AJ324" i="4"/>
  <c r="AJ325" i="4"/>
  <c r="AJ326" i="4"/>
  <c r="AJ327" i="4"/>
  <c r="AJ328" i="4"/>
  <c r="AJ329" i="4"/>
  <c r="AJ330" i="4"/>
  <c r="AJ331" i="4"/>
  <c r="AJ332" i="4"/>
  <c r="AJ333" i="4"/>
  <c r="AJ334" i="4"/>
  <c r="AJ335" i="4"/>
  <c r="AJ336" i="4"/>
  <c r="AJ337" i="4"/>
  <c r="AJ338" i="4"/>
  <c r="AJ339" i="4"/>
  <c r="AJ340" i="4"/>
  <c r="AJ341" i="4"/>
  <c r="AJ342" i="4"/>
  <c r="AJ343" i="4"/>
  <c r="AJ344" i="4"/>
  <c r="AJ345" i="4"/>
  <c r="AJ346" i="4"/>
  <c r="AJ347" i="4"/>
  <c r="AJ348" i="4"/>
  <c r="AJ349" i="4"/>
  <c r="AJ350" i="4"/>
  <c r="AJ351" i="4"/>
  <c r="AJ352" i="4"/>
  <c r="AJ353" i="4"/>
  <c r="AJ354" i="4"/>
  <c r="AJ355" i="4"/>
  <c r="AJ356" i="4"/>
  <c r="AJ357" i="4"/>
  <c r="AJ358" i="4"/>
  <c r="AJ359" i="4"/>
  <c r="AJ360" i="4"/>
  <c r="AJ361" i="4"/>
  <c r="AJ362" i="4"/>
  <c r="AJ363" i="4"/>
  <c r="AJ364" i="4"/>
  <c r="AJ365" i="4"/>
  <c r="AJ366" i="4"/>
  <c r="AJ367" i="4"/>
  <c r="AJ368" i="4"/>
  <c r="AJ369" i="4"/>
  <c r="AJ370" i="4"/>
  <c r="AJ371" i="4"/>
  <c r="AJ372" i="4"/>
  <c r="AJ373" i="4"/>
  <c r="AJ374" i="4"/>
  <c r="AJ375" i="4"/>
  <c r="AJ376" i="4"/>
  <c r="AJ377" i="4"/>
  <c r="AJ378" i="4"/>
  <c r="AJ379" i="4"/>
  <c r="AJ380" i="4"/>
  <c r="AJ381" i="4"/>
  <c r="AJ382" i="4"/>
  <c r="AJ383" i="4"/>
  <c r="AJ384" i="4"/>
  <c r="AJ385" i="4"/>
  <c r="AJ386" i="4"/>
  <c r="AJ387" i="4"/>
  <c r="AJ388" i="4"/>
  <c r="AJ389" i="4"/>
  <c r="AJ390" i="4"/>
  <c r="AJ391" i="4"/>
  <c r="AJ392" i="4"/>
  <c r="AJ393" i="4"/>
  <c r="AJ394" i="4"/>
  <c r="AJ395" i="4"/>
  <c r="AJ396" i="4"/>
  <c r="AJ397" i="4"/>
  <c r="AJ398" i="4"/>
  <c r="AJ399" i="4"/>
  <c r="AJ401" i="4"/>
  <c r="AJ400" i="4"/>
  <c r="AJ402" i="4"/>
  <c r="AJ403" i="4"/>
  <c r="AJ404" i="4"/>
  <c r="AJ405" i="4"/>
  <c r="AJ406" i="4"/>
  <c r="AJ407" i="4"/>
  <c r="AJ408" i="4"/>
  <c r="AJ409" i="4"/>
  <c r="AJ410" i="4"/>
  <c r="AJ411" i="4"/>
  <c r="AJ412" i="4"/>
  <c r="AJ413" i="4"/>
  <c r="AJ414" i="4"/>
  <c r="AJ415" i="4"/>
  <c r="AJ476" i="4"/>
  <c r="AJ416" i="4"/>
  <c r="AJ417" i="4"/>
  <c r="AJ418" i="4"/>
  <c r="AJ419" i="4"/>
  <c r="AJ420" i="4"/>
  <c r="AJ421" i="4"/>
  <c r="AJ477" i="4"/>
  <c r="AJ478" i="4"/>
  <c r="AJ422" i="4"/>
  <c r="AJ479" i="4"/>
  <c r="AJ480" i="4"/>
  <c r="AJ423" i="4"/>
  <c r="AJ424" i="4"/>
  <c r="AJ425" i="4"/>
  <c r="AJ426" i="4"/>
  <c r="AJ427" i="4"/>
  <c r="AJ428" i="4"/>
  <c r="AJ481" i="4"/>
  <c r="AJ429" i="4"/>
  <c r="AJ430" i="4"/>
  <c r="AJ431" i="4"/>
  <c r="AJ432" i="4"/>
  <c r="AJ433" i="4"/>
  <c r="AJ434" i="4"/>
  <c r="AJ435" i="4"/>
  <c r="AJ436" i="4"/>
  <c r="AJ482" i="4"/>
  <c r="AJ437" i="4"/>
  <c r="AJ438" i="4"/>
  <c r="AJ483" i="4"/>
  <c r="AJ439" i="4"/>
  <c r="AJ484" i="4"/>
  <c r="AJ440" i="4"/>
  <c r="AJ441" i="4"/>
  <c r="AJ442" i="4"/>
  <c r="AJ443" i="4"/>
  <c r="AJ444" i="4"/>
  <c r="AJ445" i="4"/>
  <c r="AJ446" i="4"/>
  <c r="AJ447" i="4"/>
  <c r="AJ448" i="4"/>
  <c r="AJ449" i="4"/>
  <c r="AJ485" i="4"/>
  <c r="AJ486" i="4"/>
  <c r="AJ450" i="4"/>
  <c r="AJ451" i="4"/>
  <c r="AJ487" i="4"/>
  <c r="AJ452" i="4"/>
  <c r="AJ453" i="4"/>
  <c r="AJ454" i="4"/>
  <c r="AJ455" i="4"/>
  <c r="AJ456" i="4"/>
  <c r="AJ457" i="4"/>
  <c r="AJ458" i="4"/>
  <c r="AJ459" i="4"/>
  <c r="AJ460" i="4"/>
  <c r="AJ461" i="4"/>
  <c r="AJ463" i="4"/>
  <c r="AJ462" i="4"/>
  <c r="AJ464" i="4"/>
  <c r="AJ465" i="4"/>
  <c r="AJ466" i="4"/>
  <c r="AJ468" i="4"/>
  <c r="AJ467" i="4"/>
  <c r="AJ469" i="4"/>
  <c r="AJ470" i="4"/>
  <c r="AJ471" i="4"/>
  <c r="AJ472" i="4"/>
  <c r="AJ473" i="4"/>
  <c r="AJ474" i="4"/>
  <c r="AJ475" i="4"/>
  <c r="AJ488" i="4"/>
  <c r="AJ489" i="4"/>
  <c r="AJ490" i="4"/>
  <c r="AJ491" i="4"/>
  <c r="AJ492" i="4"/>
  <c r="AJ493" i="4"/>
  <c r="AJ494" i="4"/>
  <c r="AJ495" i="4"/>
  <c r="AJ496" i="4"/>
  <c r="AJ497" i="4"/>
  <c r="AJ498" i="4"/>
  <c r="AJ499" i="4"/>
  <c r="AJ500" i="4"/>
  <c r="AJ501" i="4"/>
  <c r="AJ502" i="4"/>
  <c r="AJ503" i="4"/>
  <c r="AJ504" i="4"/>
  <c r="AJ505" i="4"/>
  <c r="AJ506" i="4"/>
  <c r="AJ507" i="4"/>
  <c r="AJ508" i="4"/>
  <c r="AJ509" i="4"/>
  <c r="AJ510" i="4"/>
  <c r="AJ511" i="4"/>
  <c r="AJ512" i="4"/>
  <c r="AJ513" i="4"/>
  <c r="AJ514" i="4"/>
  <c r="AJ515" i="4"/>
  <c r="AJ516" i="4"/>
  <c r="AJ517" i="4"/>
  <c r="AJ518" i="4"/>
  <c r="AJ519" i="4"/>
  <c r="AJ520" i="4"/>
  <c r="AJ521" i="4"/>
  <c r="AJ522" i="4"/>
  <c r="AJ523" i="4"/>
  <c r="AJ524" i="4"/>
  <c r="AJ525" i="4"/>
  <c r="AJ526" i="4"/>
  <c r="AJ527" i="4"/>
  <c r="AJ528" i="4"/>
  <c r="AJ529" i="4"/>
  <c r="AJ530" i="4"/>
  <c r="AJ531" i="4"/>
  <c r="AJ532" i="4"/>
  <c r="AJ533" i="4"/>
  <c r="AJ535" i="4"/>
  <c r="AJ536" i="4"/>
  <c r="AJ537" i="4"/>
  <c r="AJ534" i="4"/>
  <c r="AJ538" i="4"/>
  <c r="AJ539" i="4"/>
  <c r="AJ540" i="4"/>
  <c r="AJ541" i="4"/>
  <c r="AJ543" i="4"/>
  <c r="AJ542" i="4"/>
  <c r="AJ544" i="4"/>
  <c r="AJ545" i="4"/>
  <c r="AJ546" i="4"/>
  <c r="AJ547" i="4"/>
  <c r="AJ548" i="4"/>
  <c r="AJ549" i="4"/>
  <c r="AJ550" i="4"/>
  <c r="AJ551" i="4"/>
  <c r="AJ552" i="4"/>
  <c r="AJ553" i="4"/>
  <c r="AJ554" i="4"/>
  <c r="AJ555" i="4"/>
  <c r="AJ556" i="4"/>
  <c r="AJ557" i="4"/>
  <c r="AJ558" i="4"/>
  <c r="AJ559" i="4"/>
  <c r="AJ560" i="4"/>
  <c r="AJ561" i="4"/>
  <c r="AJ562" i="4"/>
  <c r="AJ563" i="4"/>
  <c r="AJ564" i="4"/>
  <c r="AJ565" i="4"/>
  <c r="AJ566" i="4"/>
  <c r="AJ567" i="4"/>
  <c r="AJ576" i="4"/>
  <c r="AJ568" i="4"/>
  <c r="AJ569" i="4"/>
  <c r="AJ570" i="4"/>
  <c r="AJ571" i="4"/>
  <c r="AJ572" i="4"/>
  <c r="AJ573" i="4"/>
  <c r="AJ574" i="4"/>
  <c r="AJ577" i="4"/>
  <c r="AJ575" i="4"/>
  <c r="AJ578" i="4"/>
  <c r="AJ579" i="4"/>
  <c r="AJ580" i="4"/>
  <c r="AJ5" i="4"/>
  <c r="AH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H27" i="4"/>
  <c r="AH28" i="4"/>
  <c r="AH29" i="4"/>
  <c r="AH30" i="4"/>
  <c r="AH31" i="4"/>
  <c r="AH32" i="4"/>
  <c r="AH33" i="4"/>
  <c r="AH34" i="4"/>
  <c r="AH35" i="4"/>
  <c r="AH36" i="4"/>
  <c r="AH37" i="4"/>
  <c r="AH38" i="4"/>
  <c r="AH39" i="4"/>
  <c r="AH40" i="4"/>
  <c r="AH41" i="4"/>
  <c r="AH42" i="4"/>
  <c r="AH43" i="4"/>
  <c r="AH44" i="4"/>
  <c r="AH45" i="4"/>
  <c r="AH46" i="4"/>
  <c r="AH47" i="4"/>
  <c r="AH48" i="4"/>
  <c r="AH49" i="4"/>
  <c r="AH50" i="4"/>
  <c r="AH51" i="4"/>
  <c r="AH52" i="4"/>
  <c r="AH53" i="4"/>
  <c r="AH64" i="4"/>
  <c r="AH65" i="4"/>
  <c r="AH66" i="4"/>
  <c r="AH67" i="4"/>
  <c r="AH68" i="4"/>
  <c r="AH69" i="4"/>
  <c r="AH70" i="4"/>
  <c r="AH71" i="4"/>
  <c r="AH72" i="4"/>
  <c r="AH54" i="4"/>
  <c r="AH55" i="4"/>
  <c r="AH56" i="4"/>
  <c r="AH57" i="4"/>
  <c r="AH58" i="4"/>
  <c r="AH59" i="4"/>
  <c r="AH60" i="4"/>
  <c r="AH61" i="4"/>
  <c r="AH62" i="4"/>
  <c r="AH63" i="4"/>
  <c r="AH110" i="4"/>
  <c r="AH73" i="4"/>
  <c r="AH74" i="4"/>
  <c r="AH75" i="4"/>
  <c r="AH76" i="4"/>
  <c r="AH111" i="4"/>
  <c r="AH77" i="4"/>
  <c r="AH78" i="4"/>
  <c r="AH79" i="4"/>
  <c r="AH80" i="4"/>
  <c r="AH81" i="4"/>
  <c r="AH82" i="4"/>
  <c r="AH83" i="4"/>
  <c r="AH84" i="4"/>
  <c r="AH85" i="4"/>
  <c r="AH86" i="4"/>
  <c r="AH87" i="4"/>
  <c r="AH88" i="4"/>
  <c r="AH89" i="4"/>
  <c r="AH90" i="4"/>
  <c r="AH91" i="4"/>
  <c r="AH92" i="4"/>
  <c r="AH93" i="4"/>
  <c r="AH94" i="4"/>
  <c r="AH95" i="4"/>
  <c r="AH97" i="4"/>
  <c r="AH96" i="4"/>
  <c r="AH98" i="4"/>
  <c r="AH99" i="4"/>
  <c r="AH100" i="4"/>
  <c r="AH101" i="4"/>
  <c r="AH102" i="4"/>
  <c r="AH103" i="4"/>
  <c r="AH104" i="4"/>
  <c r="AH105" i="4"/>
  <c r="AH106" i="4"/>
  <c r="AH107" i="4"/>
  <c r="AH108" i="4"/>
  <c r="AH112" i="4"/>
  <c r="AH113" i="4"/>
  <c r="AH114" i="4"/>
  <c r="AH115" i="4"/>
  <c r="AH109" i="4"/>
  <c r="AH116" i="4"/>
  <c r="AH117" i="4"/>
  <c r="AH118" i="4"/>
  <c r="AH119" i="4"/>
  <c r="AH120" i="4"/>
  <c r="AH121" i="4"/>
  <c r="AH122" i="4"/>
  <c r="AH123" i="4"/>
  <c r="AH124" i="4"/>
  <c r="AH125" i="4"/>
  <c r="AH126" i="4"/>
  <c r="AH127" i="4"/>
  <c r="AH128" i="4"/>
  <c r="AH129" i="4"/>
  <c r="AH130" i="4"/>
  <c r="AH131" i="4"/>
  <c r="AH132" i="4"/>
  <c r="AH133" i="4"/>
  <c r="AH134" i="4"/>
  <c r="AH135" i="4"/>
  <c r="AH136" i="4"/>
  <c r="AH137" i="4"/>
  <c r="AH138" i="4"/>
  <c r="AH139" i="4"/>
  <c r="AH140" i="4"/>
  <c r="AH141" i="4"/>
  <c r="AH142" i="4"/>
  <c r="AH143" i="4"/>
  <c r="AH144" i="4"/>
  <c r="AH145" i="4"/>
  <c r="AH146" i="4"/>
  <c r="AH147" i="4"/>
  <c r="AH148" i="4"/>
  <c r="AH149" i="4"/>
  <c r="AH150" i="4"/>
  <c r="AH151" i="4"/>
  <c r="AH152" i="4"/>
  <c r="AH153" i="4"/>
  <c r="AH154" i="4"/>
  <c r="AH155" i="4"/>
  <c r="AH156" i="4"/>
  <c r="AH157" i="4"/>
  <c r="AH158" i="4"/>
  <c r="AH159" i="4"/>
  <c r="AH160" i="4"/>
  <c r="AH161" i="4"/>
  <c r="AH162" i="4"/>
  <c r="AH163" i="4"/>
  <c r="AH164" i="4"/>
  <c r="AH165" i="4"/>
  <c r="AH166" i="4"/>
  <c r="AH167" i="4"/>
  <c r="AH168" i="4"/>
  <c r="AH169" i="4"/>
  <c r="AH170" i="4"/>
  <c r="AH171" i="4"/>
  <c r="AH172" i="4"/>
  <c r="AH173" i="4"/>
  <c r="AH174" i="4"/>
  <c r="AH175" i="4"/>
  <c r="AH176" i="4"/>
  <c r="AH177" i="4"/>
  <c r="AH178" i="4"/>
  <c r="AH179" i="4"/>
  <c r="AH180" i="4"/>
  <c r="AH181" i="4"/>
  <c r="AH182" i="4"/>
  <c r="AH183" i="4"/>
  <c r="AH184" i="4"/>
  <c r="AH185" i="4"/>
  <c r="AH186" i="4"/>
  <c r="AH187" i="4"/>
  <c r="AH188" i="4"/>
  <c r="AH189" i="4"/>
  <c r="AH190" i="4"/>
  <c r="AH191" i="4"/>
  <c r="AH192" i="4"/>
  <c r="AH193" i="4"/>
  <c r="AH194" i="4"/>
  <c r="AH195" i="4"/>
  <c r="AH196" i="4"/>
  <c r="AH197" i="4"/>
  <c r="AH198" i="4"/>
  <c r="AH199" i="4"/>
  <c r="AH200" i="4"/>
  <c r="AH201" i="4"/>
  <c r="AH202" i="4"/>
  <c r="AH203" i="4"/>
  <c r="AH204" i="4"/>
  <c r="AH205" i="4"/>
  <c r="AH206" i="4"/>
  <c r="AH207" i="4"/>
  <c r="AH208" i="4"/>
  <c r="AH209" i="4"/>
  <c r="AH210" i="4"/>
  <c r="AH211" i="4"/>
  <c r="AH212" i="4"/>
  <c r="AH213" i="4"/>
  <c r="AH214" i="4"/>
  <c r="AH216" i="4"/>
  <c r="AH215" i="4"/>
  <c r="AH217" i="4"/>
  <c r="AH218" i="4"/>
  <c r="AH219" i="4"/>
  <c r="AH220" i="4"/>
  <c r="AH221" i="4"/>
  <c r="AH222" i="4"/>
  <c r="AH223" i="4"/>
  <c r="AH224" i="4"/>
  <c r="AH225" i="4"/>
  <c r="AH226" i="4"/>
  <c r="AH227" i="4"/>
  <c r="AH228" i="4"/>
  <c r="AH229" i="4"/>
  <c r="AH230" i="4"/>
  <c r="AH231" i="4"/>
  <c r="AH232" i="4"/>
  <c r="AH233" i="4"/>
  <c r="AH234" i="4"/>
  <c r="AH235" i="4"/>
  <c r="AH236" i="4"/>
  <c r="AH237" i="4"/>
  <c r="AH238" i="4"/>
  <c r="AH239" i="4"/>
  <c r="AH240" i="4"/>
  <c r="AH241" i="4"/>
  <c r="AH242" i="4"/>
  <c r="AH243" i="4"/>
  <c r="AH244" i="4"/>
  <c r="AH245" i="4"/>
  <c r="AH246" i="4"/>
  <c r="AH247" i="4"/>
  <c r="AH248" i="4"/>
  <c r="AH262" i="4"/>
  <c r="AH249" i="4"/>
  <c r="AH250" i="4"/>
  <c r="AH251" i="4"/>
  <c r="AH252" i="4"/>
  <c r="AH253" i="4"/>
  <c r="AH254" i="4"/>
  <c r="AH255" i="4"/>
  <c r="AH256" i="4"/>
  <c r="AH257" i="4"/>
  <c r="AH258" i="4"/>
  <c r="AH259" i="4"/>
  <c r="AH260" i="4"/>
  <c r="AH261" i="4"/>
  <c r="AH263" i="4"/>
  <c r="AH264" i="4"/>
  <c r="AH265" i="4"/>
  <c r="AH266" i="4"/>
  <c r="AH267" i="4"/>
  <c r="AH268" i="4"/>
  <c r="AH269" i="4"/>
  <c r="AH270" i="4"/>
  <c r="AH271" i="4"/>
  <c r="AH272" i="4"/>
  <c r="AH273" i="4"/>
  <c r="AH274" i="4"/>
  <c r="AH275" i="4"/>
  <c r="AH276" i="4"/>
  <c r="AH277" i="4"/>
  <c r="AH278" i="4"/>
  <c r="AH279" i="4"/>
  <c r="AH280" i="4"/>
  <c r="AH282" i="4"/>
  <c r="AH281" i="4"/>
  <c r="AH283" i="4"/>
  <c r="AH284" i="4"/>
  <c r="AH285" i="4"/>
  <c r="AH286" i="4"/>
  <c r="AH287" i="4"/>
  <c r="AH288" i="4"/>
  <c r="AH289" i="4"/>
  <c r="AH290" i="4"/>
  <c r="AH291" i="4"/>
  <c r="AH292" i="4"/>
  <c r="AH293" i="4"/>
  <c r="AH294" i="4"/>
  <c r="AH295" i="4"/>
  <c r="AH296" i="4"/>
  <c r="AH297" i="4"/>
  <c r="AH298" i="4"/>
  <c r="AH299" i="4"/>
  <c r="AH300" i="4"/>
  <c r="AH301" i="4"/>
  <c r="AH302" i="4"/>
  <c r="AH303" i="4"/>
  <c r="AH304" i="4"/>
  <c r="AH305" i="4"/>
  <c r="AH306" i="4"/>
  <c r="AH307" i="4"/>
  <c r="AH308" i="4"/>
  <c r="AH309" i="4"/>
  <c r="AH312" i="4"/>
  <c r="AH310" i="4"/>
  <c r="AH311" i="4"/>
  <c r="AH313" i="4"/>
  <c r="AH314" i="4"/>
  <c r="AH315" i="4"/>
  <c r="AH316" i="4"/>
  <c r="AH317" i="4"/>
  <c r="AH318" i="4"/>
  <c r="AH319" i="4"/>
  <c r="AH320" i="4"/>
  <c r="AH321" i="4"/>
  <c r="AH322" i="4"/>
  <c r="AH323" i="4"/>
  <c r="AH324" i="4"/>
  <c r="AH325" i="4"/>
  <c r="AH326" i="4"/>
  <c r="AH327" i="4"/>
  <c r="AH328" i="4"/>
  <c r="AH329" i="4"/>
  <c r="AH330" i="4"/>
  <c r="AH331" i="4"/>
  <c r="AH332" i="4"/>
  <c r="AH333" i="4"/>
  <c r="AH334" i="4"/>
  <c r="AH335" i="4"/>
  <c r="AH336" i="4"/>
  <c r="AH337" i="4"/>
  <c r="AH338" i="4"/>
  <c r="AH339" i="4"/>
  <c r="AH340" i="4"/>
  <c r="AH341" i="4"/>
  <c r="AH342" i="4"/>
  <c r="AH343" i="4"/>
  <c r="AH344" i="4"/>
  <c r="AH345" i="4"/>
  <c r="AH346" i="4"/>
  <c r="AH347" i="4"/>
  <c r="AH348" i="4"/>
  <c r="AH349" i="4"/>
  <c r="AH350" i="4"/>
  <c r="AH351" i="4"/>
  <c r="AH352" i="4"/>
  <c r="AH353" i="4"/>
  <c r="AH354" i="4"/>
  <c r="AH355" i="4"/>
  <c r="AH356" i="4"/>
  <c r="AH357" i="4"/>
  <c r="AH358" i="4"/>
  <c r="AH359" i="4"/>
  <c r="AH360" i="4"/>
  <c r="AH361" i="4"/>
  <c r="AH362" i="4"/>
  <c r="AH363" i="4"/>
  <c r="AH364" i="4"/>
  <c r="AH365" i="4"/>
  <c r="AH366" i="4"/>
  <c r="AH367" i="4"/>
  <c r="AH368" i="4"/>
  <c r="AH369" i="4"/>
  <c r="AH370" i="4"/>
  <c r="AH371" i="4"/>
  <c r="AH372" i="4"/>
  <c r="AH373" i="4"/>
  <c r="AH374" i="4"/>
  <c r="AH375" i="4"/>
  <c r="AH376" i="4"/>
  <c r="AH377" i="4"/>
  <c r="AH378" i="4"/>
  <c r="AH379" i="4"/>
  <c r="AH380" i="4"/>
  <c r="AH381" i="4"/>
  <c r="AH382" i="4"/>
  <c r="AH383" i="4"/>
  <c r="AH384" i="4"/>
  <c r="AH385" i="4"/>
  <c r="AH386" i="4"/>
  <c r="AH387" i="4"/>
  <c r="AH388" i="4"/>
  <c r="AH389" i="4"/>
  <c r="AH390" i="4"/>
  <c r="AH391" i="4"/>
  <c r="AH392" i="4"/>
  <c r="AH393" i="4"/>
  <c r="AH394" i="4"/>
  <c r="AH395" i="4"/>
  <c r="AH396" i="4"/>
  <c r="AH397" i="4"/>
  <c r="AH398" i="4"/>
  <c r="AH399" i="4"/>
  <c r="AH401" i="4"/>
  <c r="AH400" i="4"/>
  <c r="AH402" i="4"/>
  <c r="AH403" i="4"/>
  <c r="AH404" i="4"/>
  <c r="AH405" i="4"/>
  <c r="AH406" i="4"/>
  <c r="AH407" i="4"/>
  <c r="AH408" i="4"/>
  <c r="AH409" i="4"/>
  <c r="AH410" i="4"/>
  <c r="AH411" i="4"/>
  <c r="AH412" i="4"/>
  <c r="AH413" i="4"/>
  <c r="AH414" i="4"/>
  <c r="AH415" i="4"/>
  <c r="AH476" i="4"/>
  <c r="AH416" i="4"/>
  <c r="AH417" i="4"/>
  <c r="AH418" i="4"/>
  <c r="AH419" i="4"/>
  <c r="AH420" i="4"/>
  <c r="AH421" i="4"/>
  <c r="AH477" i="4"/>
  <c r="AH478" i="4"/>
  <c r="AH422" i="4"/>
  <c r="AH479" i="4"/>
  <c r="AH480" i="4"/>
  <c r="AH423" i="4"/>
  <c r="AH424" i="4"/>
  <c r="AH425" i="4"/>
  <c r="AH426" i="4"/>
  <c r="AH427" i="4"/>
  <c r="AH428" i="4"/>
  <c r="AH481" i="4"/>
  <c r="AH429" i="4"/>
  <c r="AH430" i="4"/>
  <c r="AH431" i="4"/>
  <c r="AH432" i="4"/>
  <c r="AH433" i="4"/>
  <c r="AH434" i="4"/>
  <c r="AH435" i="4"/>
  <c r="AH436" i="4"/>
  <c r="AH482" i="4"/>
  <c r="AH437" i="4"/>
  <c r="AH438" i="4"/>
  <c r="AH483" i="4"/>
  <c r="AH439" i="4"/>
  <c r="AH484" i="4"/>
  <c r="AH440" i="4"/>
  <c r="AH441" i="4"/>
  <c r="AH442" i="4"/>
  <c r="AH443" i="4"/>
  <c r="AH444" i="4"/>
  <c r="AH445" i="4"/>
  <c r="AH446" i="4"/>
  <c r="AH447" i="4"/>
  <c r="AH448" i="4"/>
  <c r="AH449" i="4"/>
  <c r="AH485" i="4"/>
  <c r="AH486" i="4"/>
  <c r="AH450" i="4"/>
  <c r="AH451" i="4"/>
  <c r="AH487" i="4"/>
  <c r="AH452" i="4"/>
  <c r="AH453" i="4"/>
  <c r="AH454" i="4"/>
  <c r="AH455" i="4"/>
  <c r="AH456" i="4"/>
  <c r="AH457" i="4"/>
  <c r="AH458" i="4"/>
  <c r="AH459" i="4"/>
  <c r="AH460" i="4"/>
  <c r="AH461" i="4"/>
  <c r="AH463" i="4"/>
  <c r="AH462" i="4"/>
  <c r="AH464" i="4"/>
  <c r="AH465" i="4"/>
  <c r="AH466" i="4"/>
  <c r="AH468" i="4"/>
  <c r="AH467" i="4"/>
  <c r="AH469" i="4"/>
  <c r="AH470" i="4"/>
  <c r="AH471" i="4"/>
  <c r="AH472" i="4"/>
  <c r="AH473" i="4"/>
  <c r="AH474" i="4"/>
  <c r="AH475" i="4"/>
  <c r="AH488" i="4"/>
  <c r="AH489" i="4"/>
  <c r="AH490" i="4"/>
  <c r="AH491" i="4"/>
  <c r="AH492" i="4"/>
  <c r="AH493" i="4"/>
  <c r="AH494" i="4"/>
  <c r="AH495" i="4"/>
  <c r="AH496" i="4"/>
  <c r="AH497" i="4"/>
  <c r="AH498" i="4"/>
  <c r="AH499" i="4"/>
  <c r="AH500" i="4"/>
  <c r="AH501" i="4"/>
  <c r="AH502" i="4"/>
  <c r="AH503" i="4"/>
  <c r="AH504" i="4"/>
  <c r="AH505" i="4"/>
  <c r="AH506" i="4"/>
  <c r="AH507" i="4"/>
  <c r="AH508" i="4"/>
  <c r="AH509" i="4"/>
  <c r="AH510" i="4"/>
  <c r="AH511" i="4"/>
  <c r="AH512" i="4"/>
  <c r="AH513" i="4"/>
  <c r="AH514" i="4"/>
  <c r="AH515" i="4"/>
  <c r="AH516" i="4"/>
  <c r="AH517" i="4"/>
  <c r="AH518" i="4"/>
  <c r="AH519" i="4"/>
  <c r="AH520" i="4"/>
  <c r="AH521" i="4"/>
  <c r="AH522" i="4"/>
  <c r="AH523" i="4"/>
  <c r="AH524" i="4"/>
  <c r="AH525" i="4"/>
  <c r="AH526" i="4"/>
  <c r="AH527" i="4"/>
  <c r="AH528" i="4"/>
  <c r="AH529" i="4"/>
  <c r="AH530" i="4"/>
  <c r="AH531" i="4"/>
  <c r="AH532" i="4"/>
  <c r="AH533" i="4"/>
  <c r="AH535" i="4"/>
  <c r="AH536" i="4"/>
  <c r="AH537" i="4"/>
  <c r="AH534" i="4"/>
  <c r="AH538" i="4"/>
  <c r="AH539" i="4"/>
  <c r="AH540" i="4"/>
  <c r="AH541" i="4"/>
  <c r="AH543" i="4"/>
  <c r="AH542" i="4"/>
  <c r="AH544" i="4"/>
  <c r="AH545" i="4"/>
  <c r="AH546" i="4"/>
  <c r="AH547" i="4"/>
  <c r="AH548" i="4"/>
  <c r="AH549" i="4"/>
  <c r="AH550" i="4"/>
  <c r="AH551" i="4"/>
  <c r="AH552" i="4"/>
  <c r="AH553" i="4"/>
  <c r="AH554" i="4"/>
  <c r="AH555" i="4"/>
  <c r="AH556" i="4"/>
  <c r="AH557" i="4"/>
  <c r="AH558" i="4"/>
  <c r="AH559" i="4"/>
  <c r="AH560" i="4"/>
  <c r="AH561" i="4"/>
  <c r="AH562" i="4"/>
  <c r="AH563" i="4"/>
  <c r="AH564" i="4"/>
  <c r="AH565" i="4"/>
  <c r="AH566" i="4"/>
  <c r="AH567" i="4"/>
  <c r="AH576" i="4"/>
  <c r="AH568" i="4"/>
  <c r="AH569" i="4"/>
  <c r="AH570" i="4"/>
  <c r="AH571" i="4"/>
  <c r="AH572" i="4"/>
  <c r="AH573" i="4"/>
  <c r="AH574" i="4"/>
  <c r="AH577" i="4"/>
  <c r="AH575" i="4"/>
  <c r="AH578" i="4"/>
  <c r="AH579" i="4"/>
  <c r="AH580" i="4"/>
  <c r="AH5" i="4"/>
  <c r="AC7" i="4"/>
  <c r="AC8" i="4"/>
  <c r="AC9" i="4"/>
  <c r="AC10" i="4"/>
  <c r="AC11" i="4"/>
  <c r="AC12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AC52" i="4"/>
  <c r="AC53" i="4"/>
  <c r="AC64" i="4"/>
  <c r="AC65" i="4"/>
  <c r="AC66" i="4"/>
  <c r="AC67" i="4"/>
  <c r="AC68" i="4"/>
  <c r="AC69" i="4"/>
  <c r="AC70" i="4"/>
  <c r="AC71" i="4"/>
  <c r="AC72" i="4"/>
  <c r="AC54" i="4"/>
  <c r="AC55" i="4"/>
  <c r="AC56" i="4"/>
  <c r="AC57" i="4"/>
  <c r="AC58" i="4"/>
  <c r="AC59" i="4"/>
  <c r="AC60" i="4"/>
  <c r="AC61" i="4"/>
  <c r="AC62" i="4"/>
  <c r="AC63" i="4"/>
  <c r="AC110" i="4"/>
  <c r="AC73" i="4"/>
  <c r="AC74" i="4"/>
  <c r="AC75" i="4"/>
  <c r="AC76" i="4"/>
  <c r="AC111" i="4"/>
  <c r="AC77" i="4"/>
  <c r="AC78" i="4"/>
  <c r="AC79" i="4"/>
  <c r="AC80" i="4"/>
  <c r="AC81" i="4"/>
  <c r="AC82" i="4"/>
  <c r="AC83" i="4"/>
  <c r="AC84" i="4"/>
  <c r="AC85" i="4"/>
  <c r="AC86" i="4"/>
  <c r="AC87" i="4"/>
  <c r="AC88" i="4"/>
  <c r="AC89" i="4"/>
  <c r="AC90" i="4"/>
  <c r="AC91" i="4"/>
  <c r="AC92" i="4"/>
  <c r="AC93" i="4"/>
  <c r="AC94" i="4"/>
  <c r="AC95" i="4"/>
  <c r="AC97" i="4"/>
  <c r="AC96" i="4"/>
  <c r="AC98" i="4"/>
  <c r="AC99" i="4"/>
  <c r="AC100" i="4"/>
  <c r="AC101" i="4"/>
  <c r="AC102" i="4"/>
  <c r="AC103" i="4"/>
  <c r="AC104" i="4"/>
  <c r="AC105" i="4"/>
  <c r="AC106" i="4"/>
  <c r="AC107" i="4"/>
  <c r="AC108" i="4"/>
  <c r="AC112" i="4"/>
  <c r="AC113" i="4"/>
  <c r="AC114" i="4"/>
  <c r="AC115" i="4"/>
  <c r="AC109" i="4"/>
  <c r="AC116" i="4"/>
  <c r="AC117" i="4"/>
  <c r="AC118" i="4"/>
  <c r="AC119" i="4"/>
  <c r="AC120" i="4"/>
  <c r="AC121" i="4"/>
  <c r="AC122" i="4"/>
  <c r="AC123" i="4"/>
  <c r="AC124" i="4"/>
  <c r="AC125" i="4"/>
  <c r="AC126" i="4"/>
  <c r="AC127" i="4"/>
  <c r="AC128" i="4"/>
  <c r="AC129" i="4"/>
  <c r="AC130" i="4"/>
  <c r="AC131" i="4"/>
  <c r="AC132" i="4"/>
  <c r="AC133" i="4"/>
  <c r="AC134" i="4"/>
  <c r="AC135" i="4"/>
  <c r="AC136" i="4"/>
  <c r="AC137" i="4"/>
  <c r="AC138" i="4"/>
  <c r="AC139" i="4"/>
  <c r="AC140" i="4"/>
  <c r="AC141" i="4"/>
  <c r="AC142" i="4"/>
  <c r="AC143" i="4"/>
  <c r="AC144" i="4"/>
  <c r="AC145" i="4"/>
  <c r="AC146" i="4"/>
  <c r="AC147" i="4"/>
  <c r="AC148" i="4"/>
  <c r="AC149" i="4"/>
  <c r="AC150" i="4"/>
  <c r="AC151" i="4"/>
  <c r="AC152" i="4"/>
  <c r="AC153" i="4"/>
  <c r="AC154" i="4"/>
  <c r="AC155" i="4"/>
  <c r="AC156" i="4"/>
  <c r="AC157" i="4"/>
  <c r="AC158" i="4"/>
  <c r="AC159" i="4"/>
  <c r="AC160" i="4"/>
  <c r="AC161" i="4"/>
  <c r="AC162" i="4"/>
  <c r="AC163" i="4"/>
  <c r="AC164" i="4"/>
  <c r="AC165" i="4"/>
  <c r="AC166" i="4"/>
  <c r="AC167" i="4"/>
  <c r="AC168" i="4"/>
  <c r="AC169" i="4"/>
  <c r="AC170" i="4"/>
  <c r="AC171" i="4"/>
  <c r="AC172" i="4"/>
  <c r="AC173" i="4"/>
  <c r="AC174" i="4"/>
  <c r="AC175" i="4"/>
  <c r="AC176" i="4"/>
  <c r="AC177" i="4"/>
  <c r="AC178" i="4"/>
  <c r="AC179" i="4"/>
  <c r="AC180" i="4"/>
  <c r="AC181" i="4"/>
  <c r="AC182" i="4"/>
  <c r="AC183" i="4"/>
  <c r="AC184" i="4"/>
  <c r="AC185" i="4"/>
  <c r="AC186" i="4"/>
  <c r="AC187" i="4"/>
  <c r="AC188" i="4"/>
  <c r="AC189" i="4"/>
  <c r="AC190" i="4"/>
  <c r="AC191" i="4"/>
  <c r="AC192" i="4"/>
  <c r="AC193" i="4"/>
  <c r="AC194" i="4"/>
  <c r="AC195" i="4"/>
  <c r="AC196" i="4"/>
  <c r="AC197" i="4"/>
  <c r="AC198" i="4"/>
  <c r="AC199" i="4"/>
  <c r="AC200" i="4"/>
  <c r="AC201" i="4"/>
  <c r="AC202" i="4"/>
  <c r="AC203" i="4"/>
  <c r="AC204" i="4"/>
  <c r="AC205" i="4"/>
  <c r="AC206" i="4"/>
  <c r="AC207" i="4"/>
  <c r="AC208" i="4"/>
  <c r="AC209" i="4"/>
  <c r="AC210" i="4"/>
  <c r="AC211" i="4"/>
  <c r="AC212" i="4"/>
  <c r="AC213" i="4"/>
  <c r="AC214" i="4"/>
  <c r="AC216" i="4"/>
  <c r="AC215" i="4"/>
  <c r="AC217" i="4"/>
  <c r="AC218" i="4"/>
  <c r="AC219" i="4"/>
  <c r="AC220" i="4"/>
  <c r="AC221" i="4"/>
  <c r="AC222" i="4"/>
  <c r="AC223" i="4"/>
  <c r="AC224" i="4"/>
  <c r="AC225" i="4"/>
  <c r="AC226" i="4"/>
  <c r="AC227" i="4"/>
  <c r="AC228" i="4"/>
  <c r="AC229" i="4"/>
  <c r="AC230" i="4"/>
  <c r="AC231" i="4"/>
  <c r="AC232" i="4"/>
  <c r="AC233" i="4"/>
  <c r="AC234" i="4"/>
  <c r="AC235" i="4"/>
  <c r="AC236" i="4"/>
  <c r="AC237" i="4"/>
  <c r="AC238" i="4"/>
  <c r="AC239" i="4"/>
  <c r="AC240" i="4"/>
  <c r="AC241" i="4"/>
  <c r="AC242" i="4"/>
  <c r="AC243" i="4"/>
  <c r="AC244" i="4"/>
  <c r="AC245" i="4"/>
  <c r="AC246" i="4"/>
  <c r="AC247" i="4"/>
  <c r="AC248" i="4"/>
  <c r="AC262" i="4"/>
  <c r="AC249" i="4"/>
  <c r="AC250" i="4"/>
  <c r="AC251" i="4"/>
  <c r="AC252" i="4"/>
  <c r="AC253" i="4"/>
  <c r="AC254" i="4"/>
  <c r="AC255" i="4"/>
  <c r="AC256" i="4"/>
  <c r="AC257" i="4"/>
  <c r="AC258" i="4"/>
  <c r="AC259" i="4"/>
  <c r="AC260" i="4"/>
  <c r="AC261" i="4"/>
  <c r="AC263" i="4"/>
  <c r="AC264" i="4"/>
  <c r="AC265" i="4"/>
  <c r="AC266" i="4"/>
  <c r="AC267" i="4"/>
  <c r="AC268" i="4"/>
  <c r="AC269" i="4"/>
  <c r="AC270" i="4"/>
  <c r="AC271" i="4"/>
  <c r="AC272" i="4"/>
  <c r="AC273" i="4"/>
  <c r="AC274" i="4"/>
  <c r="AC275" i="4"/>
  <c r="AC276" i="4"/>
  <c r="AC277" i="4"/>
  <c r="AC278" i="4"/>
  <c r="AC279" i="4"/>
  <c r="AC280" i="4"/>
  <c r="AC282" i="4"/>
  <c r="AC281" i="4"/>
  <c r="AC283" i="4"/>
  <c r="AC284" i="4"/>
  <c r="AC285" i="4"/>
  <c r="AC286" i="4"/>
  <c r="AC287" i="4"/>
  <c r="AC288" i="4"/>
  <c r="AC289" i="4"/>
  <c r="AC290" i="4"/>
  <c r="AC291" i="4"/>
  <c r="AC292" i="4"/>
  <c r="AC293" i="4"/>
  <c r="AC294" i="4"/>
  <c r="AC295" i="4"/>
  <c r="AC296" i="4"/>
  <c r="AC297" i="4"/>
  <c r="AC298" i="4"/>
  <c r="AC299" i="4"/>
  <c r="AC300" i="4"/>
  <c r="AC301" i="4"/>
  <c r="AC302" i="4"/>
  <c r="AC303" i="4"/>
  <c r="AC304" i="4"/>
  <c r="AC305" i="4"/>
  <c r="AC306" i="4"/>
  <c r="AC307" i="4"/>
  <c r="AC308" i="4"/>
  <c r="AC309" i="4"/>
  <c r="AC312" i="4"/>
  <c r="AC310" i="4"/>
  <c r="AC311" i="4"/>
  <c r="AC313" i="4"/>
  <c r="AC314" i="4"/>
  <c r="AC315" i="4"/>
  <c r="AC316" i="4"/>
  <c r="AC317" i="4"/>
  <c r="AC318" i="4"/>
  <c r="AC319" i="4"/>
  <c r="AC320" i="4"/>
  <c r="AC321" i="4"/>
  <c r="AC322" i="4"/>
  <c r="AC323" i="4"/>
  <c r="AC324" i="4"/>
  <c r="AC325" i="4"/>
  <c r="AC326" i="4"/>
  <c r="AC327" i="4"/>
  <c r="AC328" i="4"/>
  <c r="AC329" i="4"/>
  <c r="AC330" i="4"/>
  <c r="AC331" i="4"/>
  <c r="AC332" i="4"/>
  <c r="AC333" i="4"/>
  <c r="AC334" i="4"/>
  <c r="AC335" i="4"/>
  <c r="AC336" i="4"/>
  <c r="AC337" i="4"/>
  <c r="AC338" i="4"/>
  <c r="AC339" i="4"/>
  <c r="AC340" i="4"/>
  <c r="AC341" i="4"/>
  <c r="AC342" i="4"/>
  <c r="AC343" i="4"/>
  <c r="AC344" i="4"/>
  <c r="AC345" i="4"/>
  <c r="AC346" i="4"/>
  <c r="AC347" i="4"/>
  <c r="AC348" i="4"/>
  <c r="AC349" i="4"/>
  <c r="AC350" i="4"/>
  <c r="AC351" i="4"/>
  <c r="AC352" i="4"/>
  <c r="AC353" i="4"/>
  <c r="AC354" i="4"/>
  <c r="AC355" i="4"/>
  <c r="AC356" i="4"/>
  <c r="AC357" i="4"/>
  <c r="AC358" i="4"/>
  <c r="AC359" i="4"/>
  <c r="AC360" i="4"/>
  <c r="AC361" i="4"/>
  <c r="AC362" i="4"/>
  <c r="AC363" i="4"/>
  <c r="AC364" i="4"/>
  <c r="AC365" i="4"/>
  <c r="AC366" i="4"/>
  <c r="AC367" i="4"/>
  <c r="AC368" i="4"/>
  <c r="AC369" i="4"/>
  <c r="AC370" i="4"/>
  <c r="AC371" i="4"/>
  <c r="AC372" i="4"/>
  <c r="AC373" i="4"/>
  <c r="AC374" i="4"/>
  <c r="AC375" i="4"/>
  <c r="AC376" i="4"/>
  <c r="AC377" i="4"/>
  <c r="AC378" i="4"/>
  <c r="AC379" i="4"/>
  <c r="AC380" i="4"/>
  <c r="AC381" i="4"/>
  <c r="AC382" i="4"/>
  <c r="AC383" i="4"/>
  <c r="AC384" i="4"/>
  <c r="AC385" i="4"/>
  <c r="AC386" i="4"/>
  <c r="AC387" i="4"/>
  <c r="AC388" i="4"/>
  <c r="AC389" i="4"/>
  <c r="AC390" i="4"/>
  <c r="AC391" i="4"/>
  <c r="AC392" i="4"/>
  <c r="AC393" i="4"/>
  <c r="AC394" i="4"/>
  <c r="AC395" i="4"/>
  <c r="AC396" i="4"/>
  <c r="AC397" i="4"/>
  <c r="AC398" i="4"/>
  <c r="AC399" i="4"/>
  <c r="AC401" i="4"/>
  <c r="AC400" i="4"/>
  <c r="AC402" i="4"/>
  <c r="AC403" i="4"/>
  <c r="AC404" i="4"/>
  <c r="AC405" i="4"/>
  <c r="AC406" i="4"/>
  <c r="AC407" i="4"/>
  <c r="AC408" i="4"/>
  <c r="AC409" i="4"/>
  <c r="AC410" i="4"/>
  <c r="AC411" i="4"/>
  <c r="AC412" i="4"/>
  <c r="AC413" i="4"/>
  <c r="AC414" i="4"/>
  <c r="AC415" i="4"/>
  <c r="AC476" i="4"/>
  <c r="AC416" i="4"/>
  <c r="AC417" i="4"/>
  <c r="AC418" i="4"/>
  <c r="AC419" i="4"/>
  <c r="AC420" i="4"/>
  <c r="AC421" i="4"/>
  <c r="AC477" i="4"/>
  <c r="AC478" i="4"/>
  <c r="AC422" i="4"/>
  <c r="AC479" i="4"/>
  <c r="AC480" i="4"/>
  <c r="AC423" i="4"/>
  <c r="AC424" i="4"/>
  <c r="AC425" i="4"/>
  <c r="AC426" i="4"/>
  <c r="AC427" i="4"/>
  <c r="AC428" i="4"/>
  <c r="AC481" i="4"/>
  <c r="AC429" i="4"/>
  <c r="AC430" i="4"/>
  <c r="AC431" i="4"/>
  <c r="AC432" i="4"/>
  <c r="AC433" i="4"/>
  <c r="AC434" i="4"/>
  <c r="AC435" i="4"/>
  <c r="AC436" i="4"/>
  <c r="AC482" i="4"/>
  <c r="AC437" i="4"/>
  <c r="AC438" i="4"/>
  <c r="AC483" i="4"/>
  <c r="AC439" i="4"/>
  <c r="AC484" i="4"/>
  <c r="AC440" i="4"/>
  <c r="AC441" i="4"/>
  <c r="AC442" i="4"/>
  <c r="AC443" i="4"/>
  <c r="AC444" i="4"/>
  <c r="AC445" i="4"/>
  <c r="AC446" i="4"/>
  <c r="AC447" i="4"/>
  <c r="AC448" i="4"/>
  <c r="AC449" i="4"/>
  <c r="AC485" i="4"/>
  <c r="AC486" i="4"/>
  <c r="AC450" i="4"/>
  <c r="AC451" i="4"/>
  <c r="AC487" i="4"/>
  <c r="AC452" i="4"/>
  <c r="AC453" i="4"/>
  <c r="AC454" i="4"/>
  <c r="AC455" i="4"/>
  <c r="AC456" i="4"/>
  <c r="AC457" i="4"/>
  <c r="AC458" i="4"/>
  <c r="AC459" i="4"/>
  <c r="AC460" i="4"/>
  <c r="AC461" i="4"/>
  <c r="AC463" i="4"/>
  <c r="AC462" i="4"/>
  <c r="AC464" i="4"/>
  <c r="AC465" i="4"/>
  <c r="AC466" i="4"/>
  <c r="AC468" i="4"/>
  <c r="AC467" i="4"/>
  <c r="AC469" i="4"/>
  <c r="AC470" i="4"/>
  <c r="AC471" i="4"/>
  <c r="AC472" i="4"/>
  <c r="AC473" i="4"/>
  <c r="AC474" i="4"/>
  <c r="AC475" i="4"/>
  <c r="AC488" i="4"/>
  <c r="AC489" i="4"/>
  <c r="AC490" i="4"/>
  <c r="AC491" i="4"/>
  <c r="AC492" i="4"/>
  <c r="AC493" i="4"/>
  <c r="AC494" i="4"/>
  <c r="AC495" i="4"/>
  <c r="AC496" i="4"/>
  <c r="AC497" i="4"/>
  <c r="AC498" i="4"/>
  <c r="AC499" i="4"/>
  <c r="AC500" i="4"/>
  <c r="AC501" i="4"/>
  <c r="AC502" i="4"/>
  <c r="AC503" i="4"/>
  <c r="AC504" i="4"/>
  <c r="AC505" i="4"/>
  <c r="AC506" i="4"/>
  <c r="AC507" i="4"/>
  <c r="AC508" i="4"/>
  <c r="AC509" i="4"/>
  <c r="AC510" i="4"/>
  <c r="AC511" i="4"/>
  <c r="AC512" i="4"/>
  <c r="AC513" i="4"/>
  <c r="AC514" i="4"/>
  <c r="AC515" i="4"/>
  <c r="AC516" i="4"/>
  <c r="AC517" i="4"/>
  <c r="AC518" i="4"/>
  <c r="AC519" i="4"/>
  <c r="AC520" i="4"/>
  <c r="AC521" i="4"/>
  <c r="AC522" i="4"/>
  <c r="AC523" i="4"/>
  <c r="AC524" i="4"/>
  <c r="AC525" i="4"/>
  <c r="AC526" i="4"/>
  <c r="AC527" i="4"/>
  <c r="AC528" i="4"/>
  <c r="AC529" i="4"/>
  <c r="AC530" i="4"/>
  <c r="AC531" i="4"/>
  <c r="AC532" i="4"/>
  <c r="AC533" i="4"/>
  <c r="AC535" i="4"/>
  <c r="AC536" i="4"/>
  <c r="AC537" i="4"/>
  <c r="AC534" i="4"/>
  <c r="AC538" i="4"/>
  <c r="AC539" i="4"/>
  <c r="AC540" i="4"/>
  <c r="AC541" i="4"/>
  <c r="AC543" i="4"/>
  <c r="AC542" i="4"/>
  <c r="AC544" i="4"/>
  <c r="AC545" i="4"/>
  <c r="AC546" i="4"/>
  <c r="AC547" i="4"/>
  <c r="AC548" i="4"/>
  <c r="AC549" i="4"/>
  <c r="AC550" i="4"/>
  <c r="AC551" i="4"/>
  <c r="AC552" i="4"/>
  <c r="AC553" i="4"/>
  <c r="AC554" i="4"/>
  <c r="AC555" i="4"/>
  <c r="AC556" i="4"/>
  <c r="AC557" i="4"/>
  <c r="AC558" i="4"/>
  <c r="AC559" i="4"/>
  <c r="AC560" i="4"/>
  <c r="AC561" i="4"/>
  <c r="AC562" i="4"/>
  <c r="AC563" i="4"/>
  <c r="AC564" i="4"/>
  <c r="AC565" i="4"/>
  <c r="AC566" i="4"/>
  <c r="AC567" i="4"/>
  <c r="AC576" i="4"/>
  <c r="AC568" i="4"/>
  <c r="AC569" i="4"/>
  <c r="AC570" i="4"/>
  <c r="AC571" i="4"/>
  <c r="AC572" i="4"/>
  <c r="AC573" i="4"/>
  <c r="AC574" i="4"/>
  <c r="AC577" i="4"/>
  <c r="AC575" i="4"/>
  <c r="AC578" i="4"/>
  <c r="AC579" i="4"/>
  <c r="AC580" i="4"/>
  <c r="AC6" i="4"/>
  <c r="AC5" i="4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64" i="4"/>
  <c r="AA65" i="4"/>
  <c r="AA66" i="4"/>
  <c r="AA67" i="4"/>
  <c r="AA68" i="4"/>
  <c r="AA69" i="4"/>
  <c r="AA70" i="4"/>
  <c r="AA71" i="4"/>
  <c r="AA72" i="4"/>
  <c r="AA54" i="4"/>
  <c r="AA55" i="4"/>
  <c r="AA56" i="4"/>
  <c r="AA57" i="4"/>
  <c r="AA58" i="4"/>
  <c r="AA59" i="4"/>
  <c r="AA60" i="4"/>
  <c r="AA61" i="4"/>
  <c r="AA62" i="4"/>
  <c r="AA63" i="4"/>
  <c r="AA110" i="4"/>
  <c r="AA73" i="4"/>
  <c r="AA74" i="4"/>
  <c r="AA75" i="4"/>
  <c r="AA76" i="4"/>
  <c r="AA111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7" i="4"/>
  <c r="AA96" i="4"/>
  <c r="AA98" i="4"/>
  <c r="AA99" i="4"/>
  <c r="AA100" i="4"/>
  <c r="AA101" i="4"/>
  <c r="AA102" i="4"/>
  <c r="AA103" i="4"/>
  <c r="AA104" i="4"/>
  <c r="AA105" i="4"/>
  <c r="AA106" i="4"/>
  <c r="AA107" i="4"/>
  <c r="AA108" i="4"/>
  <c r="AA112" i="4"/>
  <c r="AA113" i="4"/>
  <c r="AA114" i="4"/>
  <c r="AA115" i="4"/>
  <c r="AA109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AA205" i="4"/>
  <c r="AA206" i="4"/>
  <c r="AA207" i="4"/>
  <c r="AA208" i="4"/>
  <c r="AA209" i="4"/>
  <c r="AA210" i="4"/>
  <c r="AA211" i="4"/>
  <c r="AA212" i="4"/>
  <c r="AA213" i="4"/>
  <c r="AA214" i="4"/>
  <c r="AA216" i="4"/>
  <c r="AA215" i="4"/>
  <c r="AA217" i="4"/>
  <c r="AA218" i="4"/>
  <c r="AA219" i="4"/>
  <c r="AA220" i="4"/>
  <c r="AA221" i="4"/>
  <c r="AA222" i="4"/>
  <c r="AA223" i="4"/>
  <c r="AA224" i="4"/>
  <c r="AA225" i="4"/>
  <c r="AA226" i="4"/>
  <c r="AA227" i="4"/>
  <c r="AA228" i="4"/>
  <c r="AA229" i="4"/>
  <c r="AA230" i="4"/>
  <c r="AA231" i="4"/>
  <c r="AA232" i="4"/>
  <c r="AA233" i="4"/>
  <c r="AA234" i="4"/>
  <c r="AA235" i="4"/>
  <c r="AA236" i="4"/>
  <c r="AA237" i="4"/>
  <c r="AA238" i="4"/>
  <c r="AA239" i="4"/>
  <c r="AA240" i="4"/>
  <c r="AA241" i="4"/>
  <c r="AA242" i="4"/>
  <c r="AA243" i="4"/>
  <c r="AA244" i="4"/>
  <c r="AA245" i="4"/>
  <c r="AA246" i="4"/>
  <c r="AA247" i="4"/>
  <c r="AA248" i="4"/>
  <c r="AA262" i="4"/>
  <c r="AA249" i="4"/>
  <c r="AA250" i="4"/>
  <c r="AA251" i="4"/>
  <c r="AA252" i="4"/>
  <c r="AA253" i="4"/>
  <c r="AA254" i="4"/>
  <c r="AA255" i="4"/>
  <c r="AA256" i="4"/>
  <c r="AA257" i="4"/>
  <c r="AA258" i="4"/>
  <c r="AA259" i="4"/>
  <c r="AA260" i="4"/>
  <c r="AA261" i="4"/>
  <c r="AA263" i="4"/>
  <c r="AA264" i="4"/>
  <c r="AA265" i="4"/>
  <c r="AA266" i="4"/>
  <c r="AA267" i="4"/>
  <c r="AA268" i="4"/>
  <c r="AA269" i="4"/>
  <c r="AA270" i="4"/>
  <c r="AA271" i="4"/>
  <c r="AA272" i="4"/>
  <c r="AA273" i="4"/>
  <c r="AA274" i="4"/>
  <c r="AA275" i="4"/>
  <c r="AA276" i="4"/>
  <c r="AA277" i="4"/>
  <c r="AA278" i="4"/>
  <c r="AA279" i="4"/>
  <c r="AA280" i="4"/>
  <c r="AA282" i="4"/>
  <c r="AA281" i="4"/>
  <c r="AA283" i="4"/>
  <c r="AA284" i="4"/>
  <c r="AA285" i="4"/>
  <c r="AA286" i="4"/>
  <c r="AA287" i="4"/>
  <c r="AA288" i="4"/>
  <c r="AA289" i="4"/>
  <c r="AA290" i="4"/>
  <c r="AA291" i="4"/>
  <c r="AA292" i="4"/>
  <c r="AA293" i="4"/>
  <c r="AA294" i="4"/>
  <c r="AA295" i="4"/>
  <c r="AA296" i="4"/>
  <c r="AA297" i="4"/>
  <c r="AA298" i="4"/>
  <c r="AA299" i="4"/>
  <c r="AA300" i="4"/>
  <c r="AA301" i="4"/>
  <c r="AA302" i="4"/>
  <c r="AA303" i="4"/>
  <c r="AA304" i="4"/>
  <c r="AA305" i="4"/>
  <c r="AA306" i="4"/>
  <c r="AA307" i="4"/>
  <c r="AA308" i="4"/>
  <c r="AA309" i="4"/>
  <c r="AA312" i="4"/>
  <c r="AA310" i="4"/>
  <c r="AA311" i="4"/>
  <c r="AA313" i="4"/>
  <c r="AA314" i="4"/>
  <c r="AA315" i="4"/>
  <c r="AA316" i="4"/>
  <c r="AA317" i="4"/>
  <c r="AA318" i="4"/>
  <c r="AA319" i="4"/>
  <c r="AA320" i="4"/>
  <c r="AA321" i="4"/>
  <c r="AA322" i="4"/>
  <c r="AA323" i="4"/>
  <c r="AA324" i="4"/>
  <c r="AA325" i="4"/>
  <c r="AA326" i="4"/>
  <c r="AA327" i="4"/>
  <c r="AA328" i="4"/>
  <c r="AA329" i="4"/>
  <c r="AA330" i="4"/>
  <c r="AA331" i="4"/>
  <c r="AA332" i="4"/>
  <c r="AA333" i="4"/>
  <c r="AA334" i="4"/>
  <c r="AA335" i="4"/>
  <c r="AA336" i="4"/>
  <c r="AA337" i="4"/>
  <c r="AA338" i="4"/>
  <c r="AA339" i="4"/>
  <c r="AA340" i="4"/>
  <c r="AA341" i="4"/>
  <c r="AA342" i="4"/>
  <c r="AA343" i="4"/>
  <c r="AA344" i="4"/>
  <c r="AA345" i="4"/>
  <c r="AA346" i="4"/>
  <c r="AA347" i="4"/>
  <c r="AA348" i="4"/>
  <c r="AA349" i="4"/>
  <c r="AA350" i="4"/>
  <c r="AA351" i="4"/>
  <c r="AA352" i="4"/>
  <c r="AA353" i="4"/>
  <c r="AA354" i="4"/>
  <c r="AA355" i="4"/>
  <c r="AA356" i="4"/>
  <c r="AA357" i="4"/>
  <c r="AA358" i="4"/>
  <c r="AA359" i="4"/>
  <c r="AA360" i="4"/>
  <c r="AA361" i="4"/>
  <c r="AA362" i="4"/>
  <c r="AA363" i="4"/>
  <c r="AA364" i="4"/>
  <c r="AA365" i="4"/>
  <c r="AA366" i="4"/>
  <c r="AA367" i="4"/>
  <c r="AA368" i="4"/>
  <c r="AA369" i="4"/>
  <c r="AA370" i="4"/>
  <c r="AA371" i="4"/>
  <c r="AA372" i="4"/>
  <c r="AA373" i="4"/>
  <c r="AA374" i="4"/>
  <c r="AA375" i="4"/>
  <c r="AA376" i="4"/>
  <c r="AA377" i="4"/>
  <c r="AA378" i="4"/>
  <c r="AA379" i="4"/>
  <c r="AA380" i="4"/>
  <c r="AA381" i="4"/>
  <c r="AA382" i="4"/>
  <c r="AA383" i="4"/>
  <c r="AA384" i="4"/>
  <c r="AA385" i="4"/>
  <c r="AA386" i="4"/>
  <c r="AA387" i="4"/>
  <c r="AA388" i="4"/>
  <c r="AA389" i="4"/>
  <c r="AA390" i="4"/>
  <c r="AA391" i="4"/>
  <c r="AA392" i="4"/>
  <c r="AA393" i="4"/>
  <c r="AA394" i="4"/>
  <c r="AA395" i="4"/>
  <c r="AA396" i="4"/>
  <c r="AA397" i="4"/>
  <c r="AA398" i="4"/>
  <c r="AA399" i="4"/>
  <c r="AA401" i="4"/>
  <c r="AA400" i="4"/>
  <c r="AA402" i="4"/>
  <c r="AA403" i="4"/>
  <c r="AA404" i="4"/>
  <c r="AA405" i="4"/>
  <c r="AA406" i="4"/>
  <c r="AA407" i="4"/>
  <c r="AA408" i="4"/>
  <c r="AA409" i="4"/>
  <c r="AA410" i="4"/>
  <c r="AA411" i="4"/>
  <c r="AA412" i="4"/>
  <c r="AA413" i="4"/>
  <c r="AA414" i="4"/>
  <c r="AA415" i="4"/>
  <c r="AA476" i="4"/>
  <c r="AA416" i="4"/>
  <c r="AA417" i="4"/>
  <c r="AA418" i="4"/>
  <c r="AA419" i="4"/>
  <c r="AA420" i="4"/>
  <c r="AA421" i="4"/>
  <c r="AA477" i="4"/>
  <c r="AA478" i="4"/>
  <c r="AA422" i="4"/>
  <c r="AA479" i="4"/>
  <c r="AA480" i="4"/>
  <c r="AA423" i="4"/>
  <c r="AA424" i="4"/>
  <c r="AA425" i="4"/>
  <c r="AA426" i="4"/>
  <c r="AA427" i="4"/>
  <c r="AA428" i="4"/>
  <c r="AA481" i="4"/>
  <c r="AA429" i="4"/>
  <c r="AA430" i="4"/>
  <c r="AA431" i="4"/>
  <c r="AA432" i="4"/>
  <c r="AA433" i="4"/>
  <c r="AA434" i="4"/>
  <c r="AA435" i="4"/>
  <c r="AA436" i="4"/>
  <c r="AA482" i="4"/>
  <c r="AA437" i="4"/>
  <c r="AA438" i="4"/>
  <c r="AA483" i="4"/>
  <c r="AA439" i="4"/>
  <c r="AA484" i="4"/>
  <c r="AA440" i="4"/>
  <c r="AA441" i="4"/>
  <c r="AA442" i="4"/>
  <c r="AA443" i="4"/>
  <c r="AA444" i="4"/>
  <c r="AA445" i="4"/>
  <c r="AA446" i="4"/>
  <c r="AA447" i="4"/>
  <c r="AA448" i="4"/>
  <c r="AA449" i="4"/>
  <c r="AA485" i="4"/>
  <c r="AA486" i="4"/>
  <c r="AA450" i="4"/>
  <c r="AA451" i="4"/>
  <c r="AA487" i="4"/>
  <c r="AA452" i="4"/>
  <c r="AA453" i="4"/>
  <c r="AA454" i="4"/>
  <c r="AA455" i="4"/>
  <c r="AA456" i="4"/>
  <c r="AA457" i="4"/>
  <c r="AA458" i="4"/>
  <c r="AA459" i="4"/>
  <c r="AA460" i="4"/>
  <c r="AA461" i="4"/>
  <c r="AA463" i="4"/>
  <c r="AA462" i="4"/>
  <c r="AA464" i="4"/>
  <c r="AA465" i="4"/>
  <c r="AA466" i="4"/>
  <c r="AA468" i="4"/>
  <c r="AA467" i="4"/>
  <c r="AA469" i="4"/>
  <c r="AA470" i="4"/>
  <c r="AA471" i="4"/>
  <c r="AA472" i="4"/>
  <c r="AA473" i="4"/>
  <c r="AA474" i="4"/>
  <c r="AA475" i="4"/>
  <c r="AA488" i="4"/>
  <c r="AA489" i="4"/>
  <c r="AA490" i="4"/>
  <c r="AA491" i="4"/>
  <c r="AA492" i="4"/>
  <c r="AA493" i="4"/>
  <c r="AA494" i="4"/>
  <c r="AA495" i="4"/>
  <c r="AA496" i="4"/>
  <c r="AA497" i="4"/>
  <c r="AA498" i="4"/>
  <c r="AA499" i="4"/>
  <c r="AA500" i="4"/>
  <c r="AA501" i="4"/>
  <c r="AA502" i="4"/>
  <c r="AA503" i="4"/>
  <c r="AA504" i="4"/>
  <c r="AA505" i="4"/>
  <c r="AA506" i="4"/>
  <c r="AA507" i="4"/>
  <c r="AA508" i="4"/>
  <c r="AA509" i="4"/>
  <c r="AA510" i="4"/>
  <c r="AA511" i="4"/>
  <c r="AA512" i="4"/>
  <c r="AA513" i="4"/>
  <c r="AA514" i="4"/>
  <c r="AA515" i="4"/>
  <c r="AA516" i="4"/>
  <c r="AA517" i="4"/>
  <c r="AA518" i="4"/>
  <c r="AA519" i="4"/>
  <c r="AA520" i="4"/>
  <c r="AA521" i="4"/>
  <c r="AA522" i="4"/>
  <c r="AA523" i="4"/>
  <c r="AA524" i="4"/>
  <c r="AA525" i="4"/>
  <c r="AA526" i="4"/>
  <c r="AA527" i="4"/>
  <c r="AA528" i="4"/>
  <c r="AA529" i="4"/>
  <c r="AA530" i="4"/>
  <c r="AA531" i="4"/>
  <c r="AA532" i="4"/>
  <c r="AA533" i="4"/>
  <c r="AA535" i="4"/>
  <c r="AA536" i="4"/>
  <c r="AA537" i="4"/>
  <c r="AA534" i="4"/>
  <c r="AA538" i="4"/>
  <c r="AA539" i="4"/>
  <c r="AA540" i="4"/>
  <c r="AA541" i="4"/>
  <c r="AA543" i="4"/>
  <c r="AA542" i="4"/>
  <c r="AA544" i="4"/>
  <c r="AA545" i="4"/>
  <c r="AA546" i="4"/>
  <c r="AA547" i="4"/>
  <c r="AA548" i="4"/>
  <c r="AA549" i="4"/>
  <c r="AA550" i="4"/>
  <c r="AA551" i="4"/>
  <c r="AA552" i="4"/>
  <c r="AA553" i="4"/>
  <c r="AA554" i="4"/>
  <c r="AA555" i="4"/>
  <c r="AA556" i="4"/>
  <c r="AA557" i="4"/>
  <c r="AA558" i="4"/>
  <c r="AA559" i="4"/>
  <c r="AA560" i="4"/>
  <c r="AA561" i="4"/>
  <c r="AA562" i="4"/>
  <c r="AA563" i="4"/>
  <c r="AA564" i="4"/>
  <c r="AA565" i="4"/>
  <c r="AA566" i="4"/>
  <c r="AA567" i="4"/>
  <c r="AA576" i="4"/>
  <c r="AA568" i="4"/>
  <c r="AA569" i="4"/>
  <c r="AA570" i="4"/>
  <c r="AA571" i="4"/>
  <c r="AA572" i="4"/>
  <c r="AA573" i="4"/>
  <c r="AA574" i="4"/>
  <c r="AA577" i="4"/>
  <c r="AA575" i="4"/>
  <c r="AA578" i="4"/>
  <c r="AA579" i="4"/>
  <c r="AA580" i="4"/>
  <c r="AA6" i="4"/>
  <c r="AA5" i="4"/>
  <c r="AS9" i="4" l="1"/>
  <c r="AS10" i="4"/>
  <c r="AS11" i="4"/>
  <c r="AS12" i="4"/>
  <c r="AS13" i="4"/>
  <c r="AS14" i="4"/>
  <c r="AS15" i="4"/>
  <c r="AS16" i="4"/>
  <c r="AS17" i="4"/>
  <c r="AS18" i="4"/>
  <c r="AS19" i="4"/>
  <c r="AS20" i="4"/>
  <c r="AS21" i="4"/>
  <c r="AS22" i="4"/>
  <c r="AS23" i="4"/>
  <c r="AS24" i="4"/>
  <c r="AS25" i="4"/>
  <c r="AS26" i="4"/>
  <c r="AS27" i="4"/>
  <c r="AS28" i="4"/>
  <c r="AS29" i="4"/>
  <c r="AS30" i="4"/>
  <c r="AS31" i="4"/>
  <c r="AS32" i="4"/>
  <c r="AS33" i="4"/>
  <c r="AS34" i="4"/>
  <c r="AS35" i="4"/>
  <c r="AS36" i="4"/>
  <c r="AS37" i="4"/>
  <c r="AS38" i="4"/>
  <c r="AS39" i="4"/>
  <c r="AS40" i="4"/>
  <c r="AS41" i="4"/>
  <c r="AS42" i="4"/>
  <c r="AS43" i="4"/>
  <c r="AS44" i="4"/>
  <c r="AS45" i="4"/>
  <c r="AS46" i="4"/>
  <c r="AS47" i="4"/>
  <c r="AS48" i="4"/>
  <c r="AS49" i="4"/>
  <c r="AS50" i="4"/>
  <c r="AS51" i="4"/>
  <c r="AS52" i="4"/>
  <c r="AS53" i="4"/>
  <c r="AS64" i="4"/>
  <c r="AS65" i="4"/>
  <c r="AS66" i="4"/>
  <c r="AS67" i="4"/>
  <c r="AS68" i="4"/>
  <c r="AS69" i="4"/>
  <c r="AS70" i="4"/>
  <c r="AS71" i="4"/>
  <c r="AS72" i="4"/>
  <c r="AS54" i="4"/>
  <c r="AS55" i="4"/>
  <c r="AS56" i="4"/>
  <c r="AS57" i="4"/>
  <c r="AS58" i="4"/>
  <c r="AS59" i="4"/>
  <c r="AS60" i="4"/>
  <c r="AS61" i="4"/>
  <c r="AS62" i="4"/>
  <c r="AS63" i="4"/>
  <c r="AS110" i="4"/>
  <c r="AS73" i="4"/>
  <c r="AS74" i="4"/>
  <c r="AS75" i="4"/>
  <c r="AS76" i="4"/>
  <c r="AS111" i="4"/>
  <c r="AS77" i="4"/>
  <c r="AS78" i="4"/>
  <c r="AS79" i="4"/>
  <c r="AS80" i="4"/>
  <c r="AS81" i="4"/>
  <c r="AS82" i="4"/>
  <c r="AS83" i="4"/>
  <c r="AS84" i="4"/>
  <c r="AS85" i="4"/>
  <c r="AS86" i="4"/>
  <c r="AS87" i="4"/>
  <c r="AS88" i="4"/>
  <c r="AS89" i="4"/>
  <c r="AS90" i="4"/>
  <c r="AS91" i="4"/>
  <c r="AS92" i="4"/>
  <c r="AS93" i="4"/>
  <c r="AS94" i="4"/>
  <c r="AS95" i="4"/>
  <c r="AS97" i="4"/>
  <c r="AS96" i="4"/>
  <c r="AS98" i="4"/>
  <c r="AS99" i="4"/>
  <c r="AS100" i="4"/>
  <c r="AS101" i="4"/>
  <c r="AS102" i="4"/>
  <c r="AS103" i="4"/>
  <c r="AS104" i="4"/>
  <c r="AS105" i="4"/>
  <c r="AS106" i="4"/>
  <c r="AS107" i="4"/>
  <c r="AS108" i="4"/>
  <c r="AS112" i="4"/>
  <c r="AS113" i="4"/>
  <c r="AS114" i="4"/>
  <c r="AS115" i="4"/>
  <c r="AS109" i="4"/>
  <c r="AS116" i="4"/>
  <c r="AS117" i="4"/>
  <c r="AS118" i="4"/>
  <c r="AS119" i="4"/>
  <c r="AS120" i="4"/>
  <c r="AS121" i="4"/>
  <c r="AS122" i="4"/>
  <c r="AS123" i="4"/>
  <c r="AS124" i="4"/>
  <c r="AS125" i="4"/>
  <c r="AS126" i="4"/>
  <c r="AS127" i="4"/>
  <c r="AS128" i="4"/>
  <c r="AS129" i="4"/>
  <c r="AS130" i="4"/>
  <c r="AS131" i="4"/>
  <c r="AS132" i="4"/>
  <c r="AS133" i="4"/>
  <c r="AS134" i="4"/>
  <c r="AS135" i="4"/>
  <c r="AS136" i="4"/>
  <c r="AS137" i="4"/>
  <c r="AS138" i="4"/>
  <c r="AS139" i="4"/>
  <c r="AS140" i="4"/>
  <c r="AS141" i="4"/>
  <c r="AS142" i="4"/>
  <c r="AS143" i="4"/>
  <c r="AS144" i="4"/>
  <c r="AS145" i="4"/>
  <c r="AS146" i="4"/>
  <c r="AS147" i="4"/>
  <c r="AS148" i="4"/>
  <c r="AS149" i="4"/>
  <c r="AS150" i="4"/>
  <c r="AS151" i="4"/>
  <c r="AS152" i="4"/>
  <c r="AS153" i="4"/>
  <c r="AS154" i="4"/>
  <c r="AS155" i="4"/>
  <c r="AS156" i="4"/>
  <c r="AS157" i="4"/>
  <c r="AS158" i="4"/>
  <c r="AS159" i="4"/>
  <c r="AS160" i="4"/>
  <c r="AS161" i="4"/>
  <c r="AS162" i="4"/>
  <c r="AS163" i="4"/>
  <c r="AS164" i="4"/>
  <c r="AS165" i="4"/>
  <c r="AS166" i="4"/>
  <c r="AS167" i="4"/>
  <c r="AS168" i="4"/>
  <c r="AS169" i="4"/>
  <c r="AS170" i="4"/>
  <c r="AS171" i="4"/>
  <c r="AS172" i="4"/>
  <c r="AS173" i="4"/>
  <c r="AS174" i="4"/>
  <c r="AS175" i="4"/>
  <c r="AS176" i="4"/>
  <c r="AS177" i="4"/>
  <c r="AS178" i="4"/>
  <c r="AS179" i="4"/>
  <c r="AS180" i="4"/>
  <c r="AS181" i="4"/>
  <c r="AS182" i="4"/>
  <c r="AS183" i="4"/>
  <c r="AS184" i="4"/>
  <c r="AS185" i="4"/>
  <c r="AS186" i="4"/>
  <c r="AS187" i="4"/>
  <c r="AS188" i="4"/>
  <c r="AS189" i="4"/>
  <c r="AS190" i="4"/>
  <c r="AS191" i="4"/>
  <c r="AS192" i="4"/>
  <c r="AS193" i="4"/>
  <c r="AS194" i="4"/>
  <c r="AS195" i="4"/>
  <c r="AS196" i="4"/>
  <c r="AS197" i="4"/>
  <c r="AS198" i="4"/>
  <c r="AS199" i="4"/>
  <c r="AS200" i="4"/>
  <c r="AS201" i="4"/>
  <c r="AS202" i="4"/>
  <c r="AS203" i="4"/>
  <c r="AS204" i="4"/>
  <c r="AS205" i="4"/>
  <c r="AS206" i="4"/>
  <c r="AS207" i="4"/>
  <c r="AS208" i="4"/>
  <c r="AS209" i="4"/>
  <c r="AS210" i="4"/>
  <c r="AS211" i="4"/>
  <c r="AS212" i="4"/>
  <c r="AS213" i="4"/>
  <c r="AS214" i="4"/>
  <c r="AS216" i="4"/>
  <c r="AS215" i="4"/>
  <c r="AS217" i="4"/>
  <c r="AS218" i="4"/>
  <c r="AS219" i="4"/>
  <c r="AS220" i="4"/>
  <c r="AS221" i="4"/>
  <c r="AS222" i="4"/>
  <c r="AS223" i="4"/>
  <c r="AS224" i="4"/>
  <c r="AS225" i="4"/>
  <c r="AS226" i="4"/>
  <c r="AS227" i="4"/>
  <c r="AS228" i="4"/>
  <c r="AS229" i="4"/>
  <c r="AS230" i="4"/>
  <c r="AS231" i="4"/>
  <c r="AS232" i="4"/>
  <c r="AS233" i="4"/>
  <c r="AS234" i="4"/>
  <c r="AS235" i="4"/>
  <c r="AS236" i="4"/>
  <c r="AS237" i="4"/>
  <c r="AS238" i="4"/>
  <c r="AS239" i="4"/>
  <c r="AS240" i="4"/>
  <c r="AS241" i="4"/>
  <c r="AS242" i="4"/>
  <c r="AS243" i="4"/>
  <c r="AS244" i="4"/>
  <c r="AS245" i="4"/>
  <c r="AS246" i="4"/>
  <c r="AS247" i="4"/>
  <c r="AS248" i="4"/>
  <c r="AS262" i="4"/>
  <c r="AS249" i="4"/>
  <c r="AS250" i="4"/>
  <c r="AS251" i="4"/>
  <c r="AS252" i="4"/>
  <c r="AS253" i="4"/>
  <c r="AS254" i="4"/>
  <c r="AS255" i="4"/>
  <c r="AS256" i="4"/>
  <c r="AS257" i="4"/>
  <c r="AS258" i="4"/>
  <c r="AS259" i="4"/>
  <c r="AS260" i="4"/>
  <c r="AS261" i="4"/>
  <c r="AS263" i="4"/>
  <c r="AS264" i="4"/>
  <c r="AS265" i="4"/>
  <c r="AS266" i="4"/>
  <c r="AS267" i="4"/>
  <c r="AS268" i="4"/>
  <c r="AS269" i="4"/>
  <c r="AS270" i="4"/>
  <c r="AS271" i="4"/>
  <c r="AS272" i="4"/>
  <c r="AS273" i="4"/>
  <c r="AS274" i="4"/>
  <c r="AS275" i="4"/>
  <c r="AS276" i="4"/>
  <c r="AS277" i="4"/>
  <c r="AS278" i="4"/>
  <c r="AS279" i="4"/>
  <c r="AS280" i="4"/>
  <c r="AS282" i="4"/>
  <c r="AS281" i="4"/>
  <c r="AS283" i="4"/>
  <c r="AS284" i="4"/>
  <c r="AS285" i="4"/>
  <c r="AS286" i="4"/>
  <c r="AS287" i="4"/>
  <c r="AS288" i="4"/>
  <c r="AS289" i="4"/>
  <c r="AS290" i="4"/>
  <c r="AS291" i="4"/>
  <c r="AS292" i="4"/>
  <c r="AS293" i="4"/>
  <c r="AS294" i="4"/>
  <c r="AS295" i="4"/>
  <c r="AS296" i="4"/>
  <c r="AS297" i="4"/>
  <c r="AS298" i="4"/>
  <c r="AS299" i="4"/>
  <c r="AS300" i="4"/>
  <c r="AS301" i="4"/>
  <c r="AS302" i="4"/>
  <c r="AS303" i="4"/>
  <c r="AS304" i="4"/>
  <c r="AS305" i="4"/>
  <c r="AS306" i="4"/>
  <c r="AS307" i="4"/>
  <c r="AS308" i="4"/>
  <c r="AS309" i="4"/>
  <c r="AS310" i="4"/>
  <c r="AS312" i="4"/>
  <c r="AS311" i="4"/>
  <c r="AS313" i="4"/>
  <c r="AS314" i="4"/>
  <c r="AS315" i="4"/>
  <c r="AS316" i="4"/>
  <c r="AS317" i="4"/>
  <c r="AS318" i="4"/>
  <c r="AS319" i="4"/>
  <c r="AS320" i="4"/>
  <c r="AS321" i="4"/>
  <c r="AS322" i="4"/>
  <c r="AS323" i="4"/>
  <c r="AS324" i="4"/>
  <c r="AS325" i="4"/>
  <c r="AS326" i="4"/>
  <c r="AS327" i="4"/>
  <c r="AS328" i="4"/>
  <c r="AS329" i="4"/>
  <c r="AS330" i="4"/>
  <c r="AS331" i="4"/>
  <c r="AS332" i="4"/>
  <c r="AS333" i="4"/>
  <c r="AS334" i="4"/>
  <c r="AS335" i="4"/>
  <c r="AS336" i="4"/>
  <c r="AS337" i="4"/>
  <c r="AS338" i="4"/>
  <c r="AS339" i="4"/>
  <c r="AS340" i="4"/>
  <c r="AS341" i="4"/>
  <c r="AS342" i="4"/>
  <c r="AS343" i="4"/>
  <c r="AS344" i="4"/>
  <c r="AS345" i="4"/>
  <c r="AS346" i="4"/>
  <c r="AS347" i="4"/>
  <c r="AS348" i="4"/>
  <c r="AS349" i="4"/>
  <c r="AS350" i="4"/>
  <c r="AS351" i="4"/>
  <c r="AS352" i="4"/>
  <c r="AS353" i="4"/>
  <c r="AS354" i="4"/>
  <c r="AS355" i="4"/>
  <c r="AS356" i="4"/>
  <c r="AS357" i="4"/>
  <c r="AS358" i="4"/>
  <c r="AS359" i="4"/>
  <c r="AS360" i="4"/>
  <c r="AS361" i="4"/>
  <c r="AS362" i="4"/>
  <c r="AS363" i="4"/>
  <c r="AS364" i="4"/>
  <c r="AS365" i="4"/>
  <c r="AS366" i="4"/>
  <c r="AS367" i="4"/>
  <c r="AS368" i="4"/>
  <c r="AS369" i="4"/>
  <c r="AS370" i="4"/>
  <c r="AS371" i="4"/>
  <c r="AS372" i="4"/>
  <c r="AS373" i="4"/>
  <c r="AS374" i="4"/>
  <c r="AS375" i="4"/>
  <c r="AS376" i="4"/>
  <c r="AS377" i="4"/>
  <c r="AS378" i="4"/>
  <c r="AS379" i="4"/>
  <c r="AS380" i="4"/>
  <c r="AS381" i="4"/>
  <c r="AS382" i="4"/>
  <c r="AS383" i="4"/>
  <c r="AS384" i="4"/>
  <c r="AS385" i="4"/>
  <c r="AS386" i="4"/>
  <c r="AS387" i="4"/>
  <c r="AS388" i="4"/>
  <c r="AS389" i="4"/>
  <c r="AS390" i="4"/>
  <c r="AS391" i="4"/>
  <c r="AS392" i="4"/>
  <c r="AS393" i="4"/>
  <c r="AS394" i="4"/>
  <c r="AS395" i="4"/>
  <c r="AS396" i="4"/>
  <c r="AS397" i="4"/>
  <c r="AS398" i="4"/>
  <c r="AS399" i="4"/>
  <c r="AS401" i="4"/>
  <c r="AS400" i="4"/>
  <c r="AS402" i="4"/>
  <c r="AS403" i="4"/>
  <c r="AS404" i="4"/>
  <c r="AS405" i="4"/>
  <c r="AS406" i="4"/>
  <c r="AS407" i="4"/>
  <c r="AS408" i="4"/>
  <c r="AS409" i="4"/>
  <c r="AS410" i="4"/>
  <c r="AS411" i="4"/>
  <c r="AS412" i="4"/>
  <c r="AS413" i="4"/>
  <c r="AS414" i="4"/>
  <c r="AS415" i="4"/>
  <c r="AS476" i="4"/>
  <c r="AS416" i="4"/>
  <c r="AS417" i="4"/>
  <c r="AS418" i="4"/>
  <c r="AS419" i="4"/>
  <c r="AS420" i="4"/>
  <c r="AS421" i="4"/>
  <c r="AS477" i="4"/>
  <c r="AS478" i="4"/>
  <c r="AS422" i="4"/>
  <c r="AS479" i="4"/>
  <c r="AS480" i="4"/>
  <c r="AS423" i="4"/>
  <c r="AS424" i="4"/>
  <c r="AS425" i="4"/>
  <c r="AS426" i="4"/>
  <c r="AS427" i="4"/>
  <c r="AS428" i="4"/>
  <c r="AS481" i="4"/>
  <c r="AS429" i="4"/>
  <c r="AS430" i="4"/>
  <c r="AS431" i="4"/>
  <c r="AS432" i="4"/>
  <c r="AS433" i="4"/>
  <c r="AS434" i="4"/>
  <c r="AS435" i="4"/>
  <c r="AS436" i="4"/>
  <c r="AS482" i="4"/>
  <c r="AS437" i="4"/>
  <c r="AS438" i="4"/>
  <c r="AS483" i="4"/>
  <c r="AS439" i="4"/>
  <c r="AS484" i="4"/>
  <c r="AS440" i="4"/>
  <c r="AS441" i="4"/>
  <c r="AS442" i="4"/>
  <c r="AS443" i="4"/>
  <c r="AS444" i="4"/>
  <c r="AS445" i="4"/>
  <c r="AS446" i="4"/>
  <c r="AS447" i="4"/>
  <c r="AS448" i="4"/>
  <c r="AS449" i="4"/>
  <c r="AS485" i="4"/>
  <c r="AS486" i="4"/>
  <c r="AS450" i="4"/>
  <c r="AS451" i="4"/>
  <c r="AS487" i="4"/>
  <c r="AS452" i="4"/>
  <c r="AS453" i="4"/>
  <c r="AS454" i="4"/>
  <c r="AS455" i="4"/>
  <c r="AS456" i="4"/>
  <c r="AS457" i="4"/>
  <c r="AS458" i="4"/>
  <c r="AS459" i="4"/>
  <c r="AS460" i="4"/>
  <c r="AS461" i="4"/>
  <c r="AS463" i="4"/>
  <c r="AS462" i="4"/>
  <c r="AS464" i="4"/>
  <c r="AS465" i="4"/>
  <c r="AS466" i="4"/>
  <c r="AS468" i="4"/>
  <c r="AS467" i="4"/>
  <c r="AS469" i="4"/>
  <c r="AS470" i="4"/>
  <c r="AS471" i="4"/>
  <c r="AS472" i="4"/>
  <c r="AS473" i="4"/>
  <c r="AS474" i="4"/>
  <c r="AS475" i="4"/>
  <c r="AS488" i="4"/>
  <c r="AS489" i="4"/>
  <c r="AS490" i="4"/>
  <c r="AS491" i="4"/>
  <c r="AS492" i="4"/>
  <c r="AS493" i="4"/>
  <c r="AS494" i="4"/>
  <c r="AS495" i="4"/>
  <c r="AS496" i="4"/>
  <c r="AS497" i="4"/>
  <c r="AS498" i="4"/>
  <c r="AS499" i="4"/>
  <c r="AS500" i="4"/>
  <c r="AS501" i="4"/>
  <c r="AS502" i="4"/>
  <c r="AS503" i="4"/>
  <c r="AS504" i="4"/>
  <c r="AS505" i="4"/>
  <c r="AS506" i="4"/>
  <c r="AS507" i="4"/>
  <c r="AS508" i="4"/>
  <c r="AS509" i="4"/>
  <c r="AS510" i="4"/>
  <c r="AS511" i="4"/>
  <c r="AS512" i="4"/>
  <c r="AS513" i="4"/>
  <c r="AS514" i="4"/>
  <c r="AS515" i="4"/>
  <c r="AS516" i="4"/>
  <c r="AS517" i="4"/>
  <c r="AS518" i="4"/>
  <c r="AS519" i="4"/>
  <c r="AS520" i="4"/>
  <c r="AS521" i="4"/>
  <c r="AS522" i="4"/>
  <c r="AS523" i="4"/>
  <c r="AS524" i="4"/>
  <c r="AS525" i="4"/>
  <c r="AS526" i="4"/>
  <c r="AS527" i="4"/>
  <c r="AS528" i="4"/>
  <c r="AS529" i="4"/>
  <c r="AS530" i="4"/>
  <c r="AS531" i="4"/>
  <c r="AS532" i="4"/>
  <c r="AS533" i="4"/>
  <c r="AS535" i="4"/>
  <c r="AS536" i="4"/>
  <c r="AS537" i="4"/>
  <c r="AS534" i="4"/>
  <c r="AS538" i="4"/>
  <c r="AS539" i="4"/>
  <c r="AS540" i="4"/>
  <c r="AS541" i="4"/>
  <c r="AS543" i="4"/>
  <c r="AS542" i="4"/>
  <c r="AS544" i="4"/>
  <c r="AS545" i="4"/>
  <c r="AS546" i="4"/>
  <c r="AS547" i="4"/>
  <c r="AS548" i="4"/>
  <c r="AS549" i="4"/>
  <c r="AS550" i="4"/>
  <c r="AS551" i="4"/>
  <c r="AS552" i="4"/>
  <c r="AS553" i="4"/>
  <c r="AS554" i="4"/>
  <c r="AS555" i="4"/>
  <c r="AS556" i="4"/>
  <c r="AS557" i="4"/>
  <c r="AS558" i="4"/>
  <c r="AS559" i="4"/>
  <c r="AS560" i="4"/>
  <c r="AS561" i="4"/>
  <c r="AS562" i="4"/>
  <c r="AS563" i="4"/>
  <c r="AS564" i="4"/>
  <c r="AS565" i="4"/>
  <c r="AS566" i="4"/>
  <c r="AS567" i="4"/>
  <c r="AS576" i="4"/>
  <c r="AS568" i="4"/>
  <c r="AS569" i="4"/>
  <c r="AS570" i="4"/>
  <c r="AS571" i="4"/>
  <c r="AS572" i="4"/>
  <c r="AS573" i="4"/>
  <c r="AS574" i="4"/>
  <c r="AS577" i="4"/>
  <c r="AS575" i="4"/>
  <c r="AS578" i="4"/>
  <c r="AS579" i="4"/>
  <c r="AS580" i="4"/>
  <c r="AS6" i="4"/>
  <c r="AS7" i="4"/>
  <c r="AS8" i="4"/>
  <c r="AS5" i="4"/>
  <c r="AQ580" i="4"/>
  <c r="AQ579" i="4"/>
  <c r="AQ578" i="4"/>
  <c r="AQ575" i="4"/>
  <c r="AQ577" i="4"/>
  <c r="AQ574" i="4"/>
  <c r="AQ573" i="4"/>
  <c r="AQ572" i="4"/>
  <c r="AQ571" i="4"/>
  <c r="AQ570" i="4"/>
  <c r="AQ569" i="4"/>
  <c r="AQ568" i="4"/>
  <c r="AQ576" i="4"/>
  <c r="AQ567" i="4"/>
  <c r="AQ566" i="4"/>
  <c r="AQ565" i="4"/>
  <c r="AQ564" i="4"/>
  <c r="AQ563" i="4"/>
  <c r="AQ562" i="4"/>
  <c r="AQ561" i="4"/>
  <c r="AQ560" i="4"/>
  <c r="AQ559" i="4"/>
  <c r="AQ558" i="4"/>
  <c r="AQ557" i="4"/>
  <c r="AQ556" i="4"/>
  <c r="AQ555" i="4"/>
  <c r="AQ554" i="4"/>
  <c r="AQ553" i="4"/>
  <c r="AQ552" i="4"/>
  <c r="AQ551" i="4"/>
  <c r="AQ550" i="4"/>
  <c r="AQ549" i="4"/>
  <c r="AQ548" i="4"/>
  <c r="AQ547" i="4"/>
  <c r="AQ546" i="4"/>
  <c r="AQ545" i="4"/>
  <c r="AQ544" i="4"/>
  <c r="AQ542" i="4"/>
  <c r="AQ543" i="4"/>
  <c r="AQ541" i="4"/>
  <c r="AQ540" i="4"/>
  <c r="AQ539" i="4"/>
  <c r="AQ538" i="4"/>
  <c r="AQ534" i="4"/>
  <c r="AQ537" i="4"/>
  <c r="AQ536" i="4"/>
  <c r="AQ535" i="4"/>
  <c r="AQ533" i="4"/>
  <c r="AQ532" i="4"/>
  <c r="AQ531" i="4"/>
  <c r="AQ530" i="4"/>
  <c r="AQ529" i="4"/>
  <c r="AQ528" i="4"/>
  <c r="AQ527" i="4"/>
  <c r="AQ526" i="4"/>
  <c r="AQ525" i="4"/>
  <c r="AQ524" i="4"/>
  <c r="AQ523" i="4"/>
  <c r="AQ522" i="4"/>
  <c r="AQ521" i="4"/>
  <c r="AQ520" i="4"/>
  <c r="AQ519" i="4"/>
  <c r="AQ518" i="4"/>
  <c r="AQ517" i="4"/>
  <c r="AQ516" i="4"/>
  <c r="AQ515" i="4"/>
  <c r="AQ514" i="4"/>
  <c r="AQ513" i="4"/>
  <c r="AQ512" i="4"/>
  <c r="AQ511" i="4"/>
  <c r="AQ510" i="4"/>
  <c r="AQ509" i="4"/>
  <c r="AQ508" i="4"/>
  <c r="AQ507" i="4"/>
  <c r="AQ506" i="4"/>
  <c r="AQ505" i="4"/>
  <c r="AQ504" i="4"/>
  <c r="AQ503" i="4"/>
  <c r="AQ502" i="4"/>
  <c r="AQ501" i="4"/>
  <c r="AQ500" i="4"/>
  <c r="AQ499" i="4"/>
  <c r="AQ498" i="4"/>
  <c r="AQ497" i="4"/>
  <c r="AQ496" i="4"/>
  <c r="AQ495" i="4"/>
  <c r="AQ494" i="4"/>
  <c r="AQ493" i="4"/>
  <c r="AQ492" i="4"/>
  <c r="AQ491" i="4"/>
  <c r="AQ490" i="4"/>
  <c r="AQ489" i="4"/>
  <c r="AQ488" i="4"/>
  <c r="AQ475" i="4"/>
  <c r="AQ474" i="4"/>
  <c r="AQ473" i="4"/>
  <c r="AQ472" i="4"/>
  <c r="AQ471" i="4"/>
  <c r="AQ470" i="4"/>
  <c r="AQ469" i="4"/>
  <c r="AQ467" i="4"/>
  <c r="AQ468" i="4"/>
  <c r="AQ466" i="4"/>
  <c r="AQ465" i="4"/>
  <c r="AQ464" i="4"/>
  <c r="AQ462" i="4"/>
  <c r="AQ463" i="4"/>
  <c r="AQ461" i="4"/>
  <c r="AQ460" i="4"/>
  <c r="AQ459" i="4"/>
  <c r="AQ458" i="4"/>
  <c r="AQ457" i="4"/>
  <c r="AQ456" i="4"/>
  <c r="AQ455" i="4"/>
  <c r="AQ454" i="4"/>
  <c r="AQ453" i="4"/>
  <c r="AQ452" i="4"/>
  <c r="AQ487" i="4"/>
  <c r="AQ451" i="4"/>
  <c r="AQ450" i="4"/>
  <c r="AQ486" i="4"/>
  <c r="AQ485" i="4"/>
  <c r="AQ449" i="4"/>
  <c r="AQ448" i="4"/>
  <c r="AQ447" i="4"/>
  <c r="AQ446" i="4"/>
  <c r="AQ445" i="4"/>
  <c r="AQ444" i="4"/>
  <c r="AQ443" i="4"/>
  <c r="AQ442" i="4"/>
  <c r="AQ441" i="4"/>
  <c r="AQ440" i="4"/>
  <c r="AQ484" i="4"/>
  <c r="AQ439" i="4"/>
  <c r="AQ483" i="4"/>
  <c r="AQ438" i="4"/>
  <c r="AQ437" i="4"/>
  <c r="AQ482" i="4"/>
  <c r="AQ436" i="4"/>
  <c r="AQ435" i="4"/>
  <c r="AQ434" i="4"/>
  <c r="AQ433" i="4"/>
  <c r="AQ432" i="4"/>
  <c r="AQ431" i="4"/>
  <c r="AQ430" i="4"/>
  <c r="AQ429" i="4"/>
  <c r="AQ481" i="4"/>
  <c r="AQ428" i="4"/>
  <c r="AQ427" i="4"/>
  <c r="AQ426" i="4"/>
  <c r="AQ425" i="4"/>
  <c r="AQ424" i="4"/>
  <c r="AQ423" i="4"/>
  <c r="AQ480" i="4"/>
  <c r="AQ479" i="4"/>
  <c r="AQ422" i="4"/>
  <c r="AQ478" i="4"/>
  <c r="AQ477" i="4"/>
  <c r="AQ421" i="4"/>
  <c r="AQ420" i="4"/>
  <c r="AQ419" i="4"/>
  <c r="AQ418" i="4"/>
  <c r="AQ417" i="4"/>
  <c r="AQ416" i="4"/>
  <c r="AQ476" i="4"/>
  <c r="AQ415" i="4"/>
  <c r="AQ414" i="4"/>
  <c r="AQ413" i="4"/>
  <c r="AQ412" i="4"/>
  <c r="AQ411" i="4"/>
  <c r="AQ410" i="4"/>
  <c r="AQ409" i="4"/>
  <c r="AQ408" i="4"/>
  <c r="AQ407" i="4"/>
  <c r="AQ406" i="4"/>
  <c r="AQ405" i="4"/>
  <c r="AQ404" i="4"/>
  <c r="AQ403" i="4"/>
  <c r="AQ402" i="4"/>
  <c r="AQ400" i="4"/>
  <c r="AQ401" i="4"/>
  <c r="AQ399" i="4"/>
  <c r="AQ398" i="4"/>
  <c r="AQ397" i="4"/>
  <c r="AQ396" i="4"/>
  <c r="AQ395" i="4"/>
  <c r="AQ394" i="4"/>
  <c r="AQ393" i="4"/>
  <c r="AQ392" i="4"/>
  <c r="AQ391" i="4"/>
  <c r="AQ390" i="4"/>
  <c r="AQ389" i="4"/>
  <c r="AQ388" i="4"/>
  <c r="AQ387" i="4"/>
  <c r="AQ386" i="4"/>
  <c r="AQ385" i="4"/>
  <c r="AQ384" i="4"/>
  <c r="AQ383" i="4"/>
  <c r="AQ382" i="4"/>
  <c r="AQ381" i="4"/>
  <c r="AQ380" i="4"/>
  <c r="AQ379" i="4"/>
  <c r="AQ378" i="4"/>
  <c r="AQ377" i="4"/>
  <c r="AQ376" i="4"/>
  <c r="AQ375" i="4"/>
  <c r="AQ374" i="4"/>
  <c r="AQ373" i="4"/>
  <c r="AQ372" i="4"/>
  <c r="AQ371" i="4"/>
  <c r="AQ370" i="4"/>
  <c r="AQ369" i="4"/>
  <c r="AQ368" i="4"/>
  <c r="AQ367" i="4"/>
  <c r="AQ366" i="4"/>
  <c r="AQ365" i="4"/>
  <c r="AQ364" i="4"/>
  <c r="AQ363" i="4"/>
  <c r="AQ362" i="4"/>
  <c r="AQ361" i="4"/>
  <c r="AQ360" i="4"/>
  <c r="AQ359" i="4"/>
  <c r="AQ358" i="4"/>
  <c r="AQ357" i="4"/>
  <c r="AQ356" i="4"/>
  <c r="AQ355" i="4"/>
  <c r="AQ354" i="4"/>
  <c r="AQ353" i="4"/>
  <c r="AQ352" i="4"/>
  <c r="AQ351" i="4"/>
  <c r="AQ350" i="4"/>
  <c r="AQ349" i="4"/>
  <c r="AQ348" i="4"/>
  <c r="AQ347" i="4"/>
  <c r="AQ346" i="4"/>
  <c r="AQ345" i="4"/>
  <c r="AQ344" i="4"/>
  <c r="AQ343" i="4"/>
  <c r="AQ342" i="4"/>
  <c r="AQ341" i="4"/>
  <c r="AQ340" i="4"/>
  <c r="AQ339" i="4"/>
  <c r="AQ338" i="4"/>
  <c r="AQ337" i="4"/>
  <c r="AQ336" i="4"/>
  <c r="AQ335" i="4"/>
  <c r="AQ334" i="4"/>
  <c r="AQ333" i="4"/>
  <c r="AQ332" i="4"/>
  <c r="AQ331" i="4"/>
  <c r="AQ330" i="4"/>
  <c r="AQ329" i="4"/>
  <c r="AQ328" i="4"/>
  <c r="AQ327" i="4"/>
  <c r="AQ326" i="4"/>
  <c r="AQ325" i="4"/>
  <c r="AQ324" i="4"/>
  <c r="AQ323" i="4"/>
  <c r="AQ322" i="4"/>
  <c r="AQ321" i="4"/>
  <c r="AQ320" i="4"/>
  <c r="AQ319" i="4"/>
  <c r="AQ318" i="4"/>
  <c r="AQ317" i="4"/>
  <c r="AQ316" i="4"/>
  <c r="AQ315" i="4"/>
  <c r="AQ314" i="4"/>
  <c r="AQ313" i="4"/>
  <c r="AQ311" i="4"/>
  <c r="AQ312" i="4"/>
  <c r="AQ310" i="4"/>
  <c r="AQ309" i="4"/>
  <c r="AQ308" i="4"/>
  <c r="AQ307" i="4"/>
  <c r="AQ306" i="4"/>
  <c r="AQ305" i="4"/>
  <c r="AQ304" i="4"/>
  <c r="AQ303" i="4"/>
  <c r="AQ302" i="4"/>
  <c r="AQ301" i="4"/>
  <c r="AQ300" i="4"/>
  <c r="AQ299" i="4"/>
  <c r="AQ298" i="4"/>
  <c r="AQ297" i="4"/>
  <c r="AQ296" i="4"/>
  <c r="AQ295" i="4"/>
  <c r="AQ294" i="4"/>
  <c r="AQ293" i="4"/>
  <c r="AQ292" i="4"/>
  <c r="AQ291" i="4"/>
  <c r="AQ290" i="4"/>
  <c r="AQ289" i="4"/>
  <c r="AQ288" i="4"/>
  <c r="AQ287" i="4"/>
  <c r="AQ286" i="4"/>
  <c r="AQ285" i="4"/>
  <c r="AQ284" i="4"/>
  <c r="AQ283" i="4"/>
  <c r="AQ281" i="4"/>
  <c r="AQ282" i="4"/>
  <c r="AQ280" i="4"/>
  <c r="AQ279" i="4"/>
  <c r="AQ278" i="4"/>
  <c r="AQ277" i="4"/>
  <c r="AQ276" i="4"/>
  <c r="AQ275" i="4"/>
  <c r="AQ274" i="4"/>
  <c r="AQ273" i="4"/>
  <c r="AQ272" i="4"/>
  <c r="AQ271" i="4"/>
  <c r="AQ270" i="4"/>
  <c r="AQ269" i="4"/>
  <c r="AQ268" i="4"/>
  <c r="AQ267" i="4"/>
  <c r="AQ266" i="4"/>
  <c r="AQ265" i="4"/>
  <c r="AQ264" i="4"/>
  <c r="AQ263" i="4"/>
  <c r="AQ261" i="4"/>
  <c r="AQ260" i="4"/>
  <c r="AQ259" i="4"/>
  <c r="AQ258" i="4"/>
  <c r="AQ257" i="4"/>
  <c r="AQ256" i="4"/>
  <c r="AQ255" i="4"/>
  <c r="AQ254" i="4"/>
  <c r="AQ253" i="4"/>
  <c r="AQ252" i="4"/>
  <c r="AQ251" i="4"/>
  <c r="AQ250" i="4"/>
  <c r="AQ249" i="4"/>
  <c r="AQ262" i="4"/>
  <c r="AQ248" i="4"/>
  <c r="AQ247" i="4"/>
  <c r="AQ246" i="4"/>
  <c r="AQ245" i="4"/>
  <c r="AQ244" i="4"/>
  <c r="AQ243" i="4"/>
  <c r="AQ242" i="4"/>
  <c r="AQ241" i="4"/>
  <c r="AQ240" i="4"/>
  <c r="AQ239" i="4"/>
  <c r="AQ238" i="4"/>
  <c r="AQ237" i="4"/>
  <c r="AQ236" i="4"/>
  <c r="AQ235" i="4"/>
  <c r="AQ234" i="4"/>
  <c r="AQ233" i="4"/>
  <c r="AQ232" i="4"/>
  <c r="AQ231" i="4"/>
  <c r="AQ230" i="4"/>
  <c r="AQ229" i="4"/>
  <c r="AQ228" i="4"/>
  <c r="AQ227" i="4"/>
  <c r="AQ226" i="4"/>
  <c r="AQ225" i="4"/>
  <c r="AQ224" i="4"/>
  <c r="AQ223" i="4"/>
  <c r="AQ222" i="4"/>
  <c r="AQ221" i="4"/>
  <c r="AQ220" i="4"/>
  <c r="AQ219" i="4"/>
  <c r="AQ218" i="4"/>
  <c r="AQ217" i="4"/>
  <c r="AQ215" i="4"/>
  <c r="AQ216" i="4"/>
  <c r="AQ214" i="4"/>
  <c r="AQ213" i="4"/>
  <c r="AQ212" i="4"/>
  <c r="AQ211" i="4"/>
  <c r="AQ210" i="4"/>
  <c r="AQ209" i="4"/>
  <c r="AQ208" i="4"/>
  <c r="AQ207" i="4"/>
  <c r="AQ206" i="4"/>
  <c r="AQ205" i="4"/>
  <c r="AQ204" i="4"/>
  <c r="AQ203" i="4"/>
  <c r="AQ202" i="4"/>
  <c r="AQ201" i="4"/>
  <c r="AQ200" i="4"/>
  <c r="AQ199" i="4"/>
  <c r="AQ198" i="4"/>
  <c r="AQ197" i="4"/>
  <c r="AQ196" i="4"/>
  <c r="AQ195" i="4"/>
  <c r="AQ194" i="4"/>
  <c r="AQ193" i="4"/>
  <c r="AQ192" i="4"/>
  <c r="AQ191" i="4"/>
  <c r="AQ190" i="4"/>
  <c r="AQ189" i="4"/>
  <c r="AQ188" i="4"/>
  <c r="AQ187" i="4"/>
  <c r="AQ186" i="4"/>
  <c r="AQ185" i="4"/>
  <c r="AQ184" i="4"/>
  <c r="AQ183" i="4"/>
  <c r="AQ182" i="4"/>
  <c r="AQ181" i="4"/>
  <c r="AQ180" i="4"/>
  <c r="AQ179" i="4"/>
  <c r="AQ178" i="4"/>
  <c r="AQ177" i="4"/>
  <c r="AQ176" i="4"/>
  <c r="AQ175" i="4"/>
  <c r="AQ174" i="4"/>
  <c r="AQ173" i="4"/>
  <c r="AQ172" i="4"/>
  <c r="AQ171" i="4"/>
  <c r="AQ170" i="4"/>
  <c r="AQ169" i="4"/>
  <c r="AQ168" i="4"/>
  <c r="AQ167" i="4"/>
  <c r="AQ166" i="4"/>
  <c r="AQ165" i="4"/>
  <c r="AQ164" i="4"/>
  <c r="AQ163" i="4"/>
  <c r="AQ162" i="4"/>
  <c r="AQ161" i="4"/>
  <c r="AQ160" i="4"/>
  <c r="AQ159" i="4"/>
  <c r="AQ158" i="4"/>
  <c r="AQ157" i="4"/>
  <c r="AQ156" i="4"/>
  <c r="AQ155" i="4"/>
  <c r="AQ154" i="4"/>
  <c r="AQ153" i="4"/>
  <c r="AQ152" i="4"/>
  <c r="AQ151" i="4"/>
  <c r="AQ150" i="4"/>
  <c r="AQ149" i="4"/>
  <c r="AQ148" i="4"/>
  <c r="AQ147" i="4"/>
  <c r="AQ146" i="4"/>
  <c r="AQ145" i="4"/>
  <c r="AQ144" i="4"/>
  <c r="AQ143" i="4"/>
  <c r="AQ142" i="4"/>
  <c r="AQ141" i="4"/>
  <c r="AQ140" i="4"/>
  <c r="AQ139" i="4"/>
  <c r="AQ138" i="4"/>
  <c r="AQ137" i="4"/>
  <c r="AQ136" i="4"/>
  <c r="AQ135" i="4"/>
  <c r="AQ134" i="4"/>
  <c r="AQ133" i="4"/>
  <c r="AQ132" i="4"/>
  <c r="AQ131" i="4"/>
  <c r="AQ130" i="4"/>
  <c r="AQ129" i="4"/>
  <c r="AQ128" i="4"/>
  <c r="AQ127" i="4"/>
  <c r="AQ126" i="4"/>
  <c r="AQ125" i="4"/>
  <c r="AQ124" i="4"/>
  <c r="AQ123" i="4"/>
  <c r="AQ122" i="4"/>
  <c r="AQ121" i="4"/>
  <c r="AQ120" i="4"/>
  <c r="AQ119" i="4"/>
  <c r="AQ118" i="4"/>
  <c r="AQ117" i="4"/>
  <c r="AQ116" i="4"/>
  <c r="AQ109" i="4"/>
  <c r="AQ115" i="4"/>
  <c r="AQ114" i="4"/>
  <c r="AQ113" i="4"/>
  <c r="AQ112" i="4"/>
  <c r="AQ108" i="4"/>
  <c r="AQ107" i="4"/>
  <c r="AQ106" i="4"/>
  <c r="AQ105" i="4"/>
  <c r="AQ104" i="4"/>
  <c r="AQ103" i="4"/>
  <c r="AQ102" i="4"/>
  <c r="AQ101" i="4"/>
  <c r="AQ100" i="4"/>
  <c r="AQ99" i="4"/>
  <c r="AQ98" i="4"/>
  <c r="AQ96" i="4"/>
  <c r="AQ97" i="4"/>
  <c r="AQ95" i="4"/>
  <c r="AQ94" i="4"/>
  <c r="AQ93" i="4"/>
  <c r="AQ92" i="4"/>
  <c r="AQ91" i="4"/>
  <c r="AQ90" i="4"/>
  <c r="AQ89" i="4"/>
  <c r="AQ88" i="4"/>
  <c r="AQ87" i="4"/>
  <c r="AQ86" i="4"/>
  <c r="AQ85" i="4"/>
  <c r="AQ84" i="4"/>
  <c r="AQ83" i="4"/>
  <c r="AQ82" i="4"/>
  <c r="AQ81" i="4"/>
  <c r="AQ80" i="4"/>
  <c r="AQ79" i="4"/>
  <c r="AQ78" i="4"/>
  <c r="AQ77" i="4"/>
  <c r="AQ111" i="4"/>
  <c r="AQ76" i="4"/>
  <c r="AQ75" i="4"/>
  <c r="AQ74" i="4"/>
  <c r="AQ73" i="4"/>
  <c r="AQ110" i="4"/>
  <c r="AQ63" i="4"/>
  <c r="AQ62" i="4"/>
  <c r="AQ61" i="4"/>
  <c r="AQ60" i="4"/>
  <c r="AQ59" i="4"/>
  <c r="AQ58" i="4"/>
  <c r="AQ57" i="4"/>
  <c r="AQ56" i="4"/>
  <c r="AQ55" i="4"/>
  <c r="AQ54" i="4"/>
  <c r="AQ72" i="4"/>
  <c r="AQ71" i="4"/>
  <c r="AQ70" i="4"/>
  <c r="AQ69" i="4"/>
  <c r="AQ68" i="4"/>
  <c r="AQ67" i="4"/>
  <c r="AQ66" i="4"/>
  <c r="AQ65" i="4"/>
  <c r="AQ64" i="4"/>
  <c r="AQ53" i="4"/>
  <c r="AQ52" i="4"/>
  <c r="AQ51" i="4"/>
  <c r="AQ50" i="4"/>
  <c r="AQ49" i="4"/>
  <c r="AQ48" i="4"/>
  <c r="AQ47" i="4"/>
  <c r="AQ46" i="4"/>
  <c r="AQ45" i="4"/>
  <c r="AQ44" i="4"/>
  <c r="AQ43" i="4"/>
  <c r="AQ42" i="4"/>
  <c r="AQ41" i="4"/>
  <c r="AQ40" i="4"/>
  <c r="AQ39" i="4"/>
  <c r="AQ38" i="4"/>
  <c r="AQ37" i="4"/>
  <c r="AQ36" i="4"/>
  <c r="AQ35" i="4"/>
  <c r="AQ34" i="4"/>
  <c r="AQ33" i="4"/>
  <c r="AQ32" i="4"/>
  <c r="AQ31" i="4"/>
  <c r="AQ30" i="4"/>
  <c r="AQ29" i="4"/>
  <c r="AQ28" i="4"/>
  <c r="AQ27" i="4"/>
  <c r="AQ26" i="4"/>
  <c r="AQ25" i="4"/>
  <c r="AQ24" i="4"/>
  <c r="AQ23" i="4"/>
  <c r="AQ22" i="4"/>
  <c r="AQ21" i="4"/>
  <c r="AQ20" i="4"/>
  <c r="AQ19" i="4"/>
  <c r="AQ18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5" i="4"/>
  <c r="AO7" i="4" l="1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1" i="4"/>
  <c r="AO22" i="4"/>
  <c r="AO23" i="4"/>
  <c r="AO24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7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50" i="4"/>
  <c r="AO51" i="4"/>
  <c r="AO52" i="4"/>
  <c r="AO53" i="4"/>
  <c r="AO64" i="4"/>
  <c r="AO65" i="4"/>
  <c r="AO66" i="4"/>
  <c r="AO67" i="4"/>
  <c r="AO68" i="4"/>
  <c r="AO69" i="4"/>
  <c r="AO70" i="4"/>
  <c r="AO71" i="4"/>
  <c r="AO72" i="4"/>
  <c r="AO54" i="4"/>
  <c r="AO55" i="4"/>
  <c r="AO56" i="4"/>
  <c r="AO57" i="4"/>
  <c r="AO58" i="4"/>
  <c r="AO59" i="4"/>
  <c r="AO60" i="4"/>
  <c r="AO61" i="4"/>
  <c r="AO62" i="4"/>
  <c r="AO63" i="4"/>
  <c r="AO110" i="4"/>
  <c r="AO73" i="4"/>
  <c r="AO74" i="4"/>
  <c r="AO75" i="4"/>
  <c r="AO76" i="4"/>
  <c r="AO111" i="4"/>
  <c r="AO77" i="4"/>
  <c r="AO78" i="4"/>
  <c r="AO79" i="4"/>
  <c r="AO80" i="4"/>
  <c r="AO81" i="4"/>
  <c r="AO82" i="4"/>
  <c r="AO83" i="4"/>
  <c r="AO84" i="4"/>
  <c r="AO85" i="4"/>
  <c r="AO86" i="4"/>
  <c r="AO87" i="4"/>
  <c r="AO88" i="4"/>
  <c r="AO89" i="4"/>
  <c r="AO90" i="4"/>
  <c r="AO91" i="4"/>
  <c r="AO92" i="4"/>
  <c r="AO93" i="4"/>
  <c r="AO94" i="4"/>
  <c r="AO95" i="4"/>
  <c r="AO97" i="4"/>
  <c r="AO96" i="4"/>
  <c r="AO98" i="4"/>
  <c r="AO99" i="4"/>
  <c r="AO100" i="4"/>
  <c r="AO101" i="4"/>
  <c r="AO102" i="4"/>
  <c r="AO103" i="4"/>
  <c r="AO104" i="4"/>
  <c r="AO105" i="4"/>
  <c r="AO106" i="4"/>
  <c r="AO107" i="4"/>
  <c r="AO108" i="4"/>
  <c r="AO112" i="4"/>
  <c r="AO113" i="4"/>
  <c r="AO114" i="4"/>
  <c r="AO115" i="4"/>
  <c r="AO109" i="4"/>
  <c r="AO116" i="4"/>
  <c r="AO117" i="4"/>
  <c r="AO118" i="4"/>
  <c r="AO119" i="4"/>
  <c r="AO120" i="4"/>
  <c r="AO121" i="4"/>
  <c r="AO122" i="4"/>
  <c r="AO123" i="4"/>
  <c r="AO124" i="4"/>
  <c r="AO125" i="4"/>
  <c r="AO126" i="4"/>
  <c r="AO127" i="4"/>
  <c r="AO128" i="4"/>
  <c r="AO129" i="4"/>
  <c r="AO130" i="4"/>
  <c r="AO131" i="4"/>
  <c r="AO132" i="4"/>
  <c r="AO133" i="4"/>
  <c r="AO134" i="4"/>
  <c r="AO135" i="4"/>
  <c r="AO136" i="4"/>
  <c r="AO137" i="4"/>
  <c r="AO138" i="4"/>
  <c r="AO139" i="4"/>
  <c r="AO140" i="4"/>
  <c r="AO141" i="4"/>
  <c r="AO142" i="4"/>
  <c r="AO143" i="4"/>
  <c r="AO144" i="4"/>
  <c r="AO145" i="4"/>
  <c r="AO146" i="4"/>
  <c r="AO147" i="4"/>
  <c r="AO148" i="4"/>
  <c r="AO149" i="4"/>
  <c r="AO150" i="4"/>
  <c r="AO151" i="4"/>
  <c r="AO152" i="4"/>
  <c r="AO153" i="4"/>
  <c r="AO154" i="4"/>
  <c r="AO155" i="4"/>
  <c r="AO156" i="4"/>
  <c r="AO157" i="4"/>
  <c r="AO158" i="4"/>
  <c r="AO159" i="4"/>
  <c r="AO160" i="4"/>
  <c r="AO161" i="4"/>
  <c r="AO162" i="4"/>
  <c r="AO163" i="4"/>
  <c r="AO164" i="4"/>
  <c r="AO165" i="4"/>
  <c r="AO166" i="4"/>
  <c r="AO167" i="4"/>
  <c r="AO168" i="4"/>
  <c r="AO169" i="4"/>
  <c r="AO170" i="4"/>
  <c r="AO171" i="4"/>
  <c r="AO172" i="4"/>
  <c r="AO173" i="4"/>
  <c r="AO174" i="4"/>
  <c r="AO175" i="4"/>
  <c r="AO176" i="4"/>
  <c r="AO177" i="4"/>
  <c r="AO178" i="4"/>
  <c r="AO179" i="4"/>
  <c r="AO180" i="4"/>
  <c r="AO181" i="4"/>
  <c r="AO182" i="4"/>
  <c r="AO183" i="4"/>
  <c r="AO184" i="4"/>
  <c r="AO185" i="4"/>
  <c r="AO186" i="4"/>
  <c r="AO187" i="4"/>
  <c r="AO188" i="4"/>
  <c r="AO189" i="4"/>
  <c r="AO190" i="4"/>
  <c r="AO191" i="4"/>
  <c r="AO192" i="4"/>
  <c r="AO193" i="4"/>
  <c r="AO194" i="4"/>
  <c r="AO195" i="4"/>
  <c r="AO196" i="4"/>
  <c r="AO197" i="4"/>
  <c r="AO198" i="4"/>
  <c r="AO199" i="4"/>
  <c r="AO200" i="4"/>
  <c r="AO201" i="4"/>
  <c r="AO202" i="4"/>
  <c r="AO203" i="4"/>
  <c r="AO204" i="4"/>
  <c r="AO205" i="4"/>
  <c r="AO206" i="4"/>
  <c r="AO207" i="4"/>
  <c r="AO208" i="4"/>
  <c r="AO209" i="4"/>
  <c r="AO210" i="4"/>
  <c r="AO211" i="4"/>
  <c r="AO212" i="4"/>
  <c r="AO213" i="4"/>
  <c r="AO214" i="4"/>
  <c r="AO216" i="4"/>
  <c r="AO215" i="4"/>
  <c r="AO217" i="4"/>
  <c r="AO218" i="4"/>
  <c r="AO219" i="4"/>
  <c r="AO220" i="4"/>
  <c r="AO221" i="4"/>
  <c r="AO222" i="4"/>
  <c r="AO223" i="4"/>
  <c r="AO224" i="4"/>
  <c r="AO225" i="4"/>
  <c r="AO226" i="4"/>
  <c r="AO227" i="4"/>
  <c r="AO228" i="4"/>
  <c r="AO229" i="4"/>
  <c r="AO230" i="4"/>
  <c r="AO231" i="4"/>
  <c r="AO232" i="4"/>
  <c r="AO233" i="4"/>
  <c r="AO234" i="4"/>
  <c r="AO235" i="4"/>
  <c r="AO236" i="4"/>
  <c r="AO237" i="4"/>
  <c r="AO238" i="4"/>
  <c r="AO239" i="4"/>
  <c r="AO240" i="4"/>
  <c r="AO241" i="4"/>
  <c r="AO242" i="4"/>
  <c r="AO243" i="4"/>
  <c r="AO244" i="4"/>
  <c r="AO245" i="4"/>
  <c r="AO246" i="4"/>
  <c r="AO247" i="4"/>
  <c r="AO248" i="4"/>
  <c r="AO262" i="4"/>
  <c r="AO249" i="4"/>
  <c r="AO250" i="4"/>
  <c r="AO251" i="4"/>
  <c r="AO252" i="4"/>
  <c r="AO253" i="4"/>
  <c r="AO254" i="4"/>
  <c r="AO255" i="4"/>
  <c r="AO256" i="4"/>
  <c r="AO257" i="4"/>
  <c r="AO258" i="4"/>
  <c r="AO259" i="4"/>
  <c r="AO260" i="4"/>
  <c r="AO261" i="4"/>
  <c r="AO263" i="4"/>
  <c r="AO264" i="4"/>
  <c r="AO265" i="4"/>
  <c r="AO266" i="4"/>
  <c r="AO267" i="4"/>
  <c r="AO268" i="4"/>
  <c r="AO269" i="4"/>
  <c r="AO270" i="4"/>
  <c r="AO271" i="4"/>
  <c r="AO272" i="4"/>
  <c r="AO273" i="4"/>
  <c r="AO274" i="4"/>
  <c r="AO275" i="4"/>
  <c r="AO276" i="4"/>
  <c r="AO277" i="4"/>
  <c r="AO278" i="4"/>
  <c r="AO279" i="4"/>
  <c r="AO280" i="4"/>
  <c r="AO282" i="4"/>
  <c r="AO281" i="4"/>
  <c r="AO283" i="4"/>
  <c r="AO284" i="4"/>
  <c r="AO285" i="4"/>
  <c r="AO286" i="4"/>
  <c r="AO287" i="4"/>
  <c r="AO288" i="4"/>
  <c r="AO289" i="4"/>
  <c r="AO290" i="4"/>
  <c r="AO291" i="4"/>
  <c r="AO292" i="4"/>
  <c r="AO293" i="4"/>
  <c r="AO294" i="4"/>
  <c r="AO295" i="4"/>
  <c r="AO296" i="4"/>
  <c r="AO297" i="4"/>
  <c r="AO298" i="4"/>
  <c r="AO299" i="4"/>
  <c r="AO300" i="4"/>
  <c r="AO301" i="4"/>
  <c r="AO302" i="4"/>
  <c r="AO303" i="4"/>
  <c r="AO304" i="4"/>
  <c r="AO305" i="4"/>
  <c r="AO306" i="4"/>
  <c r="AO307" i="4"/>
  <c r="AO308" i="4"/>
  <c r="AO309" i="4"/>
  <c r="AO310" i="4"/>
  <c r="AO312" i="4"/>
  <c r="AO311" i="4"/>
  <c r="AO313" i="4"/>
  <c r="AO314" i="4"/>
  <c r="AO315" i="4"/>
  <c r="AO316" i="4"/>
  <c r="AO317" i="4"/>
  <c r="AO318" i="4"/>
  <c r="AO319" i="4"/>
  <c r="AO320" i="4"/>
  <c r="AO321" i="4"/>
  <c r="AO322" i="4"/>
  <c r="AO323" i="4"/>
  <c r="AO324" i="4"/>
  <c r="AO325" i="4"/>
  <c r="AO326" i="4"/>
  <c r="AO327" i="4"/>
  <c r="AO328" i="4"/>
  <c r="AO329" i="4"/>
  <c r="AO330" i="4"/>
  <c r="AO331" i="4"/>
  <c r="AO332" i="4"/>
  <c r="AO333" i="4"/>
  <c r="AO334" i="4"/>
  <c r="AO335" i="4"/>
  <c r="AO336" i="4"/>
  <c r="AO337" i="4"/>
  <c r="AO338" i="4"/>
  <c r="AO339" i="4"/>
  <c r="AO340" i="4"/>
  <c r="AO341" i="4"/>
  <c r="AO342" i="4"/>
  <c r="AO343" i="4"/>
  <c r="AO344" i="4"/>
  <c r="AO345" i="4"/>
  <c r="AO346" i="4"/>
  <c r="AO347" i="4"/>
  <c r="AO348" i="4"/>
  <c r="AO349" i="4"/>
  <c r="AO350" i="4"/>
  <c r="AO351" i="4"/>
  <c r="AO352" i="4"/>
  <c r="AO353" i="4"/>
  <c r="AO354" i="4"/>
  <c r="AO355" i="4"/>
  <c r="AO356" i="4"/>
  <c r="AO357" i="4"/>
  <c r="AO358" i="4"/>
  <c r="AO359" i="4"/>
  <c r="AO360" i="4"/>
  <c r="AO361" i="4"/>
  <c r="AO362" i="4"/>
  <c r="AO363" i="4"/>
  <c r="AO364" i="4"/>
  <c r="AO365" i="4"/>
  <c r="AO366" i="4"/>
  <c r="AO367" i="4"/>
  <c r="AO368" i="4"/>
  <c r="AO369" i="4"/>
  <c r="AO370" i="4"/>
  <c r="AO371" i="4"/>
  <c r="AO372" i="4"/>
  <c r="AO373" i="4"/>
  <c r="AO374" i="4"/>
  <c r="AO375" i="4"/>
  <c r="AO376" i="4"/>
  <c r="AO377" i="4"/>
  <c r="AO378" i="4"/>
  <c r="AO379" i="4"/>
  <c r="AO380" i="4"/>
  <c r="AO381" i="4"/>
  <c r="AO382" i="4"/>
  <c r="AO383" i="4"/>
  <c r="AO384" i="4"/>
  <c r="AO385" i="4"/>
  <c r="AO386" i="4"/>
  <c r="AO387" i="4"/>
  <c r="AO388" i="4"/>
  <c r="AO389" i="4"/>
  <c r="AO390" i="4"/>
  <c r="AO391" i="4"/>
  <c r="AO392" i="4"/>
  <c r="AO393" i="4"/>
  <c r="AO394" i="4"/>
  <c r="AO395" i="4"/>
  <c r="AO396" i="4"/>
  <c r="AO397" i="4"/>
  <c r="AO398" i="4"/>
  <c r="AO399" i="4"/>
  <c r="AO401" i="4"/>
  <c r="AO400" i="4"/>
  <c r="AO402" i="4"/>
  <c r="AO403" i="4"/>
  <c r="AO404" i="4"/>
  <c r="AO405" i="4"/>
  <c r="AO406" i="4"/>
  <c r="AO407" i="4"/>
  <c r="AO408" i="4"/>
  <c r="AO409" i="4"/>
  <c r="AO410" i="4"/>
  <c r="AO411" i="4"/>
  <c r="AO412" i="4"/>
  <c r="AO413" i="4"/>
  <c r="AO414" i="4"/>
  <c r="AO415" i="4"/>
  <c r="AO476" i="4"/>
  <c r="AO416" i="4"/>
  <c r="AO417" i="4"/>
  <c r="AO418" i="4"/>
  <c r="AO419" i="4"/>
  <c r="AO420" i="4"/>
  <c r="AO421" i="4"/>
  <c r="AO477" i="4"/>
  <c r="AO478" i="4"/>
  <c r="AO422" i="4"/>
  <c r="AO479" i="4"/>
  <c r="AO480" i="4"/>
  <c r="AO423" i="4"/>
  <c r="AO424" i="4"/>
  <c r="AO425" i="4"/>
  <c r="AO426" i="4"/>
  <c r="AO427" i="4"/>
  <c r="AO428" i="4"/>
  <c r="AO481" i="4"/>
  <c r="AO429" i="4"/>
  <c r="AO430" i="4"/>
  <c r="AO431" i="4"/>
  <c r="AO432" i="4"/>
  <c r="AO433" i="4"/>
  <c r="AO434" i="4"/>
  <c r="AO435" i="4"/>
  <c r="AO436" i="4"/>
  <c r="AO482" i="4"/>
  <c r="AO437" i="4"/>
  <c r="AO438" i="4"/>
  <c r="AO483" i="4"/>
  <c r="AO439" i="4"/>
  <c r="AO484" i="4"/>
  <c r="AO440" i="4"/>
  <c r="AO441" i="4"/>
  <c r="AO442" i="4"/>
  <c r="AO443" i="4"/>
  <c r="AO444" i="4"/>
  <c r="AO445" i="4"/>
  <c r="AO446" i="4"/>
  <c r="AO447" i="4"/>
  <c r="AO448" i="4"/>
  <c r="AO449" i="4"/>
  <c r="AO485" i="4"/>
  <c r="AO486" i="4"/>
  <c r="AO450" i="4"/>
  <c r="AO451" i="4"/>
  <c r="AO487" i="4"/>
  <c r="AO452" i="4"/>
  <c r="AO453" i="4"/>
  <c r="AO454" i="4"/>
  <c r="AO455" i="4"/>
  <c r="AO456" i="4"/>
  <c r="AO457" i="4"/>
  <c r="AO458" i="4"/>
  <c r="AO459" i="4"/>
  <c r="AO460" i="4"/>
  <c r="AO461" i="4"/>
  <c r="AO463" i="4"/>
  <c r="AO462" i="4"/>
  <c r="AO464" i="4"/>
  <c r="AO465" i="4"/>
  <c r="AO466" i="4"/>
  <c r="AO468" i="4"/>
  <c r="AO467" i="4"/>
  <c r="AO469" i="4"/>
  <c r="AO470" i="4"/>
  <c r="AO471" i="4"/>
  <c r="AO472" i="4"/>
  <c r="AO473" i="4"/>
  <c r="AO474" i="4"/>
  <c r="AO475" i="4"/>
  <c r="AO488" i="4"/>
  <c r="AO489" i="4"/>
  <c r="AO490" i="4"/>
  <c r="AO491" i="4"/>
  <c r="AO492" i="4"/>
  <c r="AO493" i="4"/>
  <c r="AO494" i="4"/>
  <c r="AO495" i="4"/>
  <c r="AO496" i="4"/>
  <c r="AO497" i="4"/>
  <c r="AO498" i="4"/>
  <c r="AO499" i="4"/>
  <c r="AO500" i="4"/>
  <c r="AO501" i="4"/>
  <c r="AO502" i="4"/>
  <c r="AO503" i="4"/>
  <c r="AO504" i="4"/>
  <c r="AO505" i="4"/>
  <c r="AO506" i="4"/>
  <c r="AO507" i="4"/>
  <c r="AO508" i="4"/>
  <c r="AO509" i="4"/>
  <c r="AO510" i="4"/>
  <c r="AO511" i="4"/>
  <c r="AO512" i="4"/>
  <c r="AO513" i="4"/>
  <c r="AO514" i="4"/>
  <c r="AO515" i="4"/>
  <c r="AO516" i="4"/>
  <c r="AO517" i="4"/>
  <c r="AO518" i="4"/>
  <c r="AO519" i="4"/>
  <c r="AO520" i="4"/>
  <c r="AO521" i="4"/>
  <c r="AO522" i="4"/>
  <c r="AO523" i="4"/>
  <c r="AO524" i="4"/>
  <c r="AO525" i="4"/>
  <c r="AO526" i="4"/>
  <c r="AO527" i="4"/>
  <c r="AO528" i="4"/>
  <c r="AO529" i="4"/>
  <c r="AO530" i="4"/>
  <c r="AO531" i="4"/>
  <c r="AO532" i="4"/>
  <c r="AO533" i="4"/>
  <c r="AO535" i="4"/>
  <c r="AO536" i="4"/>
  <c r="AO537" i="4"/>
  <c r="AO534" i="4"/>
  <c r="AO538" i="4"/>
  <c r="AO539" i="4"/>
  <c r="AO540" i="4"/>
  <c r="AO541" i="4"/>
  <c r="AO543" i="4"/>
  <c r="AO542" i="4"/>
  <c r="AO544" i="4"/>
  <c r="AO545" i="4"/>
  <c r="AO546" i="4"/>
  <c r="AO547" i="4"/>
  <c r="AO548" i="4"/>
  <c r="AO549" i="4"/>
  <c r="AO550" i="4"/>
  <c r="AO551" i="4"/>
  <c r="AO552" i="4"/>
  <c r="AO553" i="4"/>
  <c r="AO554" i="4"/>
  <c r="AO555" i="4"/>
  <c r="AO556" i="4"/>
  <c r="AO557" i="4"/>
  <c r="AO558" i="4"/>
  <c r="AO559" i="4"/>
  <c r="AO560" i="4"/>
  <c r="AO561" i="4"/>
  <c r="AO562" i="4"/>
  <c r="AO563" i="4"/>
  <c r="AO564" i="4"/>
  <c r="AO565" i="4"/>
  <c r="AO566" i="4"/>
  <c r="AO567" i="4"/>
  <c r="AO576" i="4"/>
  <c r="AO568" i="4"/>
  <c r="AO569" i="4"/>
  <c r="AO570" i="4"/>
  <c r="AO571" i="4"/>
  <c r="AO572" i="4"/>
  <c r="AO573" i="4"/>
  <c r="AO574" i="4"/>
  <c r="AO577" i="4"/>
  <c r="AO575" i="4"/>
  <c r="AO578" i="4"/>
  <c r="AO579" i="4"/>
  <c r="AO580" i="4"/>
  <c r="AO6" i="4"/>
  <c r="AO5" i="4"/>
  <c r="AD6" i="4"/>
  <c r="AE6" i="4" s="1"/>
  <c r="AD7" i="4"/>
  <c r="AE7" i="4" s="1"/>
  <c r="AD8" i="4"/>
  <c r="AE8" i="4" s="1"/>
  <c r="AD9" i="4"/>
  <c r="AE9" i="4" s="1"/>
  <c r="AD10" i="4"/>
  <c r="AE10" i="4" s="1"/>
  <c r="AD11" i="4"/>
  <c r="AE11" i="4" s="1"/>
  <c r="AD12" i="4"/>
  <c r="AE12" i="4" s="1"/>
  <c r="AD13" i="4"/>
  <c r="AE13" i="4" s="1"/>
  <c r="AD14" i="4"/>
  <c r="AE14" i="4" s="1"/>
  <c r="AD15" i="4"/>
  <c r="AE15" i="4" s="1"/>
  <c r="AD16" i="4"/>
  <c r="AE16" i="4" s="1"/>
  <c r="AD17" i="4"/>
  <c r="AE17" i="4" s="1"/>
  <c r="AD18" i="4"/>
  <c r="AE18" i="4" s="1"/>
  <c r="AD19" i="4"/>
  <c r="AE19" i="4" s="1"/>
  <c r="AD20" i="4"/>
  <c r="AE20" i="4" s="1"/>
  <c r="AD21" i="4"/>
  <c r="AE21" i="4" s="1"/>
  <c r="AD22" i="4"/>
  <c r="AE22" i="4" s="1"/>
  <c r="AD23" i="4"/>
  <c r="AE23" i="4" s="1"/>
  <c r="AD24" i="4"/>
  <c r="AE24" i="4" s="1"/>
  <c r="AD25" i="4"/>
  <c r="AE25" i="4" s="1"/>
  <c r="AD26" i="4"/>
  <c r="AE26" i="4" s="1"/>
  <c r="AD27" i="4"/>
  <c r="AE27" i="4" s="1"/>
  <c r="AD28" i="4"/>
  <c r="AE28" i="4" s="1"/>
  <c r="AD29" i="4"/>
  <c r="AE29" i="4" s="1"/>
  <c r="AD30" i="4"/>
  <c r="AE30" i="4" s="1"/>
  <c r="AD31" i="4"/>
  <c r="AE31" i="4" s="1"/>
  <c r="AD32" i="4"/>
  <c r="AE32" i="4" s="1"/>
  <c r="AD33" i="4"/>
  <c r="AE33" i="4" s="1"/>
  <c r="AD34" i="4"/>
  <c r="AE34" i="4" s="1"/>
  <c r="AD35" i="4"/>
  <c r="AE35" i="4" s="1"/>
  <c r="AD36" i="4"/>
  <c r="AE36" i="4" s="1"/>
  <c r="AD37" i="4"/>
  <c r="AE37" i="4" s="1"/>
  <c r="AD38" i="4"/>
  <c r="AE38" i="4" s="1"/>
  <c r="AD39" i="4"/>
  <c r="AE39" i="4" s="1"/>
  <c r="AD40" i="4"/>
  <c r="AE40" i="4" s="1"/>
  <c r="AD41" i="4"/>
  <c r="AE41" i="4" s="1"/>
  <c r="AD42" i="4"/>
  <c r="AE42" i="4" s="1"/>
  <c r="AD43" i="4"/>
  <c r="AE43" i="4" s="1"/>
  <c r="AD44" i="4"/>
  <c r="AE44" i="4" s="1"/>
  <c r="AD45" i="4"/>
  <c r="AE45" i="4" s="1"/>
  <c r="AD46" i="4"/>
  <c r="AE46" i="4" s="1"/>
  <c r="AD47" i="4"/>
  <c r="AE47" i="4" s="1"/>
  <c r="AD48" i="4"/>
  <c r="AE48" i="4" s="1"/>
  <c r="AD49" i="4"/>
  <c r="AE49" i="4" s="1"/>
  <c r="AD50" i="4"/>
  <c r="AE50" i="4" s="1"/>
  <c r="AD51" i="4"/>
  <c r="AE51" i="4" s="1"/>
  <c r="AD52" i="4"/>
  <c r="AE52" i="4" s="1"/>
  <c r="AD53" i="4"/>
  <c r="AE53" i="4" s="1"/>
  <c r="AD64" i="4"/>
  <c r="AE64" i="4" s="1"/>
  <c r="AD65" i="4"/>
  <c r="AE65" i="4" s="1"/>
  <c r="AD66" i="4"/>
  <c r="AE66" i="4" s="1"/>
  <c r="AD67" i="4"/>
  <c r="AE67" i="4" s="1"/>
  <c r="AD68" i="4"/>
  <c r="AE68" i="4" s="1"/>
  <c r="AD69" i="4"/>
  <c r="AE69" i="4" s="1"/>
  <c r="AD70" i="4"/>
  <c r="AE70" i="4" s="1"/>
  <c r="AD71" i="4"/>
  <c r="AE71" i="4" s="1"/>
  <c r="AD72" i="4"/>
  <c r="AE72" i="4" s="1"/>
  <c r="AD54" i="4"/>
  <c r="AE54" i="4" s="1"/>
  <c r="AD55" i="4"/>
  <c r="AE55" i="4" s="1"/>
  <c r="AD56" i="4"/>
  <c r="AE56" i="4" s="1"/>
  <c r="AD57" i="4"/>
  <c r="AE57" i="4" s="1"/>
  <c r="AD58" i="4"/>
  <c r="AE58" i="4" s="1"/>
  <c r="AD59" i="4"/>
  <c r="AE59" i="4" s="1"/>
  <c r="AD60" i="4"/>
  <c r="AE60" i="4" s="1"/>
  <c r="AD61" i="4"/>
  <c r="AE61" i="4" s="1"/>
  <c r="AD62" i="4"/>
  <c r="AE62" i="4" s="1"/>
  <c r="AD63" i="4"/>
  <c r="AE63" i="4" s="1"/>
  <c r="AD110" i="4"/>
  <c r="AE110" i="4" s="1"/>
  <c r="AD73" i="4"/>
  <c r="AE73" i="4" s="1"/>
  <c r="AD74" i="4"/>
  <c r="AE74" i="4" s="1"/>
  <c r="AD75" i="4"/>
  <c r="AE75" i="4" s="1"/>
  <c r="AD76" i="4"/>
  <c r="AE76" i="4" s="1"/>
  <c r="AD111" i="4"/>
  <c r="AE111" i="4" s="1"/>
  <c r="AD77" i="4"/>
  <c r="AE77" i="4" s="1"/>
  <c r="AD78" i="4"/>
  <c r="AE78" i="4" s="1"/>
  <c r="AD79" i="4"/>
  <c r="AE79" i="4" s="1"/>
  <c r="AD80" i="4"/>
  <c r="AE80" i="4" s="1"/>
  <c r="AD81" i="4"/>
  <c r="AE81" i="4" s="1"/>
  <c r="AD82" i="4"/>
  <c r="AE82" i="4" s="1"/>
  <c r="AD83" i="4"/>
  <c r="AE83" i="4" s="1"/>
  <c r="AD84" i="4"/>
  <c r="AE84" i="4" s="1"/>
  <c r="AD85" i="4"/>
  <c r="AE85" i="4" s="1"/>
  <c r="AD86" i="4"/>
  <c r="AE86" i="4" s="1"/>
  <c r="AD87" i="4"/>
  <c r="AE87" i="4" s="1"/>
  <c r="AD88" i="4"/>
  <c r="AE88" i="4" s="1"/>
  <c r="AD89" i="4"/>
  <c r="AE89" i="4" s="1"/>
  <c r="AD90" i="4"/>
  <c r="AE90" i="4" s="1"/>
  <c r="AD91" i="4"/>
  <c r="AE91" i="4" s="1"/>
  <c r="AD92" i="4"/>
  <c r="AE92" i="4" s="1"/>
  <c r="AD93" i="4"/>
  <c r="AE93" i="4" s="1"/>
  <c r="AD94" i="4"/>
  <c r="AE94" i="4" s="1"/>
  <c r="AD95" i="4"/>
  <c r="AE95" i="4" s="1"/>
  <c r="AD97" i="4"/>
  <c r="AE97" i="4" s="1"/>
  <c r="AD96" i="4"/>
  <c r="AE96" i="4" s="1"/>
  <c r="AD98" i="4"/>
  <c r="AE98" i="4" s="1"/>
  <c r="AD99" i="4"/>
  <c r="AE99" i="4" s="1"/>
  <c r="AD100" i="4"/>
  <c r="AE100" i="4" s="1"/>
  <c r="AD101" i="4"/>
  <c r="AE101" i="4" s="1"/>
  <c r="AD102" i="4"/>
  <c r="AE102" i="4" s="1"/>
  <c r="AD103" i="4"/>
  <c r="AE103" i="4" s="1"/>
  <c r="AD104" i="4"/>
  <c r="AE104" i="4" s="1"/>
  <c r="AD105" i="4"/>
  <c r="AE105" i="4" s="1"/>
  <c r="AD106" i="4"/>
  <c r="AE106" i="4" s="1"/>
  <c r="AD107" i="4"/>
  <c r="AE107" i="4" s="1"/>
  <c r="AD108" i="4"/>
  <c r="AE108" i="4" s="1"/>
  <c r="AD112" i="4"/>
  <c r="AE112" i="4" s="1"/>
  <c r="AD113" i="4"/>
  <c r="AE113" i="4" s="1"/>
  <c r="AD114" i="4"/>
  <c r="AE114" i="4" s="1"/>
  <c r="AD115" i="4"/>
  <c r="AE115" i="4" s="1"/>
  <c r="AD109" i="4"/>
  <c r="AE109" i="4" s="1"/>
  <c r="AD116" i="4"/>
  <c r="AE116" i="4" s="1"/>
  <c r="AD117" i="4"/>
  <c r="AE117" i="4" s="1"/>
  <c r="AD118" i="4"/>
  <c r="AE118" i="4" s="1"/>
  <c r="AD119" i="4"/>
  <c r="AE119" i="4" s="1"/>
  <c r="AD120" i="4"/>
  <c r="AE120" i="4" s="1"/>
  <c r="AD121" i="4"/>
  <c r="AE121" i="4" s="1"/>
  <c r="AD122" i="4"/>
  <c r="AE122" i="4" s="1"/>
  <c r="AD123" i="4"/>
  <c r="AE123" i="4" s="1"/>
  <c r="AD124" i="4"/>
  <c r="AE124" i="4" s="1"/>
  <c r="AD125" i="4"/>
  <c r="AE125" i="4" s="1"/>
  <c r="AD126" i="4"/>
  <c r="AE126" i="4" s="1"/>
  <c r="AD127" i="4"/>
  <c r="AE127" i="4" s="1"/>
  <c r="AD128" i="4"/>
  <c r="AE128" i="4" s="1"/>
  <c r="AD129" i="4"/>
  <c r="AE129" i="4" s="1"/>
  <c r="AD130" i="4"/>
  <c r="AE130" i="4" s="1"/>
  <c r="AD131" i="4"/>
  <c r="AE131" i="4" s="1"/>
  <c r="AD132" i="4"/>
  <c r="AE132" i="4" s="1"/>
  <c r="AD133" i="4"/>
  <c r="AE133" i="4" s="1"/>
  <c r="AD134" i="4"/>
  <c r="AE134" i="4" s="1"/>
  <c r="AD135" i="4"/>
  <c r="AE135" i="4" s="1"/>
  <c r="AD136" i="4"/>
  <c r="AE136" i="4" s="1"/>
  <c r="AD137" i="4"/>
  <c r="AE137" i="4" s="1"/>
  <c r="AD138" i="4"/>
  <c r="AE138" i="4" s="1"/>
  <c r="AD139" i="4"/>
  <c r="AE139" i="4" s="1"/>
  <c r="AD140" i="4"/>
  <c r="AE140" i="4" s="1"/>
  <c r="AD141" i="4"/>
  <c r="AE141" i="4" s="1"/>
  <c r="AD142" i="4"/>
  <c r="AE142" i="4" s="1"/>
  <c r="AD143" i="4"/>
  <c r="AE143" i="4" s="1"/>
  <c r="AD144" i="4"/>
  <c r="AE144" i="4" s="1"/>
  <c r="AD145" i="4"/>
  <c r="AE145" i="4" s="1"/>
  <c r="AD146" i="4"/>
  <c r="AE146" i="4" s="1"/>
  <c r="AD147" i="4"/>
  <c r="AE147" i="4" s="1"/>
  <c r="AD148" i="4"/>
  <c r="AE148" i="4" s="1"/>
  <c r="AD149" i="4"/>
  <c r="AE149" i="4" s="1"/>
  <c r="AD150" i="4"/>
  <c r="AE150" i="4" s="1"/>
  <c r="AD151" i="4"/>
  <c r="AE151" i="4" s="1"/>
  <c r="AD152" i="4"/>
  <c r="AE152" i="4" s="1"/>
  <c r="AD153" i="4"/>
  <c r="AE153" i="4" s="1"/>
  <c r="AD154" i="4"/>
  <c r="AE154" i="4" s="1"/>
  <c r="AD155" i="4"/>
  <c r="AE155" i="4" s="1"/>
  <c r="AD156" i="4"/>
  <c r="AE156" i="4" s="1"/>
  <c r="AD157" i="4"/>
  <c r="AE157" i="4" s="1"/>
  <c r="AD158" i="4"/>
  <c r="AE158" i="4" s="1"/>
  <c r="AD159" i="4"/>
  <c r="AE159" i="4" s="1"/>
  <c r="AD160" i="4"/>
  <c r="AE160" i="4" s="1"/>
  <c r="AD161" i="4"/>
  <c r="AE161" i="4" s="1"/>
  <c r="AD162" i="4"/>
  <c r="AE162" i="4" s="1"/>
  <c r="AD163" i="4"/>
  <c r="AE163" i="4" s="1"/>
  <c r="AD164" i="4"/>
  <c r="AE164" i="4" s="1"/>
  <c r="AD165" i="4"/>
  <c r="AE165" i="4" s="1"/>
  <c r="AD166" i="4"/>
  <c r="AE166" i="4" s="1"/>
  <c r="AD167" i="4"/>
  <c r="AE167" i="4" s="1"/>
  <c r="AD168" i="4"/>
  <c r="AE168" i="4" s="1"/>
  <c r="AD169" i="4"/>
  <c r="AE169" i="4" s="1"/>
  <c r="AD170" i="4"/>
  <c r="AE170" i="4" s="1"/>
  <c r="AD171" i="4"/>
  <c r="AE171" i="4" s="1"/>
  <c r="AD172" i="4"/>
  <c r="AE172" i="4" s="1"/>
  <c r="AD173" i="4"/>
  <c r="AE173" i="4" s="1"/>
  <c r="AD174" i="4"/>
  <c r="AE174" i="4" s="1"/>
  <c r="AD175" i="4"/>
  <c r="AE175" i="4" s="1"/>
  <c r="AD176" i="4"/>
  <c r="AE176" i="4" s="1"/>
  <c r="AD177" i="4"/>
  <c r="AE177" i="4" s="1"/>
  <c r="AD178" i="4"/>
  <c r="AE178" i="4" s="1"/>
  <c r="AD179" i="4"/>
  <c r="AE179" i="4" s="1"/>
  <c r="AD180" i="4"/>
  <c r="AE180" i="4" s="1"/>
  <c r="AD181" i="4"/>
  <c r="AE181" i="4" s="1"/>
  <c r="AD182" i="4"/>
  <c r="AE182" i="4" s="1"/>
  <c r="AD183" i="4"/>
  <c r="AE183" i="4" s="1"/>
  <c r="AD184" i="4"/>
  <c r="AE184" i="4" s="1"/>
  <c r="AD185" i="4"/>
  <c r="AE185" i="4" s="1"/>
  <c r="AD186" i="4"/>
  <c r="AE186" i="4" s="1"/>
  <c r="AD187" i="4"/>
  <c r="AE187" i="4" s="1"/>
  <c r="AD188" i="4"/>
  <c r="AE188" i="4" s="1"/>
  <c r="AD189" i="4"/>
  <c r="AE189" i="4" s="1"/>
  <c r="AD190" i="4"/>
  <c r="AE190" i="4" s="1"/>
  <c r="AD191" i="4"/>
  <c r="AE191" i="4" s="1"/>
  <c r="AD192" i="4"/>
  <c r="AE192" i="4" s="1"/>
  <c r="AD193" i="4"/>
  <c r="AE193" i="4" s="1"/>
  <c r="AD194" i="4"/>
  <c r="AE194" i="4" s="1"/>
  <c r="AD195" i="4"/>
  <c r="AE195" i="4" s="1"/>
  <c r="AD196" i="4"/>
  <c r="AE196" i="4" s="1"/>
  <c r="AD197" i="4"/>
  <c r="AE197" i="4" s="1"/>
  <c r="AD198" i="4"/>
  <c r="AE198" i="4" s="1"/>
  <c r="AD199" i="4"/>
  <c r="AE199" i="4" s="1"/>
  <c r="AD200" i="4"/>
  <c r="AE200" i="4" s="1"/>
  <c r="AD201" i="4"/>
  <c r="AE201" i="4" s="1"/>
  <c r="AD202" i="4"/>
  <c r="AE202" i="4" s="1"/>
  <c r="AD203" i="4"/>
  <c r="AE203" i="4" s="1"/>
  <c r="AD204" i="4"/>
  <c r="AE204" i="4" s="1"/>
  <c r="AD205" i="4"/>
  <c r="AE205" i="4" s="1"/>
  <c r="AD206" i="4"/>
  <c r="AE206" i="4" s="1"/>
  <c r="AD207" i="4"/>
  <c r="AE207" i="4" s="1"/>
  <c r="AD208" i="4"/>
  <c r="AE208" i="4" s="1"/>
  <c r="AD209" i="4"/>
  <c r="AE209" i="4" s="1"/>
  <c r="AD210" i="4"/>
  <c r="AE210" i="4" s="1"/>
  <c r="AD211" i="4"/>
  <c r="AE211" i="4" s="1"/>
  <c r="AD212" i="4"/>
  <c r="AE212" i="4" s="1"/>
  <c r="AD213" i="4"/>
  <c r="AE213" i="4" s="1"/>
  <c r="AD214" i="4"/>
  <c r="AE214" i="4" s="1"/>
  <c r="AD216" i="4"/>
  <c r="AE216" i="4" s="1"/>
  <c r="AD215" i="4"/>
  <c r="AE215" i="4" s="1"/>
  <c r="AD217" i="4"/>
  <c r="AE217" i="4" s="1"/>
  <c r="AD218" i="4"/>
  <c r="AE218" i="4" s="1"/>
  <c r="AD219" i="4"/>
  <c r="AE219" i="4" s="1"/>
  <c r="AD220" i="4"/>
  <c r="AE220" i="4" s="1"/>
  <c r="AD221" i="4"/>
  <c r="AE221" i="4" s="1"/>
  <c r="AD222" i="4"/>
  <c r="AE222" i="4" s="1"/>
  <c r="AD223" i="4"/>
  <c r="AE223" i="4" s="1"/>
  <c r="AD224" i="4"/>
  <c r="AE224" i="4" s="1"/>
  <c r="AD225" i="4"/>
  <c r="AE225" i="4" s="1"/>
  <c r="AD226" i="4"/>
  <c r="AE226" i="4" s="1"/>
  <c r="AD227" i="4"/>
  <c r="AE227" i="4" s="1"/>
  <c r="AD228" i="4"/>
  <c r="AE228" i="4" s="1"/>
  <c r="AD229" i="4"/>
  <c r="AE229" i="4" s="1"/>
  <c r="AD230" i="4"/>
  <c r="AE230" i="4" s="1"/>
  <c r="AD231" i="4"/>
  <c r="AE231" i="4" s="1"/>
  <c r="AD232" i="4"/>
  <c r="AE232" i="4" s="1"/>
  <c r="AD233" i="4"/>
  <c r="AE233" i="4" s="1"/>
  <c r="AD234" i="4"/>
  <c r="AE234" i="4" s="1"/>
  <c r="AD235" i="4"/>
  <c r="AE235" i="4" s="1"/>
  <c r="AD236" i="4"/>
  <c r="AE236" i="4" s="1"/>
  <c r="AD237" i="4"/>
  <c r="AE237" i="4" s="1"/>
  <c r="AD238" i="4"/>
  <c r="AE238" i="4" s="1"/>
  <c r="AD239" i="4"/>
  <c r="AE239" i="4" s="1"/>
  <c r="AD240" i="4"/>
  <c r="AE240" i="4" s="1"/>
  <c r="AD241" i="4"/>
  <c r="AE241" i="4" s="1"/>
  <c r="AD242" i="4"/>
  <c r="AE242" i="4" s="1"/>
  <c r="AD243" i="4"/>
  <c r="AE243" i="4" s="1"/>
  <c r="AD244" i="4"/>
  <c r="AE244" i="4" s="1"/>
  <c r="AD245" i="4"/>
  <c r="AE245" i="4" s="1"/>
  <c r="AD246" i="4"/>
  <c r="AE246" i="4" s="1"/>
  <c r="AD247" i="4"/>
  <c r="AE247" i="4" s="1"/>
  <c r="AD248" i="4"/>
  <c r="AE248" i="4" s="1"/>
  <c r="AD262" i="4"/>
  <c r="AE262" i="4" s="1"/>
  <c r="AD249" i="4"/>
  <c r="AE249" i="4" s="1"/>
  <c r="AD250" i="4"/>
  <c r="AE250" i="4" s="1"/>
  <c r="AD251" i="4"/>
  <c r="AE251" i="4" s="1"/>
  <c r="AD252" i="4"/>
  <c r="AE252" i="4" s="1"/>
  <c r="AD253" i="4"/>
  <c r="AE253" i="4" s="1"/>
  <c r="AD254" i="4"/>
  <c r="AE254" i="4" s="1"/>
  <c r="AD255" i="4"/>
  <c r="AE255" i="4" s="1"/>
  <c r="AD256" i="4"/>
  <c r="AE256" i="4" s="1"/>
  <c r="AD257" i="4"/>
  <c r="AE257" i="4" s="1"/>
  <c r="AD258" i="4"/>
  <c r="AE258" i="4" s="1"/>
  <c r="AD259" i="4"/>
  <c r="AE259" i="4" s="1"/>
  <c r="AD260" i="4"/>
  <c r="AE260" i="4" s="1"/>
  <c r="AD261" i="4"/>
  <c r="AE261" i="4" s="1"/>
  <c r="AD263" i="4"/>
  <c r="AE263" i="4" s="1"/>
  <c r="AD264" i="4"/>
  <c r="AE264" i="4" s="1"/>
  <c r="AD265" i="4"/>
  <c r="AE265" i="4" s="1"/>
  <c r="AD266" i="4"/>
  <c r="AE266" i="4" s="1"/>
  <c r="AD267" i="4"/>
  <c r="AE267" i="4" s="1"/>
  <c r="AD268" i="4"/>
  <c r="AE268" i="4" s="1"/>
  <c r="AD269" i="4"/>
  <c r="AE269" i="4" s="1"/>
  <c r="AD270" i="4"/>
  <c r="AE270" i="4" s="1"/>
  <c r="AD271" i="4"/>
  <c r="AE271" i="4" s="1"/>
  <c r="AD272" i="4"/>
  <c r="AE272" i="4" s="1"/>
  <c r="AD273" i="4"/>
  <c r="AE273" i="4" s="1"/>
  <c r="AD274" i="4"/>
  <c r="AE274" i="4" s="1"/>
  <c r="AD275" i="4"/>
  <c r="AE275" i="4" s="1"/>
  <c r="AD276" i="4"/>
  <c r="AE276" i="4" s="1"/>
  <c r="AD277" i="4"/>
  <c r="AE277" i="4" s="1"/>
  <c r="AD278" i="4"/>
  <c r="AE278" i="4" s="1"/>
  <c r="AD279" i="4"/>
  <c r="AE279" i="4" s="1"/>
  <c r="AD280" i="4"/>
  <c r="AE280" i="4" s="1"/>
  <c r="AD282" i="4"/>
  <c r="AE282" i="4" s="1"/>
  <c r="AD281" i="4"/>
  <c r="AE281" i="4" s="1"/>
  <c r="AD283" i="4"/>
  <c r="AE283" i="4" s="1"/>
  <c r="AD284" i="4"/>
  <c r="AE284" i="4" s="1"/>
  <c r="AD285" i="4"/>
  <c r="AE285" i="4" s="1"/>
  <c r="AD286" i="4"/>
  <c r="AE286" i="4" s="1"/>
  <c r="AD287" i="4"/>
  <c r="AE287" i="4" s="1"/>
  <c r="AD288" i="4"/>
  <c r="AE288" i="4" s="1"/>
  <c r="AD289" i="4"/>
  <c r="AE289" i="4" s="1"/>
  <c r="AD290" i="4"/>
  <c r="AE290" i="4" s="1"/>
  <c r="AD291" i="4"/>
  <c r="AE291" i="4" s="1"/>
  <c r="AD292" i="4"/>
  <c r="AE292" i="4" s="1"/>
  <c r="AD293" i="4"/>
  <c r="AE293" i="4" s="1"/>
  <c r="AD294" i="4"/>
  <c r="AE294" i="4" s="1"/>
  <c r="AD295" i="4"/>
  <c r="AE295" i="4" s="1"/>
  <c r="AD296" i="4"/>
  <c r="AE296" i="4" s="1"/>
  <c r="AD297" i="4"/>
  <c r="AE297" i="4" s="1"/>
  <c r="AD298" i="4"/>
  <c r="AE298" i="4" s="1"/>
  <c r="AD299" i="4"/>
  <c r="AE299" i="4" s="1"/>
  <c r="AD300" i="4"/>
  <c r="AE300" i="4" s="1"/>
  <c r="AD301" i="4"/>
  <c r="AE301" i="4" s="1"/>
  <c r="AD302" i="4"/>
  <c r="AE302" i="4" s="1"/>
  <c r="AD303" i="4"/>
  <c r="AE303" i="4" s="1"/>
  <c r="AD304" i="4"/>
  <c r="AE304" i="4" s="1"/>
  <c r="AD305" i="4"/>
  <c r="AE305" i="4" s="1"/>
  <c r="AD306" i="4"/>
  <c r="AE306" i="4" s="1"/>
  <c r="AD307" i="4"/>
  <c r="AE307" i="4" s="1"/>
  <c r="AD308" i="4"/>
  <c r="AE308" i="4" s="1"/>
  <c r="AD309" i="4"/>
  <c r="AE309" i="4" s="1"/>
  <c r="AD310" i="4"/>
  <c r="AE310" i="4" s="1"/>
  <c r="AD312" i="4"/>
  <c r="AE312" i="4" s="1"/>
  <c r="AD311" i="4"/>
  <c r="AE311" i="4" s="1"/>
  <c r="AD313" i="4"/>
  <c r="AE313" i="4" s="1"/>
  <c r="AD314" i="4"/>
  <c r="AE314" i="4" s="1"/>
  <c r="AD315" i="4"/>
  <c r="AE315" i="4" s="1"/>
  <c r="AD316" i="4"/>
  <c r="AE316" i="4" s="1"/>
  <c r="AD317" i="4"/>
  <c r="AE317" i="4" s="1"/>
  <c r="AD318" i="4"/>
  <c r="AE318" i="4" s="1"/>
  <c r="AD319" i="4"/>
  <c r="AE319" i="4" s="1"/>
  <c r="AD320" i="4"/>
  <c r="AE320" i="4" s="1"/>
  <c r="AD321" i="4"/>
  <c r="AE321" i="4" s="1"/>
  <c r="AD322" i="4"/>
  <c r="AE322" i="4" s="1"/>
  <c r="AD323" i="4"/>
  <c r="AE323" i="4" s="1"/>
  <c r="AD324" i="4"/>
  <c r="AE324" i="4" s="1"/>
  <c r="AD325" i="4"/>
  <c r="AE325" i="4" s="1"/>
  <c r="AD326" i="4"/>
  <c r="AE326" i="4" s="1"/>
  <c r="AD327" i="4"/>
  <c r="AE327" i="4" s="1"/>
  <c r="AD328" i="4"/>
  <c r="AE328" i="4" s="1"/>
  <c r="AD329" i="4"/>
  <c r="AE329" i="4" s="1"/>
  <c r="AD330" i="4"/>
  <c r="AE330" i="4" s="1"/>
  <c r="AD331" i="4"/>
  <c r="AE331" i="4" s="1"/>
  <c r="AD332" i="4"/>
  <c r="AE332" i="4" s="1"/>
  <c r="AD333" i="4"/>
  <c r="AE333" i="4" s="1"/>
  <c r="AD334" i="4"/>
  <c r="AE334" i="4" s="1"/>
  <c r="AD335" i="4"/>
  <c r="AE335" i="4" s="1"/>
  <c r="AD336" i="4"/>
  <c r="AE336" i="4" s="1"/>
  <c r="AD337" i="4"/>
  <c r="AE337" i="4" s="1"/>
  <c r="AD338" i="4"/>
  <c r="AE338" i="4" s="1"/>
  <c r="AD339" i="4"/>
  <c r="AE339" i="4" s="1"/>
  <c r="AD340" i="4"/>
  <c r="AE340" i="4" s="1"/>
  <c r="AD341" i="4"/>
  <c r="AE341" i="4" s="1"/>
  <c r="AD342" i="4"/>
  <c r="AE342" i="4" s="1"/>
  <c r="AD343" i="4"/>
  <c r="AE343" i="4" s="1"/>
  <c r="AD344" i="4"/>
  <c r="AE344" i="4" s="1"/>
  <c r="AD345" i="4"/>
  <c r="AE345" i="4" s="1"/>
  <c r="AD346" i="4"/>
  <c r="AE346" i="4" s="1"/>
  <c r="AD347" i="4"/>
  <c r="AE347" i="4" s="1"/>
  <c r="AD348" i="4"/>
  <c r="AE348" i="4" s="1"/>
  <c r="AD349" i="4"/>
  <c r="AE349" i="4" s="1"/>
  <c r="AD350" i="4"/>
  <c r="AE350" i="4" s="1"/>
  <c r="AD351" i="4"/>
  <c r="AE351" i="4" s="1"/>
  <c r="AD352" i="4"/>
  <c r="AE352" i="4" s="1"/>
  <c r="AD353" i="4"/>
  <c r="AE353" i="4" s="1"/>
  <c r="AD354" i="4"/>
  <c r="AE354" i="4" s="1"/>
  <c r="AD355" i="4"/>
  <c r="AE355" i="4" s="1"/>
  <c r="AD356" i="4"/>
  <c r="AE356" i="4" s="1"/>
  <c r="AD357" i="4"/>
  <c r="AE357" i="4" s="1"/>
  <c r="AD358" i="4"/>
  <c r="AE358" i="4" s="1"/>
  <c r="AD359" i="4"/>
  <c r="AE359" i="4" s="1"/>
  <c r="AD360" i="4"/>
  <c r="AE360" i="4" s="1"/>
  <c r="AD361" i="4"/>
  <c r="AE361" i="4" s="1"/>
  <c r="AD362" i="4"/>
  <c r="AE362" i="4" s="1"/>
  <c r="AD363" i="4"/>
  <c r="AE363" i="4" s="1"/>
  <c r="AD364" i="4"/>
  <c r="AE364" i="4" s="1"/>
  <c r="AD365" i="4"/>
  <c r="AE365" i="4" s="1"/>
  <c r="AD366" i="4"/>
  <c r="AE366" i="4" s="1"/>
  <c r="AD367" i="4"/>
  <c r="AE367" i="4" s="1"/>
  <c r="AD368" i="4"/>
  <c r="AE368" i="4" s="1"/>
  <c r="AD369" i="4"/>
  <c r="AE369" i="4" s="1"/>
  <c r="AD370" i="4"/>
  <c r="AE370" i="4" s="1"/>
  <c r="AD371" i="4"/>
  <c r="AE371" i="4" s="1"/>
  <c r="AD372" i="4"/>
  <c r="AE372" i="4" s="1"/>
  <c r="AD373" i="4"/>
  <c r="AE373" i="4" s="1"/>
  <c r="AD374" i="4"/>
  <c r="AE374" i="4" s="1"/>
  <c r="AD375" i="4"/>
  <c r="AE375" i="4" s="1"/>
  <c r="AD376" i="4"/>
  <c r="AE376" i="4" s="1"/>
  <c r="AD377" i="4"/>
  <c r="AE377" i="4" s="1"/>
  <c r="AD378" i="4"/>
  <c r="AE378" i="4" s="1"/>
  <c r="AD379" i="4"/>
  <c r="AE379" i="4" s="1"/>
  <c r="AD380" i="4"/>
  <c r="AE380" i="4" s="1"/>
  <c r="AD381" i="4"/>
  <c r="AE381" i="4" s="1"/>
  <c r="AD382" i="4"/>
  <c r="AE382" i="4" s="1"/>
  <c r="AD383" i="4"/>
  <c r="AE383" i="4" s="1"/>
  <c r="AD384" i="4"/>
  <c r="AE384" i="4" s="1"/>
  <c r="AD385" i="4"/>
  <c r="AE385" i="4" s="1"/>
  <c r="AD386" i="4"/>
  <c r="AE386" i="4" s="1"/>
  <c r="AD387" i="4"/>
  <c r="AE387" i="4" s="1"/>
  <c r="AD388" i="4"/>
  <c r="AE388" i="4" s="1"/>
  <c r="AD389" i="4"/>
  <c r="AE389" i="4" s="1"/>
  <c r="AD390" i="4"/>
  <c r="AE390" i="4" s="1"/>
  <c r="AD391" i="4"/>
  <c r="AE391" i="4" s="1"/>
  <c r="AD392" i="4"/>
  <c r="AE392" i="4" s="1"/>
  <c r="AD393" i="4"/>
  <c r="AE393" i="4" s="1"/>
  <c r="AD394" i="4"/>
  <c r="AE394" i="4" s="1"/>
  <c r="AD395" i="4"/>
  <c r="AE395" i="4" s="1"/>
  <c r="AD396" i="4"/>
  <c r="AE396" i="4" s="1"/>
  <c r="AD397" i="4"/>
  <c r="AE397" i="4" s="1"/>
  <c r="AD398" i="4"/>
  <c r="AE398" i="4" s="1"/>
  <c r="AD399" i="4"/>
  <c r="AE399" i="4" s="1"/>
  <c r="AD401" i="4"/>
  <c r="AE401" i="4" s="1"/>
  <c r="AD400" i="4"/>
  <c r="AE400" i="4" s="1"/>
  <c r="AD402" i="4"/>
  <c r="AE402" i="4" s="1"/>
  <c r="AD403" i="4"/>
  <c r="AE403" i="4" s="1"/>
  <c r="AD404" i="4"/>
  <c r="AE404" i="4" s="1"/>
  <c r="AD405" i="4"/>
  <c r="AE405" i="4" s="1"/>
  <c r="AD406" i="4"/>
  <c r="AE406" i="4" s="1"/>
  <c r="AD407" i="4"/>
  <c r="AE407" i="4" s="1"/>
  <c r="AD408" i="4"/>
  <c r="AE408" i="4" s="1"/>
  <c r="AD409" i="4"/>
  <c r="AE409" i="4" s="1"/>
  <c r="AD410" i="4"/>
  <c r="AE410" i="4" s="1"/>
  <c r="AD411" i="4"/>
  <c r="AE411" i="4" s="1"/>
  <c r="AD412" i="4"/>
  <c r="AE412" i="4" s="1"/>
  <c r="AD413" i="4"/>
  <c r="AE413" i="4" s="1"/>
  <c r="AD414" i="4"/>
  <c r="AE414" i="4" s="1"/>
  <c r="AD415" i="4"/>
  <c r="AE415" i="4" s="1"/>
  <c r="AD476" i="4"/>
  <c r="AE476" i="4" s="1"/>
  <c r="AD416" i="4"/>
  <c r="AE416" i="4" s="1"/>
  <c r="AD417" i="4"/>
  <c r="AE417" i="4" s="1"/>
  <c r="AD418" i="4"/>
  <c r="AE418" i="4" s="1"/>
  <c r="AD419" i="4"/>
  <c r="AE419" i="4" s="1"/>
  <c r="AD420" i="4"/>
  <c r="AE420" i="4" s="1"/>
  <c r="AD421" i="4"/>
  <c r="AE421" i="4" s="1"/>
  <c r="AD477" i="4"/>
  <c r="AE477" i="4" s="1"/>
  <c r="AD478" i="4"/>
  <c r="AE478" i="4" s="1"/>
  <c r="AD422" i="4"/>
  <c r="AE422" i="4" s="1"/>
  <c r="AD479" i="4"/>
  <c r="AE479" i="4" s="1"/>
  <c r="AD480" i="4"/>
  <c r="AE480" i="4" s="1"/>
  <c r="AD423" i="4"/>
  <c r="AE423" i="4" s="1"/>
  <c r="AD424" i="4"/>
  <c r="AE424" i="4" s="1"/>
  <c r="AD425" i="4"/>
  <c r="AE425" i="4" s="1"/>
  <c r="AD426" i="4"/>
  <c r="AE426" i="4" s="1"/>
  <c r="AD427" i="4"/>
  <c r="AE427" i="4" s="1"/>
  <c r="AD428" i="4"/>
  <c r="AE428" i="4" s="1"/>
  <c r="AD481" i="4"/>
  <c r="AE481" i="4" s="1"/>
  <c r="AD429" i="4"/>
  <c r="AE429" i="4" s="1"/>
  <c r="AD430" i="4"/>
  <c r="AE430" i="4" s="1"/>
  <c r="AD431" i="4"/>
  <c r="AE431" i="4" s="1"/>
  <c r="AD432" i="4"/>
  <c r="AE432" i="4" s="1"/>
  <c r="AD433" i="4"/>
  <c r="AE433" i="4" s="1"/>
  <c r="AD434" i="4"/>
  <c r="AE434" i="4" s="1"/>
  <c r="AD435" i="4"/>
  <c r="AE435" i="4" s="1"/>
  <c r="AD436" i="4"/>
  <c r="AE436" i="4" s="1"/>
  <c r="AD482" i="4"/>
  <c r="AE482" i="4" s="1"/>
  <c r="AD437" i="4"/>
  <c r="AE437" i="4" s="1"/>
  <c r="AD438" i="4"/>
  <c r="AE438" i="4" s="1"/>
  <c r="AD483" i="4"/>
  <c r="AE483" i="4" s="1"/>
  <c r="AD439" i="4"/>
  <c r="AE439" i="4" s="1"/>
  <c r="AD484" i="4"/>
  <c r="AE484" i="4" s="1"/>
  <c r="AD440" i="4"/>
  <c r="AE440" i="4" s="1"/>
  <c r="AD441" i="4"/>
  <c r="AE441" i="4" s="1"/>
  <c r="AD442" i="4"/>
  <c r="AE442" i="4" s="1"/>
  <c r="AD443" i="4"/>
  <c r="AE443" i="4" s="1"/>
  <c r="AD444" i="4"/>
  <c r="AE444" i="4" s="1"/>
  <c r="AD445" i="4"/>
  <c r="AE445" i="4" s="1"/>
  <c r="AD446" i="4"/>
  <c r="AE446" i="4" s="1"/>
  <c r="AD447" i="4"/>
  <c r="AE447" i="4" s="1"/>
  <c r="AD448" i="4"/>
  <c r="AE448" i="4" s="1"/>
  <c r="AD449" i="4"/>
  <c r="AE449" i="4" s="1"/>
  <c r="AD485" i="4"/>
  <c r="AE485" i="4" s="1"/>
  <c r="AD486" i="4"/>
  <c r="AE486" i="4" s="1"/>
  <c r="AD450" i="4"/>
  <c r="AE450" i="4" s="1"/>
  <c r="AD451" i="4"/>
  <c r="AE451" i="4" s="1"/>
  <c r="AD487" i="4"/>
  <c r="AE487" i="4" s="1"/>
  <c r="AD452" i="4"/>
  <c r="AE452" i="4" s="1"/>
  <c r="AD453" i="4"/>
  <c r="AE453" i="4" s="1"/>
  <c r="AD454" i="4"/>
  <c r="AE454" i="4" s="1"/>
  <c r="AD455" i="4"/>
  <c r="AE455" i="4" s="1"/>
  <c r="AD456" i="4"/>
  <c r="AE456" i="4" s="1"/>
  <c r="AD457" i="4"/>
  <c r="AE457" i="4" s="1"/>
  <c r="AD458" i="4"/>
  <c r="AE458" i="4" s="1"/>
  <c r="AD459" i="4"/>
  <c r="AE459" i="4" s="1"/>
  <c r="AD460" i="4"/>
  <c r="AE460" i="4" s="1"/>
  <c r="AD461" i="4"/>
  <c r="AE461" i="4" s="1"/>
  <c r="AD463" i="4"/>
  <c r="AE463" i="4" s="1"/>
  <c r="AD462" i="4"/>
  <c r="AE462" i="4" s="1"/>
  <c r="AD464" i="4"/>
  <c r="AE464" i="4" s="1"/>
  <c r="AD465" i="4"/>
  <c r="AE465" i="4" s="1"/>
  <c r="AD466" i="4"/>
  <c r="AE466" i="4" s="1"/>
  <c r="AD468" i="4"/>
  <c r="AE468" i="4" s="1"/>
  <c r="AD467" i="4"/>
  <c r="AE467" i="4" s="1"/>
  <c r="AD469" i="4"/>
  <c r="AE469" i="4" s="1"/>
  <c r="AD470" i="4"/>
  <c r="AE470" i="4" s="1"/>
  <c r="AD471" i="4"/>
  <c r="AE471" i="4" s="1"/>
  <c r="AD472" i="4"/>
  <c r="AE472" i="4" s="1"/>
  <c r="AD473" i="4"/>
  <c r="AE473" i="4" s="1"/>
  <c r="AD474" i="4"/>
  <c r="AE474" i="4" s="1"/>
  <c r="AD475" i="4"/>
  <c r="AE475" i="4" s="1"/>
  <c r="AD488" i="4"/>
  <c r="AE488" i="4" s="1"/>
  <c r="AD489" i="4"/>
  <c r="AE489" i="4" s="1"/>
  <c r="AD490" i="4"/>
  <c r="AE490" i="4" s="1"/>
  <c r="AD491" i="4"/>
  <c r="AE491" i="4" s="1"/>
  <c r="AD492" i="4"/>
  <c r="AE492" i="4" s="1"/>
  <c r="AD493" i="4"/>
  <c r="AE493" i="4" s="1"/>
  <c r="AD494" i="4"/>
  <c r="AE494" i="4" s="1"/>
  <c r="AD495" i="4"/>
  <c r="AE495" i="4" s="1"/>
  <c r="AD496" i="4"/>
  <c r="AE496" i="4" s="1"/>
  <c r="AD497" i="4"/>
  <c r="AE497" i="4" s="1"/>
  <c r="AD498" i="4"/>
  <c r="AE498" i="4" s="1"/>
  <c r="AD499" i="4"/>
  <c r="AE499" i="4" s="1"/>
  <c r="AD500" i="4"/>
  <c r="AE500" i="4" s="1"/>
  <c r="AD501" i="4"/>
  <c r="AE501" i="4" s="1"/>
  <c r="AD502" i="4"/>
  <c r="AE502" i="4" s="1"/>
  <c r="AD503" i="4"/>
  <c r="AE503" i="4" s="1"/>
  <c r="AD504" i="4"/>
  <c r="AE504" i="4" s="1"/>
  <c r="AD505" i="4"/>
  <c r="AE505" i="4" s="1"/>
  <c r="AD506" i="4"/>
  <c r="AE506" i="4" s="1"/>
  <c r="AD507" i="4"/>
  <c r="AE507" i="4" s="1"/>
  <c r="AD508" i="4"/>
  <c r="AE508" i="4" s="1"/>
  <c r="AD509" i="4"/>
  <c r="AE509" i="4" s="1"/>
  <c r="AD510" i="4"/>
  <c r="AE510" i="4" s="1"/>
  <c r="AD511" i="4"/>
  <c r="AE511" i="4" s="1"/>
  <c r="AD512" i="4"/>
  <c r="AE512" i="4" s="1"/>
  <c r="AD513" i="4"/>
  <c r="AE513" i="4" s="1"/>
  <c r="AD514" i="4"/>
  <c r="AE514" i="4" s="1"/>
  <c r="AD515" i="4"/>
  <c r="AE515" i="4" s="1"/>
  <c r="AD516" i="4"/>
  <c r="AE516" i="4" s="1"/>
  <c r="AD517" i="4"/>
  <c r="AE517" i="4" s="1"/>
  <c r="AD518" i="4"/>
  <c r="AE518" i="4" s="1"/>
  <c r="AD519" i="4"/>
  <c r="AE519" i="4" s="1"/>
  <c r="AD520" i="4"/>
  <c r="AE520" i="4" s="1"/>
  <c r="AD521" i="4"/>
  <c r="AE521" i="4" s="1"/>
  <c r="AD522" i="4"/>
  <c r="AE522" i="4" s="1"/>
  <c r="AD523" i="4"/>
  <c r="AE523" i="4" s="1"/>
  <c r="AD524" i="4"/>
  <c r="AE524" i="4" s="1"/>
  <c r="AD525" i="4"/>
  <c r="AE525" i="4" s="1"/>
  <c r="AD526" i="4"/>
  <c r="AE526" i="4" s="1"/>
  <c r="AD527" i="4"/>
  <c r="AE527" i="4" s="1"/>
  <c r="AD528" i="4"/>
  <c r="AE528" i="4" s="1"/>
  <c r="AD529" i="4"/>
  <c r="AE529" i="4" s="1"/>
  <c r="AD530" i="4"/>
  <c r="AE530" i="4" s="1"/>
  <c r="AD531" i="4"/>
  <c r="AE531" i="4" s="1"/>
  <c r="AD532" i="4"/>
  <c r="AE532" i="4" s="1"/>
  <c r="AD533" i="4"/>
  <c r="AE533" i="4" s="1"/>
  <c r="AD535" i="4"/>
  <c r="AE535" i="4" s="1"/>
  <c r="AD536" i="4"/>
  <c r="AE536" i="4" s="1"/>
  <c r="AD537" i="4"/>
  <c r="AE537" i="4" s="1"/>
  <c r="AD534" i="4"/>
  <c r="AE534" i="4" s="1"/>
  <c r="AD538" i="4"/>
  <c r="AE538" i="4" s="1"/>
  <c r="AD539" i="4"/>
  <c r="AE539" i="4" s="1"/>
  <c r="AD540" i="4"/>
  <c r="AE540" i="4" s="1"/>
  <c r="AD541" i="4"/>
  <c r="AE541" i="4" s="1"/>
  <c r="AD543" i="4"/>
  <c r="AE543" i="4" s="1"/>
  <c r="AD542" i="4"/>
  <c r="AE542" i="4" s="1"/>
  <c r="AD544" i="4"/>
  <c r="AE544" i="4" s="1"/>
  <c r="AD545" i="4"/>
  <c r="AE545" i="4" s="1"/>
  <c r="AD546" i="4"/>
  <c r="AE546" i="4" s="1"/>
  <c r="AD547" i="4"/>
  <c r="AE547" i="4" s="1"/>
  <c r="AD548" i="4"/>
  <c r="AE548" i="4" s="1"/>
  <c r="AD549" i="4"/>
  <c r="AE549" i="4" s="1"/>
  <c r="AD550" i="4"/>
  <c r="AE550" i="4" s="1"/>
  <c r="AD551" i="4"/>
  <c r="AE551" i="4" s="1"/>
  <c r="AD552" i="4"/>
  <c r="AE552" i="4" s="1"/>
  <c r="AD553" i="4"/>
  <c r="AE553" i="4" s="1"/>
  <c r="AD554" i="4"/>
  <c r="AE554" i="4" s="1"/>
  <c r="AD555" i="4"/>
  <c r="AE555" i="4" s="1"/>
  <c r="AD556" i="4"/>
  <c r="AE556" i="4" s="1"/>
  <c r="AD557" i="4"/>
  <c r="AE557" i="4" s="1"/>
  <c r="AD558" i="4"/>
  <c r="AE558" i="4" s="1"/>
  <c r="AD559" i="4"/>
  <c r="AE559" i="4" s="1"/>
  <c r="AD560" i="4"/>
  <c r="AE560" i="4" s="1"/>
  <c r="AD561" i="4"/>
  <c r="AE561" i="4" s="1"/>
  <c r="AD562" i="4"/>
  <c r="AE562" i="4" s="1"/>
  <c r="AD563" i="4"/>
  <c r="AE563" i="4" s="1"/>
  <c r="AD564" i="4"/>
  <c r="AE564" i="4" s="1"/>
  <c r="AD565" i="4"/>
  <c r="AE565" i="4" s="1"/>
  <c r="AD566" i="4"/>
  <c r="AE566" i="4" s="1"/>
  <c r="AD567" i="4"/>
  <c r="AE567" i="4" s="1"/>
  <c r="AD576" i="4"/>
  <c r="AE576" i="4" s="1"/>
  <c r="AD568" i="4"/>
  <c r="AE568" i="4" s="1"/>
  <c r="AD569" i="4"/>
  <c r="AE569" i="4" s="1"/>
  <c r="AD570" i="4"/>
  <c r="AE570" i="4" s="1"/>
  <c r="AD571" i="4"/>
  <c r="AE571" i="4" s="1"/>
  <c r="AD572" i="4"/>
  <c r="AE572" i="4" s="1"/>
  <c r="AD573" i="4"/>
  <c r="AE573" i="4" s="1"/>
  <c r="AD574" i="4"/>
  <c r="AE574" i="4" s="1"/>
  <c r="AD577" i="4"/>
  <c r="AE577" i="4" s="1"/>
  <c r="AD575" i="4"/>
  <c r="AE575" i="4" s="1"/>
  <c r="AD578" i="4"/>
  <c r="AE578" i="4" s="1"/>
  <c r="AD579" i="4"/>
  <c r="AE579" i="4" s="1"/>
  <c r="AD580" i="4"/>
  <c r="AE580" i="4" s="1"/>
  <c r="AD5" i="4"/>
  <c r="AE5" i="4" s="1"/>
</calcChain>
</file>

<file path=xl/sharedStrings.xml><?xml version="1.0" encoding="utf-8"?>
<sst xmlns="http://schemas.openxmlformats.org/spreadsheetml/2006/main" count="1835" uniqueCount="678">
  <si>
    <t>Dugo Selo</t>
  </si>
  <si>
    <t>Ivanić-Grad</t>
  </si>
  <si>
    <t>Jastrebarsko</t>
  </si>
  <si>
    <t>Samobor</t>
  </si>
  <si>
    <t>Sveta Nedelja</t>
  </si>
  <si>
    <t>Sveti Ivan Zelina</t>
  </si>
  <si>
    <t>Velika Gorica</t>
  </si>
  <si>
    <t>Vrbovec</t>
  </si>
  <si>
    <t>Zaprešić</t>
  </si>
  <si>
    <t>Donja Stubica</t>
  </si>
  <si>
    <t>Klanjec</t>
  </si>
  <si>
    <t>Krapina</t>
  </si>
  <si>
    <t>Oroslavje</t>
  </si>
  <si>
    <t>Pregrada</t>
  </si>
  <si>
    <t>Zabok</t>
  </si>
  <si>
    <t>Zlatar</t>
  </si>
  <si>
    <t>Glina</t>
  </si>
  <si>
    <t>Hrvatska Kostajnica</t>
  </si>
  <si>
    <t>Kutina</t>
  </si>
  <si>
    <t>Novska</t>
  </si>
  <si>
    <t>Petrinja</t>
  </si>
  <si>
    <t>Popovača</t>
  </si>
  <si>
    <t>Sisak</t>
  </si>
  <si>
    <t>Duga Resa</t>
  </si>
  <si>
    <t>Karlovac</t>
  </si>
  <si>
    <t>Ogulin</t>
  </si>
  <si>
    <t>Ozalj</t>
  </si>
  <si>
    <t>Slunj</t>
  </si>
  <si>
    <t>Ivanec</t>
  </si>
  <si>
    <t>Lepoglava</t>
  </si>
  <si>
    <t>Ludbreg</t>
  </si>
  <si>
    <t>Novi Marof</t>
  </si>
  <si>
    <t>Varaždin</t>
  </si>
  <si>
    <t>Varaždinske Toplice</t>
  </si>
  <si>
    <t>Đurđevac</t>
  </si>
  <si>
    <t>Koprivnica</t>
  </si>
  <si>
    <t>Križevci</t>
  </si>
  <si>
    <t>Bjelovar</t>
  </si>
  <si>
    <t>Čazma</t>
  </si>
  <si>
    <t>Daruvar</t>
  </si>
  <si>
    <t>Garešnica</t>
  </si>
  <si>
    <t>Grubišno Polje</t>
  </si>
  <si>
    <t>Bakar</t>
  </si>
  <si>
    <t>Cres</t>
  </si>
  <si>
    <t>Crikvenica</t>
  </si>
  <si>
    <t>Čabar</t>
  </si>
  <si>
    <t>Delnice</t>
  </si>
  <si>
    <t>Kastav</t>
  </si>
  <si>
    <t>Kraljevica</t>
  </si>
  <si>
    <t>Krk</t>
  </si>
  <si>
    <t>Mali Lošinj</t>
  </si>
  <si>
    <t>Novi Vinodolski</t>
  </si>
  <si>
    <t>Opatija</t>
  </si>
  <si>
    <t>Rab</t>
  </si>
  <si>
    <t>Rijeka</t>
  </si>
  <si>
    <t>Vrbovsko</t>
  </si>
  <si>
    <t>Gospić</t>
  </si>
  <si>
    <t>Novalja</t>
  </si>
  <si>
    <t>Otočac</t>
  </si>
  <si>
    <t>Senj</t>
  </si>
  <si>
    <t>Orahovica</t>
  </si>
  <si>
    <t>Slatina</t>
  </si>
  <si>
    <t>Virovitica</t>
  </si>
  <si>
    <t>Kutjevo</t>
  </si>
  <si>
    <t>Lipik</t>
  </si>
  <si>
    <t>Pakrac</t>
  </si>
  <si>
    <t>Pleternica</t>
  </si>
  <si>
    <t>Požega</t>
  </si>
  <si>
    <t>Nova Gradiška</t>
  </si>
  <si>
    <t>Slavonski Brod</t>
  </si>
  <si>
    <t>Benkovac</t>
  </si>
  <si>
    <t>Biograd na Moru</t>
  </si>
  <si>
    <t>Nin</t>
  </si>
  <si>
    <t>Obrovac</t>
  </si>
  <si>
    <t>Pag</t>
  </si>
  <si>
    <t>Zadar</t>
  </si>
  <si>
    <t>Beli Manastir</t>
  </si>
  <si>
    <t>Belišće</t>
  </si>
  <si>
    <t>Donji Miholjac</t>
  </si>
  <si>
    <t>Đakovo</t>
  </si>
  <si>
    <t>Našice</t>
  </si>
  <si>
    <t>Osijek</t>
  </si>
  <si>
    <t>Valpovo</t>
  </si>
  <si>
    <t>Drniš</t>
  </si>
  <si>
    <t>Knin</t>
  </si>
  <si>
    <t>Skradin</t>
  </si>
  <si>
    <t>Šibenik</t>
  </si>
  <si>
    <t>Vodice</t>
  </si>
  <si>
    <t>Ilok</t>
  </si>
  <si>
    <t>Otok (Vinkovci)</t>
  </si>
  <si>
    <t>Vinkovci</t>
  </si>
  <si>
    <t>Vukovar</t>
  </si>
  <si>
    <t>Županja</t>
  </si>
  <si>
    <t>Hvar</t>
  </si>
  <si>
    <t>Imotski</t>
  </si>
  <si>
    <t>Kaštela</t>
  </si>
  <si>
    <t>Komiža</t>
  </si>
  <si>
    <t>Makarska</t>
  </si>
  <si>
    <t>Omiš</t>
  </si>
  <si>
    <t>Sinj</t>
  </si>
  <si>
    <t>Solin</t>
  </si>
  <si>
    <t>Split</t>
  </si>
  <si>
    <t>Stari Grad</t>
  </si>
  <si>
    <t>Supetar</t>
  </si>
  <si>
    <t>Trilj</t>
  </si>
  <si>
    <t>Trogir</t>
  </si>
  <si>
    <t>Vis</t>
  </si>
  <si>
    <t>Vrgorac</t>
  </si>
  <si>
    <t>Vrlika</t>
  </si>
  <si>
    <t>Buzet</t>
  </si>
  <si>
    <t>Labin</t>
  </si>
  <si>
    <t>Novigrad</t>
  </si>
  <si>
    <t>Pazin</t>
  </si>
  <si>
    <t>Dubrovnik</t>
  </si>
  <si>
    <t>Korčula</t>
  </si>
  <si>
    <t>Metković</t>
  </si>
  <si>
    <t>Opuzen</t>
  </si>
  <si>
    <t>Ploče</t>
  </si>
  <si>
    <t>Čakovec</t>
  </si>
  <si>
    <t>Mursko Središće</t>
  </si>
  <si>
    <t>Prelog</t>
  </si>
  <si>
    <t>Zagreb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</si>
  <si>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</si>
  <si>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</si>
  <si>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</si>
  <si>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</si>
  <si>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</si>
  <si>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</si>
  <si>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</si>
  <si>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</si>
  <si>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</si>
  <si>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</si>
  <si>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</si>
  <si>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</si>
  <si>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</si>
  <si>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</si>
  <si>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</si>
  <si>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</si>
  <si>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</si>
  <si>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</si>
  <si>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</si>
  <si>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</si>
  <si>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Bedenica</t>
  </si>
  <si>
    <t>Bistra</t>
  </si>
  <si>
    <t>Brckovljani</t>
  </si>
  <si>
    <t>Brdovec</t>
  </si>
  <si>
    <t>Dubrava</t>
  </si>
  <si>
    <t>Dubravica</t>
  </si>
  <si>
    <t>Farkaševac</t>
  </si>
  <si>
    <t>Gradec</t>
  </si>
  <si>
    <t>Jakovlje</t>
  </si>
  <si>
    <t>Klinča Sela</t>
  </si>
  <si>
    <t>Kloštar Ivanić</t>
  </si>
  <si>
    <t>Krašić</t>
  </si>
  <si>
    <t>Kravarsko</t>
  </si>
  <si>
    <t>Križ</t>
  </si>
  <si>
    <t>Luka</t>
  </si>
  <si>
    <t>Marija Gorica</t>
  </si>
  <si>
    <t>Orle</t>
  </si>
  <si>
    <t>Pisarovina</t>
  </si>
  <si>
    <t>Pokupsko</t>
  </si>
  <si>
    <t>Preseka</t>
  </si>
  <si>
    <t>Pušća</t>
  </si>
  <si>
    <t>Rakovec</t>
  </si>
  <si>
    <t>Rugvica</t>
  </si>
  <si>
    <t>Stupnik</t>
  </si>
  <si>
    <t>Žumberak</t>
  </si>
  <si>
    <t>Bedekovčina</t>
  </si>
  <si>
    <t>Budinščina</t>
  </si>
  <si>
    <t>Desinić</t>
  </si>
  <si>
    <t>Đurmanec</t>
  </si>
  <si>
    <t>Gornja Stubica</t>
  </si>
  <si>
    <t>Hrašćina</t>
  </si>
  <si>
    <t>Hum na Sutli</t>
  </si>
  <si>
    <t>Jesenje</t>
  </si>
  <si>
    <t>Konjščina</t>
  </si>
  <si>
    <t>Kraljevec na Sutli</t>
  </si>
  <si>
    <t>Krapinske Toplice</t>
  </si>
  <si>
    <t>Kumrovec</t>
  </si>
  <si>
    <t>Lobor</t>
  </si>
  <si>
    <t>Mače</t>
  </si>
  <si>
    <t>Marija Bistrica</t>
  </si>
  <si>
    <t>Mihovljan</t>
  </si>
  <si>
    <t>Novi Golubovec</t>
  </si>
  <si>
    <t>Petrovsko</t>
  </si>
  <si>
    <t>Radoboj</t>
  </si>
  <si>
    <t>Stubičke Toplice</t>
  </si>
  <si>
    <t>Sveti Križ Začretje</t>
  </si>
  <si>
    <t>Tuhelj</t>
  </si>
  <si>
    <t>Veliko Trgovišće</t>
  </si>
  <si>
    <t>Zagorska Sela</t>
  </si>
  <si>
    <t>Zlatar Bistrica</t>
  </si>
  <si>
    <t>Donji Kukuruzari</t>
  </si>
  <si>
    <t>Dvor</t>
  </si>
  <si>
    <t>Gvozd</t>
  </si>
  <si>
    <t>Hrvatska Dubica</t>
  </si>
  <si>
    <t>Jasenovac</t>
  </si>
  <si>
    <t>Lekenik</t>
  </si>
  <si>
    <t>Lipovljani</t>
  </si>
  <si>
    <t>Majur</t>
  </si>
  <si>
    <t>Martinska Ves</t>
  </si>
  <si>
    <t>Sunja</t>
  </si>
  <si>
    <t>Topusko</t>
  </si>
  <si>
    <t>Velika Ludina</t>
  </si>
  <si>
    <t>Barilović</t>
  </si>
  <si>
    <t>Bosiljevo</t>
  </si>
  <si>
    <t>Cetingrad</t>
  </si>
  <si>
    <t>Draganić</t>
  </si>
  <si>
    <t>Generalski Stol</t>
  </si>
  <si>
    <t>Josipdol</t>
  </si>
  <si>
    <t>Kamanje</t>
  </si>
  <si>
    <t>Krnjak</t>
  </si>
  <si>
    <t>Lasinja</t>
  </si>
  <si>
    <t>Netretić</t>
  </si>
  <si>
    <t>Plaški</t>
  </si>
  <si>
    <t>Rakovica</t>
  </si>
  <si>
    <t>Ribnik</t>
  </si>
  <si>
    <t>Saborsko</t>
  </si>
  <si>
    <t>Tounj</t>
  </si>
  <si>
    <t>Vojnić</t>
  </si>
  <si>
    <t>Žakanje</t>
  </si>
  <si>
    <t>Bednja</t>
  </si>
  <si>
    <t>Beretinec</t>
  </si>
  <si>
    <t>Breznica</t>
  </si>
  <si>
    <t>Breznički Hum</t>
  </si>
  <si>
    <t>Cestica</t>
  </si>
  <si>
    <t>Donja Voća</t>
  </si>
  <si>
    <t>Gornji Kneginec</t>
  </si>
  <si>
    <t>Jalžabet</t>
  </si>
  <si>
    <t>Klenovnik</t>
  </si>
  <si>
    <t>Ljubešćica</t>
  </si>
  <si>
    <t>Mali Bukovec</t>
  </si>
  <si>
    <t>Martijanec</t>
  </si>
  <si>
    <t>Maruševec</t>
  </si>
  <si>
    <t>Petrijanec</t>
  </si>
  <si>
    <t>Sračinec</t>
  </si>
  <si>
    <t>Sveti Đurđ</t>
  </si>
  <si>
    <t>Sveti Ilija</t>
  </si>
  <si>
    <t>Trnovec Bartolovečki</t>
  </si>
  <si>
    <t>Veliki Bukovec</t>
  </si>
  <si>
    <t>Vidovec</t>
  </si>
  <si>
    <t>Vinica</t>
  </si>
  <si>
    <t>Visoko</t>
  </si>
  <si>
    <t>Drnje</t>
  </si>
  <si>
    <t>Đelekovec</t>
  </si>
  <si>
    <t>Ferdinandovac</t>
  </si>
  <si>
    <t>Gola</t>
  </si>
  <si>
    <t>Gornja Rijeka</t>
  </si>
  <si>
    <t>Hlebine</t>
  </si>
  <si>
    <t>Kalinovac</t>
  </si>
  <si>
    <t>Kalnik</t>
  </si>
  <si>
    <t>Kloštar Podravski</t>
  </si>
  <si>
    <t>Koprivnički Bregi</t>
  </si>
  <si>
    <t>Koprivnički Ivanec</t>
  </si>
  <si>
    <t>Legrad</t>
  </si>
  <si>
    <t>Molve</t>
  </si>
  <si>
    <t>Novigrad Podravski</t>
  </si>
  <si>
    <t>Novo Virje</t>
  </si>
  <si>
    <t>Peteranec</t>
  </si>
  <si>
    <t>Podravske Sesvete</t>
  </si>
  <si>
    <t>Rasinja</t>
  </si>
  <si>
    <t>Sokolovac</t>
  </si>
  <si>
    <t>Sveti Ivan Žabno</t>
  </si>
  <si>
    <t>Sveti Petar Orehovec</t>
  </si>
  <si>
    <t>Virje</t>
  </si>
  <si>
    <t>Berek</t>
  </si>
  <si>
    <t>Dežanovac</t>
  </si>
  <si>
    <t>Đulovac</t>
  </si>
  <si>
    <t>Hercegovac</t>
  </si>
  <si>
    <t>Ivanska</t>
  </si>
  <si>
    <t>Kapela</t>
  </si>
  <si>
    <t>Končanica</t>
  </si>
  <si>
    <t>Nova Rača</t>
  </si>
  <si>
    <t>Rovišće</t>
  </si>
  <si>
    <t>Severin</t>
  </si>
  <si>
    <t>Sirač</t>
  </si>
  <si>
    <t>Šandrovac</t>
  </si>
  <si>
    <t>Štefanje</t>
  </si>
  <si>
    <t>Velika Pisanica</t>
  </si>
  <si>
    <t>Velika Trnovitica</t>
  </si>
  <si>
    <t>Veliki Grđevac</t>
  </si>
  <si>
    <t>Veliko Trojstvo</t>
  </si>
  <si>
    <t>Zrinski Topolovac</t>
  </si>
  <si>
    <t>Baška</t>
  </si>
  <si>
    <t>Brod Moravice</t>
  </si>
  <si>
    <t>Čavle</t>
  </si>
  <si>
    <t>Dobrinj</t>
  </si>
  <si>
    <t>Fužine</t>
  </si>
  <si>
    <t>Jelenje</t>
  </si>
  <si>
    <t>Klana</t>
  </si>
  <si>
    <t>Kostrena</t>
  </si>
  <si>
    <t>Lokve</t>
  </si>
  <si>
    <t>Lopar</t>
  </si>
  <si>
    <t>Lovran</t>
  </si>
  <si>
    <t>Malinska-Dubašnica</t>
  </si>
  <si>
    <t>Matulji</t>
  </si>
  <si>
    <t>Mošćenička Draga</t>
  </si>
  <si>
    <t>Mrkopalj</t>
  </si>
  <si>
    <t>Omišalj</t>
  </si>
  <si>
    <t>Punat</t>
  </si>
  <si>
    <t>Ravna Gora</t>
  </si>
  <si>
    <t>Skrad</t>
  </si>
  <si>
    <t>Vinodolska općina</t>
  </si>
  <si>
    <t>Viškovo</t>
  </si>
  <si>
    <t>Vrbnik</t>
  </si>
  <si>
    <t>Brinje</t>
  </si>
  <si>
    <t>Donji Lapac</t>
  </si>
  <si>
    <t>Karlobag</t>
  </si>
  <si>
    <t>Lovinac</t>
  </si>
  <si>
    <t>Perušić</t>
  </si>
  <si>
    <t>Plitvička Jezera</t>
  </si>
  <si>
    <t>Udbina</t>
  </si>
  <si>
    <t>Vrhovine</t>
  </si>
  <si>
    <t>Crnac</t>
  </si>
  <si>
    <t>Čačinci</t>
  </si>
  <si>
    <t>Čađavica</t>
  </si>
  <si>
    <t>Gradina</t>
  </si>
  <si>
    <t>Lukač</t>
  </si>
  <si>
    <t>Mikleuš</t>
  </si>
  <si>
    <t>Nova Bukovica</t>
  </si>
  <si>
    <t>Pitomača</t>
  </si>
  <si>
    <t>Sopje</t>
  </si>
  <si>
    <t>Suhopolje</t>
  </si>
  <si>
    <t>Špišić Bukovica</t>
  </si>
  <si>
    <t>Voćin</t>
  </si>
  <si>
    <t>Zdenci</t>
  </si>
  <si>
    <t>Brestovac</t>
  </si>
  <si>
    <t>Čaglin</t>
  </si>
  <si>
    <t>Jakšić</t>
  </si>
  <si>
    <t>Kaptol</t>
  </si>
  <si>
    <t>Velika</t>
  </si>
  <si>
    <t>Bebrina</t>
  </si>
  <si>
    <t>Brodski Stupnik</t>
  </si>
  <si>
    <t>Bukovlje</t>
  </si>
  <si>
    <t>Cernik</t>
  </si>
  <si>
    <t>Davor</t>
  </si>
  <si>
    <t>Donji Andrijevci</t>
  </si>
  <si>
    <t>Dragalić</t>
  </si>
  <si>
    <t>Garčin</t>
  </si>
  <si>
    <t>Gornja Vrba</t>
  </si>
  <si>
    <t>Gornji Bogićevci</t>
  </si>
  <si>
    <t>Gundinci</t>
  </si>
  <si>
    <t>Klakar</t>
  </si>
  <si>
    <t>Nova Kapela</t>
  </si>
  <si>
    <t>Okučani</t>
  </si>
  <si>
    <t>Oprisavci</t>
  </si>
  <si>
    <t>Oriovac</t>
  </si>
  <si>
    <t>Podcrkavlje</t>
  </si>
  <si>
    <t>Rešetari</t>
  </si>
  <si>
    <t>Sibinj</t>
  </si>
  <si>
    <t>Sikirevci</t>
  </si>
  <si>
    <t>Slavonski Šamac</t>
  </si>
  <si>
    <t>Stara Gradiška</t>
  </si>
  <si>
    <t>Staro Petrovo Selo</t>
  </si>
  <si>
    <t>Velika Kopanica</t>
  </si>
  <si>
    <t>Vrbje</t>
  </si>
  <si>
    <t>Vrpolje</t>
  </si>
  <si>
    <t>Bibinje</t>
  </si>
  <si>
    <t>Galovac</t>
  </si>
  <si>
    <t>Gračac</t>
  </si>
  <si>
    <t>Jasenice</t>
  </si>
  <si>
    <t>Kali</t>
  </si>
  <si>
    <t>Kolan</t>
  </si>
  <si>
    <t>Kukljica</t>
  </si>
  <si>
    <t>Lišane Ostrovičke</t>
  </si>
  <si>
    <t>Pakoštane</t>
  </si>
  <si>
    <t>Pašman</t>
  </si>
  <si>
    <t>Polača</t>
  </si>
  <si>
    <t>Poličnik</t>
  </si>
  <si>
    <t>Posedarje</t>
  </si>
  <si>
    <t>Povljana</t>
  </si>
  <si>
    <t>Preko</t>
  </si>
  <si>
    <t>Privlaka</t>
  </si>
  <si>
    <t>Ražanac</t>
  </si>
  <si>
    <t>Sali</t>
  </si>
  <si>
    <t>Stankovci</t>
  </si>
  <si>
    <t>Starigrad</t>
  </si>
  <si>
    <t>Sukošan</t>
  </si>
  <si>
    <t>Sveti Filip i Jakov</t>
  </si>
  <si>
    <t>Škabrnja</t>
  </si>
  <si>
    <t>Tkon</t>
  </si>
  <si>
    <t>Vir</t>
  </si>
  <si>
    <t>Vrsi</t>
  </si>
  <si>
    <t>Zemunik Donji</t>
  </si>
  <si>
    <t>Antunovac</t>
  </si>
  <si>
    <t>Bilje</t>
  </si>
  <si>
    <t>Bizovac</t>
  </si>
  <si>
    <t>Čeminac</t>
  </si>
  <si>
    <t>Čepin</t>
  </si>
  <si>
    <t>Darda</t>
  </si>
  <si>
    <t>Donja Motičina</t>
  </si>
  <si>
    <t>Draž</t>
  </si>
  <si>
    <t>Drenje</t>
  </si>
  <si>
    <t>Đurđenovac</t>
  </si>
  <si>
    <t>Erdut</t>
  </si>
  <si>
    <t>Ernestinovo</t>
  </si>
  <si>
    <t>Feričanci</t>
  </si>
  <si>
    <t>Gorjani</t>
  </si>
  <si>
    <t>Jagodnjak</t>
  </si>
  <si>
    <t>Kneževi Vinogradi</t>
  </si>
  <si>
    <t>Koška</t>
  </si>
  <si>
    <t>Levanjska Varoš</t>
  </si>
  <si>
    <t>Magadenovac</t>
  </si>
  <si>
    <t>Marijanci</t>
  </si>
  <si>
    <t>Petlovac</t>
  </si>
  <si>
    <t>Petrijevci</t>
  </si>
  <si>
    <t>Podgorač</t>
  </si>
  <si>
    <t>Podravska Moslavina</t>
  </si>
  <si>
    <t>Popovac</t>
  </si>
  <si>
    <t>Punitovci</t>
  </si>
  <si>
    <t>Satnica Đakovačka</t>
  </si>
  <si>
    <t>Semeljci</t>
  </si>
  <si>
    <t>Strizivojna</t>
  </si>
  <si>
    <t>Šodolovci</t>
  </si>
  <si>
    <t>Trnava</t>
  </si>
  <si>
    <t>Viljevo</t>
  </si>
  <si>
    <t>Viškovci</t>
  </si>
  <si>
    <t>Vladislavci</t>
  </si>
  <si>
    <t>Vuka</t>
  </si>
  <si>
    <t>Bilice</t>
  </si>
  <si>
    <t>Biskupija</t>
  </si>
  <si>
    <t>Civljane</t>
  </si>
  <si>
    <t>Ervenik</t>
  </si>
  <si>
    <t>Kijevo</t>
  </si>
  <si>
    <t>Kistanje</t>
  </si>
  <si>
    <t>Pirovac</t>
  </si>
  <si>
    <t>Primošten</t>
  </si>
  <si>
    <t>Promina</t>
  </si>
  <si>
    <t>Rogoznica</t>
  </si>
  <si>
    <t>Ružić</t>
  </si>
  <si>
    <t>Tisno</t>
  </si>
  <si>
    <t>Tribunj</t>
  </si>
  <si>
    <t>Unešić</t>
  </si>
  <si>
    <t>Andrijaševci</t>
  </si>
  <si>
    <t>Babina Greda</t>
  </si>
  <si>
    <t>Bogdanovci</t>
  </si>
  <si>
    <t>Borovo</t>
  </si>
  <si>
    <t>Bošnjaci</t>
  </si>
  <si>
    <t>Cerna</t>
  </si>
  <si>
    <t>Drenovci</t>
  </si>
  <si>
    <t>Gradište</t>
  </si>
  <si>
    <t>Gunja</t>
  </si>
  <si>
    <t>Ivankovo</t>
  </si>
  <si>
    <t>Jarmina</t>
  </si>
  <si>
    <t>Lovas</t>
  </si>
  <si>
    <t>Markušica</t>
  </si>
  <si>
    <t>Negoslavci</t>
  </si>
  <si>
    <t>Nijemci</t>
  </si>
  <si>
    <t>Nuštar</t>
  </si>
  <si>
    <t>Stari Jankovci</t>
  </si>
  <si>
    <t>Stari Mikanovci</t>
  </si>
  <si>
    <t>Štitar</t>
  </si>
  <si>
    <t>Tompojevci</t>
  </si>
  <si>
    <t>Tordinci</t>
  </si>
  <si>
    <t>Tovarnik</t>
  </si>
  <si>
    <t>Trpinja</t>
  </si>
  <si>
    <t>Vođinci</t>
  </si>
  <si>
    <t>Vrbanja</t>
  </si>
  <si>
    <t>Baška Voda</t>
  </si>
  <si>
    <t>Bol</t>
  </si>
  <si>
    <t>Brela</t>
  </si>
  <si>
    <t>Cista Provo</t>
  </si>
  <si>
    <t>Dicmo</t>
  </si>
  <si>
    <t>Dugi Rat</t>
  </si>
  <si>
    <t>Dugopolje</t>
  </si>
  <si>
    <t>Gradac</t>
  </si>
  <si>
    <t>Hrvace</t>
  </si>
  <si>
    <t>Jelsa</t>
  </si>
  <si>
    <t>Klis</t>
  </si>
  <si>
    <t>Lećevica</t>
  </si>
  <si>
    <t>Lokvičići</t>
  </si>
  <si>
    <t>Lovreć</t>
  </si>
  <si>
    <t>Marina</t>
  </si>
  <si>
    <t>Milna</t>
  </si>
  <si>
    <t>Muć</t>
  </si>
  <si>
    <t>Nerežišća</t>
  </si>
  <si>
    <t>Okrug</t>
  </si>
  <si>
    <t>Otok</t>
  </si>
  <si>
    <t>Podbablje</t>
  </si>
  <si>
    <t>Podgora</t>
  </si>
  <si>
    <t>Podstrana</t>
  </si>
  <si>
    <t>Postira</t>
  </si>
  <si>
    <t>Prgomet</t>
  </si>
  <si>
    <t>Primorski Dolac</t>
  </si>
  <si>
    <t>Proložac</t>
  </si>
  <si>
    <t>Pučišća</t>
  </si>
  <si>
    <t>Runovići</t>
  </si>
  <si>
    <t>Seget</t>
  </si>
  <si>
    <t>Selca</t>
  </si>
  <si>
    <t>Sućuraj</t>
  </si>
  <si>
    <t>Sutivan</t>
  </si>
  <si>
    <t>Šestanovac</t>
  </si>
  <si>
    <t>Šolta</t>
  </si>
  <si>
    <t>Tučepi</t>
  </si>
  <si>
    <t>Zadvarje</t>
  </si>
  <si>
    <t>Zagvozd</t>
  </si>
  <si>
    <t>Zmijavci</t>
  </si>
  <si>
    <t>Barban</t>
  </si>
  <si>
    <t>Cerovlje</t>
  </si>
  <si>
    <t>Gračišće</t>
  </si>
  <si>
    <t>Kanfanar</t>
  </si>
  <si>
    <t>Karojba</t>
  </si>
  <si>
    <t>Kršan</t>
  </si>
  <si>
    <t>Lanišće</t>
  </si>
  <si>
    <t>Lupoglav</t>
  </si>
  <si>
    <t>Marčana</t>
  </si>
  <si>
    <t>Medulin</t>
  </si>
  <si>
    <t>Pićan</t>
  </si>
  <si>
    <t>Raša</t>
  </si>
  <si>
    <t>Sveti Lovreč</t>
  </si>
  <si>
    <t>Sveti Petar u Šumi</t>
  </si>
  <si>
    <t>Svetvinčenat</t>
  </si>
  <si>
    <t>Tinjan</t>
  </si>
  <si>
    <t>Žminj</t>
  </si>
  <si>
    <t>Blato</t>
  </si>
  <si>
    <t>Janjina</t>
  </si>
  <si>
    <t>Konavle</t>
  </si>
  <si>
    <t>Kula Norinska</t>
  </si>
  <si>
    <t>Lastovo</t>
  </si>
  <si>
    <t>Lumbarda</t>
  </si>
  <si>
    <t>Mljet</t>
  </si>
  <si>
    <t>Orebić</t>
  </si>
  <si>
    <t>Pojezerje</t>
  </si>
  <si>
    <t>Slivno</t>
  </si>
  <si>
    <t>Smokvica</t>
  </si>
  <si>
    <t>Ston</t>
  </si>
  <si>
    <t>Trpanj</t>
  </si>
  <si>
    <t>Vela Luka</t>
  </si>
  <si>
    <t>Zažablje</t>
  </si>
  <si>
    <t>Belica</t>
  </si>
  <si>
    <t>Dekanovec</t>
  </si>
  <si>
    <t>Domašinec</t>
  </si>
  <si>
    <t>Donja Dubrava</t>
  </si>
  <si>
    <t>Donji Kraljevec</t>
  </si>
  <si>
    <t>Donji Vidovec</t>
  </si>
  <si>
    <t>Goričan</t>
  </si>
  <si>
    <t>Gornji Mihaljevec</t>
  </si>
  <si>
    <t>Kotoriba</t>
  </si>
  <si>
    <t>Mala Subotica</t>
  </si>
  <si>
    <t>Nedelišće</t>
  </si>
  <si>
    <t>Orehovica</t>
  </si>
  <si>
    <t>Podturen</t>
  </si>
  <si>
    <t>Pribislavec</t>
  </si>
  <si>
    <t>Selnica</t>
  </si>
  <si>
    <t>Strahoninec</t>
  </si>
  <si>
    <t>Sveta Marija</t>
  </si>
  <si>
    <t>Sveti Juraj na Bregu</t>
  </si>
  <si>
    <t>Sveti Martin na Muri</t>
  </si>
  <si>
    <t>Šenkovec</t>
  </si>
  <si>
    <t>Štrigova</t>
  </si>
  <si>
    <t>Vratišinec</t>
  </si>
  <si>
    <t>Dubrovačko Primorje</t>
  </si>
  <si>
    <t>County (co); 
city (c); 
municipality (m)</t>
  </si>
  <si>
    <t>Local government unit</t>
  </si>
  <si>
    <t>Population 2020</t>
  </si>
  <si>
    <t>Revenues</t>
  </si>
  <si>
    <t>Expenditures</t>
  </si>
  <si>
    <t>Surplus or deficit</t>
  </si>
  <si>
    <t>Total (HRK million)</t>
  </si>
  <si>
    <t>Per capita (HRK)</t>
  </si>
  <si>
    <t xml:space="preserve">Total (HRK million)                </t>
  </si>
  <si>
    <t xml:space="preserve">Per capita (HRK)               </t>
  </si>
  <si>
    <t xml:space="preserve">Total (HRK million)                           </t>
  </si>
  <si>
    <t xml:space="preserve">Per capita (HRK)                                             </t>
  </si>
  <si>
    <t xml:space="preserve">Total (HRK million)                     </t>
  </si>
  <si>
    <t xml:space="preserve">Per capita (HRK)                               </t>
  </si>
  <si>
    <t xml:space="preserve">Total (HRK million)                                   </t>
  </si>
  <si>
    <t xml:space="preserve">Per capita (HRK)                                </t>
  </si>
  <si>
    <t xml:space="preserve">Total (HRK million)                       </t>
  </si>
  <si>
    <t xml:space="preserve">Per capita (HRK)                              </t>
  </si>
  <si>
    <t xml:space="preserve">Total (HRK million)                                 </t>
  </si>
  <si>
    <t xml:space="preserve">Per capita (HRK)                                 </t>
  </si>
  <si>
    <t xml:space="preserve">Total (HRK million)                                     </t>
  </si>
  <si>
    <t xml:space="preserve">Per capita (HRK)                                     </t>
  </si>
  <si>
    <t xml:space="preserve">Total (HRK million)                                      </t>
  </si>
  <si>
    <t xml:space="preserve">Per capita (HRK)                                  </t>
  </si>
  <si>
    <t>Population 2018</t>
  </si>
  <si>
    <t xml:space="preserve">Total (HRK million)                                         </t>
  </si>
  <si>
    <t xml:space="preserve">Per capita (HRK)                                       </t>
  </si>
  <si>
    <t xml:space="preserve">Total (HRK million)                                          </t>
  </si>
  <si>
    <t xml:space="preserve">Per capita (HRK)                                   </t>
  </si>
  <si>
    <t xml:space="preserve">Total (HRK million)                                                  </t>
  </si>
  <si>
    <t xml:space="preserve">Per capita (HRK)                                                 </t>
  </si>
  <si>
    <t xml:space="preserve">Population 2019                 </t>
  </si>
  <si>
    <t xml:space="preserve">Population 2017               </t>
  </si>
  <si>
    <t>Population 2016</t>
  </si>
  <si>
    <t xml:space="preserve">Total (HRK million)                                </t>
  </si>
  <si>
    <t xml:space="preserve">Per capita (HRK)                                          </t>
  </si>
  <si>
    <t xml:space="preserve">Total (HRK million)                                                        </t>
  </si>
  <si>
    <t xml:space="preserve">Per capita (HRK)                                                    </t>
  </si>
  <si>
    <t xml:space="preserve">Total (HRK million)                                                                      </t>
  </si>
  <si>
    <t xml:space="preserve">Per capita (HRK)                                                     </t>
  </si>
  <si>
    <t xml:space="preserve">Total (HRK million)                                                           </t>
  </si>
  <si>
    <t xml:space="preserve">Per capita (HRK)                                                                      </t>
  </si>
  <si>
    <t xml:space="preserve">Total (HRK million) </t>
  </si>
  <si>
    <t xml:space="preserve">Per capita (HRK) </t>
  </si>
  <si>
    <t xml:space="preserve">Total (HRK million)  </t>
  </si>
  <si>
    <t xml:space="preserve">Per capita (HRK)                   </t>
  </si>
  <si>
    <t>Population 2014</t>
  </si>
  <si>
    <t xml:space="preserve">Total (HRK million)                                  </t>
  </si>
  <si>
    <t xml:space="preserve">Per capita (HRK)   </t>
  </si>
  <si>
    <t xml:space="preserve">Total (HRK million)    </t>
  </si>
  <si>
    <t xml:space="preserve">Per capita (HRK)     </t>
  </si>
  <si>
    <t xml:space="preserve">Total (HRK million)      </t>
  </si>
  <si>
    <t xml:space="preserve">Per capita (HRK)      </t>
  </si>
  <si>
    <t>Budget transparency</t>
  </si>
  <si>
    <t>co</t>
  </si>
  <si>
    <t>c</t>
  </si>
  <si>
    <t>m</t>
  </si>
  <si>
    <t>County</t>
  </si>
  <si>
    <t>2018</t>
  </si>
  <si>
    <t>2021</t>
  </si>
  <si>
    <r>
      <t>2020</t>
    </r>
    <r>
      <rPr>
        <b/>
        <sz val="11"/>
        <color theme="0" tint="-0.34998626667073579"/>
        <rFont val="Arial"/>
        <family val="2"/>
        <charset val="238"/>
      </rPr>
      <t>2</t>
    </r>
  </si>
  <si>
    <t>2019</t>
  </si>
  <si>
    <t>2017</t>
  </si>
  <si>
    <t>2016</t>
  </si>
  <si>
    <t>2015</t>
  </si>
  <si>
    <t>Bale-Valle</t>
  </si>
  <si>
    <t>Brtonigla-Verteneglio</t>
  </si>
  <si>
    <t>Buje-Buie</t>
  </si>
  <si>
    <t>Fažana-Fasana</t>
  </si>
  <si>
    <t>Funtana-Fontane</t>
  </si>
  <si>
    <t>Grožnjan-Grisignana</t>
  </si>
  <si>
    <t>Kaštelir-Labinci-Castelliere-S. Domenica</t>
  </si>
  <si>
    <t>Ližnjan-Lisignano</t>
  </si>
  <si>
    <t>Motovun-Montona</t>
  </si>
  <si>
    <t>Murter-Kornati</t>
  </si>
  <si>
    <t>Novigrad-Cittanova</t>
  </si>
  <si>
    <t>Oprtalj-Portole</t>
  </si>
  <si>
    <t>Poreč-Parenzo</t>
  </si>
  <si>
    <t>Privlaka (Vukovar)</t>
  </si>
  <si>
    <t>Pula-Pola</t>
  </si>
  <si>
    <t>Rovinj-Rovigno</t>
  </si>
  <si>
    <t>Tar-Vabriga-Torre-Abrega</t>
  </si>
  <si>
    <t>Umag-Umago</t>
  </si>
  <si>
    <t>Višnjan-Visignano</t>
  </si>
  <si>
    <t>Vižinada-Visinada</t>
  </si>
  <si>
    <t>Vodnjan-Dignano</t>
  </si>
  <si>
    <t>Vrsar-Orsera</t>
  </si>
  <si>
    <t>Župa dubrovačka</t>
  </si>
  <si>
    <t>Population 2022</t>
  </si>
  <si>
    <t>Population 2021</t>
  </si>
  <si>
    <t xml:space="preserve">Per capita (HRK)  </t>
  </si>
  <si>
    <t xml:space="preserve">Total (HRK million)                 </t>
  </si>
  <si>
    <t xml:space="preserve">Per capita (HRK)                </t>
  </si>
  <si>
    <t xml:space="preserve">Total (HRK million)                            </t>
  </si>
  <si>
    <t xml:space="preserve">Per capita (HRK)                                              </t>
  </si>
  <si>
    <t xml:space="preserve">Total (HRK million)   </t>
  </si>
  <si>
    <t>Budget outturns of Croatian municipalities, cities and counties for 2014-2022</t>
  </si>
  <si>
    <t xml:space="preserve">Per capita (HRK)                 </t>
  </si>
  <si>
    <t xml:space="preserve">Total (HRK million)                             </t>
  </si>
  <si>
    <t xml:space="preserve">Per capita (HRK)                                               </t>
  </si>
  <si>
    <t xml:space="preserve">Total (HRK million)                  </t>
  </si>
  <si>
    <t>Population 2015</t>
  </si>
  <si>
    <t xml:space="preserve">Per capita (HRK)       </t>
  </si>
  <si>
    <t xml:space="preserve">Total (HRK million)     </t>
  </si>
  <si>
    <t>2022</t>
  </si>
  <si>
    <t>2023</t>
  </si>
  <si>
    <t>* Population 2022 according CBS (2023) Estimated population by gender, by cities/municipalities, 31.12.</t>
  </si>
  <si>
    <t>Međimurje</t>
  </si>
  <si>
    <t>Split-Dalmatia</t>
  </si>
  <si>
    <t>Krapina-Zagorje</t>
  </si>
  <si>
    <t>Bjelovar-Bilogora</t>
  </si>
  <si>
    <t>Dubrovnik-Neretva</t>
  </si>
  <si>
    <t>Vukovar-Srijem</t>
  </si>
  <si>
    <t>Virovitica-Podravina</t>
  </si>
  <si>
    <t>Osijek-Baranja</t>
  </si>
  <si>
    <t>City of Zagreb</t>
  </si>
  <si>
    <t xml:space="preserve">Zagreb </t>
  </si>
  <si>
    <t>Primorje-Gorski Kotar</t>
  </si>
  <si>
    <t>Brod-Posavina</t>
  </si>
  <si>
    <t>Istria</t>
  </si>
  <si>
    <t>Koprivnica-Križevci</t>
  </si>
  <si>
    <t>Požega-Slavonia</t>
  </si>
  <si>
    <t>Sisak-Moslavina</t>
  </si>
  <si>
    <t>Lika-Senj</t>
  </si>
  <si>
    <t>Šibenik-Knin</t>
  </si>
  <si>
    <r>
      <t xml:space="preserve">                </t>
    </r>
    <r>
      <rPr>
        <sz val="11"/>
        <rFont val="Calibri"/>
        <family val="2"/>
        <charset val="238"/>
        <scheme val="minor"/>
      </rPr>
      <t xml:space="preserve">Source: Bronić, M. [et al.], 2023. Budget outturns of Croatian municipalities, cities and counties in 2021 and 2022. </t>
    </r>
    <r>
      <rPr>
        <i/>
        <sz val="11"/>
        <color rgb="FFC00000"/>
        <rFont val="Calibri"/>
        <family val="2"/>
        <charset val="238"/>
        <scheme val="minor"/>
      </rPr>
      <t>IPF Notes</t>
    </r>
    <r>
      <rPr>
        <sz val="11"/>
        <color rgb="FFC00000"/>
        <rFont val="Calibri"/>
        <family val="2"/>
        <charset val="238"/>
        <scheme val="minor"/>
      </rPr>
      <t>, No. 134</t>
    </r>
    <r>
      <rPr>
        <sz val="11"/>
        <rFont val="Calibri"/>
        <family val="2"/>
        <charset val="238"/>
        <scheme val="minor"/>
      </rPr>
      <t>. Zagreb: Institute of Public Finance.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</si>
</sst>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 tint="-0.34998626667073579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  <charset val="238"/>
    </font>
    <font>
      <i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C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C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rgb="FFC00000"/>
      </bottom>
      <diagonal/>
    </border>
    <border>
      <left style="thin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0" fontId="9" fillId="0" borderId="0" applyNumberForma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3" fontId="3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10" fillId="0" borderId="0" xfId="4" applyFont="1" applyFill="1" applyBorder="1" applyAlignment="1">
      <alignment horizontal="left"/>
    </xf>
    <xf numFmtId="0" fontId="0" fillId="0" borderId="0" xfId="0"/>
    <xf numFmtId="3" fontId="14" fillId="0" borderId="0" xfId="0" applyNumberFormat="1" applyFont="1" applyFill="1" applyBorder="1" applyProtection="1"/>
    <xf numFmtId="165" fontId="14" fillId="0" borderId="0" xfId="0" applyNumberFormat="1" applyFont="1" applyFill="1" applyBorder="1" applyProtection="1"/>
    <xf numFmtId="3" fontId="14" fillId="0" borderId="7" xfId="0" applyNumberFormat="1" applyFont="1" applyFill="1" applyBorder="1" applyProtection="1"/>
    <xf numFmtId="3" fontId="14" fillId="0" borderId="0" xfId="0" applyNumberFormat="1" applyFont="1" applyAlignment="1">
      <alignment horizontal="right"/>
    </xf>
    <xf numFmtId="165" fontId="15" fillId="0" borderId="0" xfId="0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horizontal="right" vertical="center" wrapText="1"/>
    </xf>
    <xf numFmtId="3" fontId="14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3" fillId="0" borderId="0" xfId="0" applyFont="1" applyFill="1" applyBorder="1"/>
    <xf numFmtId="3" fontId="14" fillId="0" borderId="0" xfId="0" applyNumberFormat="1" applyFont="1"/>
    <xf numFmtId="3" fontId="13" fillId="0" borderId="0" xfId="0" applyNumberFormat="1" applyFont="1" applyFill="1" applyBorder="1"/>
    <xf numFmtId="3" fontId="13" fillId="0" borderId="0" xfId="0" applyNumberFormat="1" applyFont="1" applyFill="1" applyBorder="1" applyProtection="1"/>
    <xf numFmtId="0" fontId="13" fillId="0" borderId="4" xfId="0" applyFont="1" applyFill="1" applyBorder="1" applyAlignment="1">
      <alignment horizontal="center"/>
    </xf>
    <xf numFmtId="0" fontId="14" fillId="0" borderId="4" xfId="0" applyFont="1" applyFill="1" applyBorder="1"/>
    <xf numFmtId="3" fontId="14" fillId="0" borderId="4" xfId="0" applyNumberFormat="1" applyFont="1" applyFill="1" applyBorder="1" applyProtection="1"/>
    <xf numFmtId="3" fontId="14" fillId="0" borderId="3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right" vertical="center" wrapText="1"/>
    </xf>
    <xf numFmtId="0" fontId="11" fillId="0" borderId="0" xfId="4" applyFont="1" applyAlignment="1"/>
    <xf numFmtId="0" fontId="3" fillId="0" borderId="0" xfId="0" applyFont="1" applyBorder="1" applyAlignment="1">
      <alignment horizontal="right"/>
    </xf>
    <xf numFmtId="3" fontId="14" fillId="0" borderId="10" xfId="0" applyNumberFormat="1" applyFont="1" applyFill="1" applyBorder="1" applyProtection="1"/>
    <xf numFmtId="165" fontId="14" fillId="0" borderId="4" xfId="0" applyNumberFormat="1" applyFont="1" applyFill="1" applyBorder="1" applyProtection="1"/>
    <xf numFmtId="3" fontId="14" fillId="0" borderId="4" xfId="0" applyNumberFormat="1" applyFont="1" applyBorder="1" applyAlignment="1">
      <alignment horizontal="right"/>
    </xf>
    <xf numFmtId="165" fontId="15" fillId="0" borderId="4" xfId="0" applyNumberFormat="1" applyFont="1" applyFill="1" applyBorder="1" applyAlignment="1">
      <alignment horizontal="right" vertical="center" wrapText="1"/>
    </xf>
    <xf numFmtId="3" fontId="15" fillId="0" borderId="4" xfId="0" applyNumberFormat="1" applyFont="1" applyFill="1" applyBorder="1" applyAlignment="1">
      <alignment horizontal="right" vertical="center" wrapText="1"/>
    </xf>
    <xf numFmtId="3" fontId="14" fillId="0" borderId="4" xfId="0" applyNumberFormat="1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165" fontId="3" fillId="0" borderId="0" xfId="0" applyNumberFormat="1" applyFont="1"/>
    <xf numFmtId="3" fontId="14" fillId="0" borderId="0" xfId="0" applyNumberFormat="1" applyFont="1" applyFill="1" applyBorder="1"/>
    <xf numFmtId="3" fontId="14" fillId="0" borderId="4" xfId="0" applyNumberFormat="1" applyFont="1" applyFill="1" applyBorder="1"/>
    <xf numFmtId="165" fontId="3" fillId="0" borderId="4" xfId="0" applyNumberFormat="1" applyFont="1" applyBorder="1"/>
    <xf numFmtId="0" fontId="5" fillId="2" borderId="8" xfId="3" applyFont="1" applyFill="1" applyBorder="1" applyAlignment="1">
      <alignment horizontal="center" vertical="center" wrapText="1"/>
    </xf>
    <xf numFmtId="3" fontId="14" fillId="0" borderId="0" xfId="0" applyNumberFormat="1" applyFont="1" applyBorder="1"/>
    <xf numFmtId="3" fontId="16" fillId="0" borderId="0" xfId="0" applyNumberFormat="1" applyFont="1" applyFill="1" applyBorder="1" applyAlignment="1">
      <alignment vertical="top" wrapText="1"/>
    </xf>
    <xf numFmtId="3" fontId="16" fillId="4" borderId="0" xfId="0" applyNumberFormat="1" applyFont="1" applyFill="1" applyBorder="1" applyAlignment="1">
      <alignment vertical="top" wrapText="1"/>
    </xf>
    <xf numFmtId="0" fontId="3" fillId="0" borderId="0" xfId="0" applyFont="1" applyFill="1" applyBorder="1"/>
    <xf numFmtId="165" fontId="14" fillId="0" borderId="0" xfId="0" applyNumberFormat="1" applyFont="1" applyBorder="1"/>
    <xf numFmtId="3" fontId="14" fillId="0" borderId="5" xfId="0" applyNumberFormat="1" applyFont="1" applyBorder="1"/>
    <xf numFmtId="165" fontId="14" fillId="0" borderId="0" xfId="0" applyNumberFormat="1" applyFont="1" applyFill="1" applyBorder="1"/>
    <xf numFmtId="3" fontId="14" fillId="0" borderId="5" xfId="0" applyNumberFormat="1" applyFont="1" applyFill="1" applyBorder="1"/>
    <xf numFmtId="0" fontId="14" fillId="0" borderId="5" xfId="0" applyFont="1" applyBorder="1"/>
    <xf numFmtId="0" fontId="14" fillId="0" borderId="5" xfId="0" applyFont="1" applyFill="1" applyBorder="1"/>
    <xf numFmtId="165" fontId="16" fillId="0" borderId="0" xfId="0" applyNumberFormat="1" applyFont="1" applyFill="1" applyBorder="1"/>
    <xf numFmtId="3" fontId="3" fillId="0" borderId="0" xfId="0" applyNumberFormat="1" applyFont="1" applyFill="1" applyBorder="1"/>
    <xf numFmtId="165" fontId="1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" fontId="14" fillId="0" borderId="7" xfId="0" applyNumberFormat="1" applyFont="1" applyFill="1" applyBorder="1" applyAlignment="1">
      <alignment horizontal="right" vertical="center"/>
    </xf>
    <xf numFmtId="0" fontId="5" fillId="2" borderId="12" xfId="3" applyFont="1" applyFill="1" applyBorder="1" applyAlignment="1">
      <alignment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right" vertical="center" wrapText="1"/>
    </xf>
    <xf numFmtId="3" fontId="13" fillId="0" borderId="17" xfId="0" applyNumberFormat="1" applyFont="1" applyFill="1" applyBorder="1" applyAlignment="1">
      <alignment horizontal="right" vertical="center" wrapText="1"/>
    </xf>
    <xf numFmtId="3" fontId="13" fillId="0" borderId="18" xfId="0" applyNumberFormat="1" applyFont="1" applyFill="1" applyBorder="1" applyAlignment="1">
      <alignment horizontal="right" vertical="center" wrapText="1"/>
    </xf>
    <xf numFmtId="3" fontId="14" fillId="0" borderId="18" xfId="0" applyNumberFormat="1" applyFont="1" applyFill="1" applyBorder="1" applyAlignment="1">
      <alignment horizontal="right" vertical="center"/>
    </xf>
    <xf numFmtId="3" fontId="13" fillId="0" borderId="19" xfId="0" applyNumberFormat="1" applyFont="1" applyFill="1" applyBorder="1" applyAlignment="1">
      <alignment horizontal="right" vertical="center" wrapText="1"/>
    </xf>
    <xf numFmtId="3" fontId="14" fillId="0" borderId="19" xfId="0" applyNumberFormat="1" applyFont="1" applyFill="1" applyBorder="1" applyAlignment="1">
      <alignment horizontal="right" vertical="center"/>
    </xf>
    <xf numFmtId="3" fontId="14" fillId="0" borderId="5" xfId="0" applyNumberFormat="1" applyFont="1" applyFill="1" applyBorder="1" applyProtection="1"/>
    <xf numFmtId="3" fontId="13" fillId="0" borderId="5" xfId="0" applyNumberFormat="1" applyFont="1" applyFill="1" applyBorder="1" applyProtection="1"/>
    <xf numFmtId="3" fontId="13" fillId="0" borderId="5" xfId="0" applyNumberFormat="1" applyFont="1" applyFill="1" applyBorder="1"/>
    <xf numFmtId="3" fontId="14" fillId="0" borderId="6" xfId="0" applyNumberFormat="1" applyFont="1" applyFill="1" applyBorder="1" applyProtection="1"/>
    <xf numFmtId="165" fontId="14" fillId="0" borderId="3" xfId="0" applyNumberFormat="1" applyFont="1" applyFill="1" applyBorder="1" applyProtection="1"/>
    <xf numFmtId="165" fontId="13" fillId="0" borderId="0" xfId="0" applyNumberFormat="1" applyFont="1" applyFill="1" applyBorder="1" applyProtection="1"/>
    <xf numFmtId="165" fontId="13" fillId="0" borderId="0" xfId="0" applyNumberFormat="1" applyFont="1" applyFill="1" applyBorder="1"/>
    <xf numFmtId="3" fontId="14" fillId="0" borderId="3" xfId="0" applyNumberFormat="1" applyFont="1" applyFill="1" applyBorder="1" applyProtection="1"/>
    <xf numFmtId="165" fontId="15" fillId="0" borderId="3" xfId="0" applyNumberFormat="1" applyFont="1" applyFill="1" applyBorder="1" applyAlignment="1">
      <alignment horizontal="right" vertical="center" wrapText="1"/>
    </xf>
    <xf numFmtId="3" fontId="15" fillId="0" borderId="3" xfId="0" applyNumberFormat="1" applyFont="1" applyFill="1" applyBorder="1" applyAlignment="1">
      <alignment horizontal="right" vertical="center" wrapText="1"/>
    </xf>
    <xf numFmtId="3" fontId="13" fillId="0" borderId="5" xfId="0" applyNumberFormat="1" applyFont="1" applyBorder="1"/>
    <xf numFmtId="3" fontId="14" fillId="0" borderId="6" xfId="0" applyNumberFormat="1" applyFont="1" applyBorder="1"/>
    <xf numFmtId="165" fontId="14" fillId="0" borderId="3" xfId="0" applyNumberFormat="1" applyFont="1" applyFill="1" applyBorder="1"/>
    <xf numFmtId="165" fontId="14" fillId="0" borderId="4" xfId="0" applyNumberFormat="1" applyFont="1" applyFill="1" applyBorder="1"/>
    <xf numFmtId="164" fontId="14" fillId="0" borderId="0" xfId="0" applyNumberFormat="1" applyFont="1" applyFill="1" applyBorder="1" applyAlignment="1">
      <alignment horizontal="right" vertical="center"/>
    </xf>
    <xf numFmtId="164" fontId="14" fillId="0" borderId="4" xfId="0" applyNumberFormat="1" applyFont="1" applyFill="1" applyBorder="1" applyAlignment="1">
      <alignment horizontal="right" vertical="center"/>
    </xf>
    <xf numFmtId="165" fontId="14" fillId="0" borderId="0" xfId="2" applyNumberFormat="1" applyFont="1" applyFill="1" applyBorder="1" applyAlignment="1">
      <alignment horizontal="right" vertical="center"/>
    </xf>
    <xf numFmtId="165" fontId="14" fillId="0" borderId="4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Protection="1"/>
    <xf numFmtId="165" fontId="14" fillId="0" borderId="3" xfId="0" applyNumberFormat="1" applyFont="1" applyFill="1" applyBorder="1" applyAlignment="1">
      <alignment horizontal="right" vertical="center"/>
    </xf>
    <xf numFmtId="164" fontId="14" fillId="0" borderId="0" xfId="0" applyNumberFormat="1" applyFont="1" applyFill="1" applyBorder="1" applyAlignment="1">
      <alignment horizontal="right"/>
    </xf>
    <xf numFmtId="165" fontId="14" fillId="0" borderId="0" xfId="0" applyNumberFormat="1" applyFont="1" applyFill="1" applyBorder="1" applyAlignment="1">
      <alignment horizontal="right"/>
    </xf>
    <xf numFmtId="164" fontId="14" fillId="0" borderId="4" xfId="0" applyNumberFormat="1" applyFont="1" applyFill="1" applyBorder="1" applyAlignment="1">
      <alignment horizontal="right"/>
    </xf>
    <xf numFmtId="164" fontId="14" fillId="0" borderId="3" xfId="0" applyNumberFormat="1" applyFont="1" applyFill="1" applyBorder="1" applyAlignment="1">
      <alignment horizontal="right"/>
    </xf>
    <xf numFmtId="3" fontId="14" fillId="0" borderId="3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3" fontId="14" fillId="0" borderId="10" xfId="0" applyNumberFormat="1" applyFont="1" applyFill="1" applyBorder="1" applyAlignment="1">
      <alignment horizontal="right" vertical="center"/>
    </xf>
    <xf numFmtId="0" fontId="10" fillId="0" borderId="0" xfId="4" applyFont="1" applyBorder="1"/>
    <xf numFmtId="0" fontId="10" fillId="0" borderId="0" xfId="4" applyFont="1" applyFill="1" applyBorder="1" applyAlignment="1"/>
    <xf numFmtId="0" fontId="10" fillId="0" borderId="0" xfId="4" applyFont="1" applyBorder="1" applyAlignment="1"/>
    <xf numFmtId="0" fontId="11" fillId="0" borderId="0" xfId="4" applyFont="1" applyBorder="1" applyAlignment="1"/>
    <xf numFmtId="0" fontId="0" fillId="0" borderId="0" xfId="0" applyBorder="1" applyAlignment="1">
      <alignment horizontal="center" vertical="center"/>
    </xf>
    <xf numFmtId="0" fontId="5" fillId="2" borderId="12" xfId="3" applyFont="1" applyFill="1" applyBorder="1" applyAlignment="1">
      <alignment horizontal="center" vertical="center" wrapText="1"/>
    </xf>
    <xf numFmtId="49" fontId="5" fillId="2" borderId="12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5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10" fillId="0" borderId="0" xfId="4" applyFont="1" applyAlignment="1">
      <alignment horizontal="left" vertical="center"/>
    </xf>
    <xf numFmtId="0" fontId="11" fillId="0" borderId="0" xfId="4" applyFont="1" applyFill="1" applyAlignment="1">
      <alignment horizontal="left"/>
    </xf>
  </cellXfs>
  <cellStyles count="5">
    <cellStyle name="Hyperlink" xfId="4" builtinId="8"/>
    <cellStyle name="Normal" xfId="0" builtinId="0"/>
    <cellStyle name="Normal 3" xfId="1" xr:uid="{00000000-0005-0000-0000-000002000000}"/>
    <cellStyle name="Normalno 3 2 2" xfId="2" xr:uid="{00000000-0005-0000-0000-000003000000}"/>
    <cellStyle name="Normalno_23" xfId="3" xr:uid="{00000000-0005-0000-0000-000004000000}"/>
  </cellStyles>
  <dxfs count="7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65" formatCode="#,##0.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border outline="0">
        <left style="thin">
          <color indexed="64"/>
        </left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#,##0.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charset val="238"/>
        <scheme val="none"/>
      </font>
      <numFmt numFmtId="165" formatCode="#,##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theme="0" tint="-0.14993743705557422"/>
        </top>
        <bottom style="thin">
          <color theme="0" tint="-0.14993743705557422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00FF"/>
      <color rgb="FFC0000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580</xdr:row>
      <xdr:rowOff>76200</xdr:rowOff>
    </xdr:from>
    <xdr:to>
      <xdr:col>0</xdr:col>
      <xdr:colOff>404302</xdr:colOff>
      <xdr:row>582</xdr:row>
      <xdr:rowOff>16475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7458DD-D6D8-44C9-943A-F8B5330FA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08652733"/>
          <a:ext cx="328102" cy="3551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BW580" totalsRowShown="0" headerRowDxfId="78" dataDxfId="76" headerRowBorderDxfId="77" tableBorderDxfId="75">
  <autoFilter ref="A4:BW580" xr:uid="{BD7CA8DA-4CC3-4ABB-B8C0-867D5C9075D7}"/>
  <sortState xmlns:xlrd2="http://schemas.microsoft.com/office/spreadsheetml/2017/richdata2" ref="A5:BW580">
    <sortCondition ref="C4:C580"/>
  </sortState>
  <tableColumns count="75">
    <tableColumn id="1" xr3:uid="{00000000-0010-0000-0000-000001000000}" name="County (co); _x000a_city (c); _x000a_municipality (m)" dataDxfId="74"/>
    <tableColumn id="2" xr3:uid="{00000000-0010-0000-0000-000002000000}" name="County" dataDxfId="73"/>
    <tableColumn id="3" xr3:uid="{00000000-0010-0000-0000-000003000000}" name="Local government unit" dataDxfId="72"/>
    <tableColumn id="67" xr3:uid="{AF8AA12F-2EBE-4FDF-BDBB-438903C1DAED}" name="Population 2022" dataDxfId="71"/>
    <tableColumn id="68" xr3:uid="{8D1BAC17-D141-4D5C-82A4-F8E1D4B92848}" name="Total (HRK million)" dataDxfId="70"/>
    <tableColumn id="69" xr3:uid="{3BA1D181-5735-4120-B538-CD187B1DB856}" name="Per capita (HRK)" dataDxfId="69">
      <calculatedColumnFormula>Table1[[#This Row],[Total (HRK million)]]*1000000/Table1[[#This Row],[Population 2022]]</calculatedColumnFormula>
    </tableColumn>
    <tableColumn id="70" xr3:uid="{62BB899F-045C-4312-81D4-60E55A2227E1}" name="Total (HRK million)                " dataDxfId="68"/>
    <tableColumn id="71" xr3:uid="{B2A9468B-8E88-4BD6-B7A6-7096FEF73005}" name="Per capita (HRK)               " dataDxfId="67">
      <calculatedColumnFormula>Table1[[#This Row],[Total (HRK million)                ]]*1000000/Table1[[#This Row],[Population 2022]]</calculatedColumnFormula>
    </tableColumn>
    <tableColumn id="72" xr3:uid="{EFA2595A-32B5-4F22-92C3-4370BBA79D7F}" name="Total (HRK million)                           " dataDxfId="66"/>
    <tableColumn id="73" xr3:uid="{DD48D85A-A734-4F85-A6E1-A3BA2EB0351D}" name="Per capita (HRK)                                             " dataDxfId="65">
      <calculatedColumnFormula>Table1[[#This Row],[Total (HRK million)                           ]]*1000000/Table1[[#This Row],[Population 2022]]</calculatedColumnFormula>
    </tableColumn>
    <tableColumn id="59" xr3:uid="{23D7903A-24B9-4C3C-9855-97DE6E45A8B1}" name="Population 2021" dataDxfId="64"/>
    <tableColumn id="61" xr3:uid="{AA99E442-B70E-4588-BC53-558D59683D50}" name="Total (HRK million)  " dataDxfId="63"/>
    <tableColumn id="62" xr3:uid="{C9780CE2-CA6C-4B69-90FD-E43860330AF9}" name="Per capita (HRK)  " dataDxfId="62">
      <calculatedColumnFormula>Table1[[#This Row],[Total (HRK million)  ]]*1000000/Table1[[#This Row],[Population 2021]]</calculatedColumnFormula>
    </tableColumn>
    <tableColumn id="63" xr3:uid="{FFB00B5A-C8B8-4B89-A297-774CD2B822E2}" name="Total (HRK million)                 " dataDxfId="61"/>
    <tableColumn id="64" xr3:uid="{2DDE11CC-785D-40F0-9F3A-AA5E76A3E9AA}" name="Per capita (HRK)                " dataDxfId="60">
      <calculatedColumnFormula>Table1[[#This Row],[Total (HRK million)                 ]]*1000000/Table1[[#This Row],[Population 2021]]</calculatedColumnFormula>
    </tableColumn>
    <tableColumn id="65" xr3:uid="{68AFC03F-BA38-4C79-8E97-1B921E838D31}" name="Total (HRK million)                            " dataDxfId="59"/>
    <tableColumn id="66" xr3:uid="{A94A6005-32FF-4BA0-A622-3EE12361D659}" name="Per capita (HRK)                                              " dataDxfId="58">
      <calculatedColumnFormula>Table1[[#This Row],[Total (HRK million)                            ]]*1000000/Table1[[#This Row],[Population 2021]]</calculatedColumnFormula>
    </tableColumn>
    <tableColumn id="54" xr3:uid="{6AD097CE-825A-4851-BE31-4826F007B1D9}" name="Population 2020" dataDxfId="57"/>
    <tableColumn id="58" xr3:uid="{ED67DC69-D285-40DE-AECF-4F859EE3997F}" name="Total (HRK million)   " dataDxfId="56"/>
    <tableColumn id="57" xr3:uid="{B8A51316-F7E6-40ED-B2DF-755FB8997DBB}" name="Per capita (HRK) " dataDxfId="55">
      <calculatedColumnFormula>Table1[[#This Row],[Total (HRK million)   ]]*1000000/Table1[[#This Row],[Population 2020]]</calculatedColumnFormula>
    </tableColumn>
    <tableColumn id="56" xr3:uid="{403FF0D7-7161-46DD-9566-EB16F14037B4}" name="Total (HRK million)                  " dataDxfId="54"/>
    <tableColumn id="53" xr3:uid="{714C3054-C6A0-4421-877E-887C52E53326}" name="Per capita (HRK)                 " dataDxfId="53">
      <calculatedColumnFormula>Table1[[#This Row],[Total (HRK million)                  ]]*1000000/Table1[[#This Row],[Population 2020]]</calculatedColumnFormula>
    </tableColumn>
    <tableColumn id="55" xr3:uid="{19620EEA-9C3F-47FC-B8E5-38E9479A8EF9}" name="Total (HRK million)                             " dataDxfId="52">
      <calculatedColumnFormula>Table1[[#This Row],[Total (HRK million)   ]]-Table1[[#This Row],[Total (HRK million)                  ]]</calculatedColumnFormula>
    </tableColumn>
    <tableColumn id="51" xr3:uid="{A6D35E41-2D29-40FB-91AB-A843896C6BD8}" name="Per capita (HRK)                                               " dataDxfId="51">
      <calculatedColumnFormula>Table1[[#This Row],[Total (HRK million)                             ]]*1000000/Table1[[#This Row],[Population 2020]]</calculatedColumnFormula>
    </tableColumn>
    <tableColumn id="7" xr3:uid="{00000000-0010-0000-0000-000007000000}" name="Population 2019                 " dataDxfId="50"/>
    <tableColumn id="42" xr3:uid="{B790551B-EBB6-479B-983D-29809B0E22FC}" name="Total (HRK million)                     " dataDxfId="49"/>
    <tableColumn id="43" xr3:uid="{66AF39B5-E0C4-49EE-B07E-2AD4B5844DEF}" name="Per capita (HRK)                               " dataDxfId="48"/>
    <tableColumn id="44" xr3:uid="{3F6DBA8A-A89B-4C6B-8368-CEBD46F4143D}" name="Total (HRK million)                                   " dataDxfId="47"/>
    <tableColumn id="45" xr3:uid="{BF00B76D-854A-4C11-8110-677498E15E6D}" name="Per capita (HRK)                                " dataDxfId="46"/>
    <tableColumn id="46" xr3:uid="{29EBFF44-4FDA-4971-8DA0-54DD06B0D6FD}" name="Total (HRK million)                       " dataDxfId="45">
      <calculatedColumnFormula>Table1[[#This Row],[Total (HRK million)                     ]]-Table1[[#This Row],[Total (HRK million)                                   ]]</calculatedColumnFormula>
    </tableColumn>
    <tableColumn id="47" xr3:uid="{DC82B151-6F65-4E60-80E5-3A4970C2EF00}" name="Per capita (HRK)                              " dataDxfId="44"/>
    <tableColumn id="48" xr3:uid="{E66AEB12-8032-45AC-B745-D67B45F6D105}" name="Population 2018" dataDxfId="43"/>
    <tableColumn id="26" xr3:uid="{383E1D2A-D9DA-4B26-9E21-E76B6E68816C}" name="Total (HRK million)                                 " dataDxfId="42"/>
    <tableColumn id="36" xr3:uid="{314F23FC-4FC4-402C-BB0A-E7E7EEF7C81B}" name="Per capita (HRK)                                 " dataDxfId="41">
      <calculatedColumnFormula>Table1[[#This Row],[Total (HRK million)                                 ]]*1000000/Table1[[#This Row],[Population 2018]]</calculatedColumnFormula>
    </tableColumn>
    <tableColumn id="37" xr3:uid="{941B5E85-4937-42E3-B9AA-9D9272E30490}" name="Total (HRK million)                                     " dataDxfId="40"/>
    <tableColumn id="38" xr3:uid="{0CDA7C41-984A-4D36-8842-A072043B2703}" name="Per capita (HRK)                                     " dataDxfId="39">
      <calculatedColumnFormula>Table1[[#This Row],[Total (HRK million)                                     ]]*1000000/Table1[[#This Row],[Population 2018]]</calculatedColumnFormula>
    </tableColumn>
    <tableColumn id="39" xr3:uid="{204C53D1-AB49-42AA-82CB-39CB0C4FF8EF}" name="Total (HRK million)                                      " dataDxfId="38">
      <calculatedColumnFormula>Table1[[#This Row],[Total (HRK million)                                 ]]-Table1[[#This Row],[Total (HRK million)                                     ]]</calculatedColumnFormula>
    </tableColumn>
    <tableColumn id="40" xr3:uid="{4488D3AA-3797-4A67-A286-749D10FC19FB}" name="Per capita (HRK)                                  " dataDxfId="37">
      <calculatedColumnFormula>Table1[[#This Row],[Total (HRK million)                                      ]]*1000000/Table1[[#This Row],[Population 2018]]</calculatedColumnFormula>
    </tableColumn>
    <tableColumn id="41" xr3:uid="{F2674DA9-D555-4E0E-8F9C-1A549808A8C1}" name="Population 2017               " dataDxfId="36"/>
    <tableColumn id="30" xr3:uid="{00000000-0010-0000-0000-00001E000000}" name="Total (HRK million)                                         " dataDxfId="35"/>
    <tableColumn id="31" xr3:uid="{00000000-0010-0000-0000-00001F000000}" name="Per capita (HRK)                                       " dataDxfId="34">
      <calculatedColumnFormula>Table1[[#This Row],[Total (HRK million)                                         ]]*1000000/Table1[[#This Row],[Population 2017               ]]</calculatedColumnFormula>
    </tableColumn>
    <tableColumn id="29" xr3:uid="{00000000-0010-0000-0000-00001D000000}" name="Total (HRK million)                                          " dataDxfId="33"/>
    <tableColumn id="28" xr3:uid="{00000000-0010-0000-0000-00001C000000}" name="Per capita (HRK)                                   " dataDxfId="32">
      <calculatedColumnFormula>Table1[[#This Row],[Total (HRK million)                                          ]]*1000000/Table1[[#This Row],[Population 2017               ]]</calculatedColumnFormula>
    </tableColumn>
    <tableColumn id="27" xr3:uid="{00000000-0010-0000-0000-00001B000000}" name="Total (HRK million)                                                  " dataDxfId="31">
      <calculatedColumnFormula>Table1[[#This Row],[Total (HRK million)                                         ]]-Table1[[#This Row],[Total (HRK million)                                          ]]</calculatedColumnFormula>
    </tableColumn>
    <tableColumn id="4" xr3:uid="{00000000-0010-0000-0000-000004000000}" name="Per capita (HRK)                                                 " dataDxfId="30">
      <calculatedColumnFormula>Table1[[#This Row],[Total (HRK million)                                                  ]]*1000000/Table1[[#This Row],[Population 2017               ]]</calculatedColumnFormula>
    </tableColumn>
    <tableColumn id="50" xr3:uid="{A51D1E8E-F6DC-4865-BB01-3203BD9F1F73}" name="Population 2016" dataDxfId="29"/>
    <tableColumn id="8" xr3:uid="{00000000-0010-0000-0000-000008000000}" name="Total (HRK million)                                " dataDxfId="28"/>
    <tableColumn id="9" xr3:uid="{00000000-0010-0000-0000-000009000000}" name="Per capita (HRK)                                          " dataDxfId="27"/>
    <tableColumn id="10" xr3:uid="{00000000-0010-0000-0000-00000A000000}" name="Total (HRK million)                                                        " dataDxfId="26"/>
    <tableColumn id="11" xr3:uid="{00000000-0010-0000-0000-00000B000000}" name="Per capita (HRK)                                                    " dataDxfId="25"/>
    <tableColumn id="12" xr3:uid="{00000000-0010-0000-0000-00000C000000}" name="Total (HRK million)                                                                      " dataDxfId="24"/>
    <tableColumn id="13" xr3:uid="{00000000-0010-0000-0000-00000D000000}" name="Per capita (HRK)                                                     " dataDxfId="23"/>
    <tableColumn id="19" xr3:uid="{00000000-0010-0000-0000-000013000000}" name="Population 2015" dataDxfId="22"/>
    <tableColumn id="6" xr3:uid="{00000000-0010-0000-0000-000006000000}" name="Total (HRK million)                                                           " dataDxfId="21"/>
    <tableColumn id="14" xr3:uid="{00000000-0010-0000-0000-00000E000000}" name="Per capita (HRK)                                                                      " dataDxfId="20"/>
    <tableColumn id="15" xr3:uid="{00000000-0010-0000-0000-00000F000000}" name="Total (HRK million) " dataDxfId="19"/>
    <tableColumn id="16" xr3:uid="{00000000-0010-0000-0000-000010000000}" name="Per capita (HRK)       " dataDxfId="18"/>
    <tableColumn id="17" xr3:uid="{00000000-0010-0000-0000-000011000000}" name="Total (HRK million)     " dataDxfId="17"/>
    <tableColumn id="18" xr3:uid="{00000000-0010-0000-0000-000012000000}" name="Per capita (HRK)                   " dataDxfId="16"/>
    <tableColumn id="20" xr3:uid="{00000000-0010-0000-0000-000014000000}" name="Population 2014" dataDxfId="15"/>
    <tableColumn id="25" xr3:uid="{00000000-0010-0000-0000-000019000000}" name="Total (HRK million)                                  " dataDxfId="14"/>
    <tableColumn id="24" xr3:uid="{00000000-0010-0000-0000-000018000000}" name="Per capita (HRK)   " dataDxfId="13">
      <calculatedColumnFormula>Table1[[#This Row],[Total (HRK million)                                  ]]*1000000/Table1[[#This Row],[Population 2014]]</calculatedColumnFormula>
    </tableColumn>
    <tableColumn id="23" xr3:uid="{00000000-0010-0000-0000-000017000000}" name="Total (HRK million)    " dataDxfId="12"/>
    <tableColumn id="22" xr3:uid="{00000000-0010-0000-0000-000016000000}" name="Per capita (HRK)     " dataDxfId="11">
      <calculatedColumnFormula>Table1[[#This Row],[Total (HRK million)    ]]*1000000/Table1[[#This Row],[Population 2014]]</calculatedColumnFormula>
    </tableColumn>
    <tableColumn id="21" xr3:uid="{00000000-0010-0000-0000-000015000000}" name="Total (HRK million)      " dataDxfId="10">
      <calculatedColumnFormula>Table1[[#This Row],[Total (HRK million)                                  ]]-Table1[[#This Row],[Total (HRK million)    ]]</calculatedColumnFormula>
    </tableColumn>
    <tableColumn id="5" xr3:uid="{00000000-0010-0000-0000-000005000000}" name="Per capita (HRK)      " dataDxfId="9">
      <calculatedColumnFormula>Table1[[#This Row],[Total (HRK million)      ]]*1000000/Table1[[#This Row],[Population 2014]]</calculatedColumnFormula>
    </tableColumn>
    <tableColumn id="75" xr3:uid="{4C519782-4EB0-4E50-AC84-22AD72C0B1CD}" name="2023" dataDxfId="8"/>
    <tableColumn id="74" xr3:uid="{6C36E88A-4658-4726-A251-9F4A667A74F8}" name="2022" dataDxfId="7"/>
    <tableColumn id="49" xr3:uid="{4023AAAF-45A2-4264-AEE2-15061F8A5A7A}" name="2021" dataDxfId="6"/>
    <tableColumn id="60" xr3:uid="{7638BB9F-7AAF-4B4C-A2B6-098DE5E78EAE}" name="20202" dataDxfId="5"/>
    <tableColumn id="52" xr3:uid="{2FE062F9-6B2E-4481-ADFB-73D249D9A308}" name="2019" dataDxfId="4"/>
    <tableColumn id="32" xr3:uid="{00000000-0010-0000-0000-000020000000}" name="2018" dataDxfId="3"/>
    <tableColumn id="33" xr3:uid="{00000000-0010-0000-0000-000021000000}" name="2017" dataDxfId="2"/>
    <tableColumn id="34" xr3:uid="{00000000-0010-0000-0000-000022000000}" name="2016" dataDxfId="1"/>
    <tableColumn id="35" xr3:uid="{00000000-0010-0000-0000-000023000000}" name="2015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urn.nsk.hr/urn:nbn:hr:242:958565" TargetMode="External"/><Relationship Id="rId1" Type="http://schemas.openxmlformats.org/officeDocument/2006/relationships/hyperlink" Target="https://podaci.dzs.hr/media/bz5hplcj/gradovi-u-statistici.xlsx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584"/>
  <sheetViews>
    <sheetView tabSelected="1" zoomScale="85" zoomScaleNormal="85" workbookViewId="0">
      <pane xSplit="3" ySplit="4" topLeftCell="D562" activePane="bottomRight" state="frozen"/>
      <selection pane="topRight" activeCell="D1" sqref="D1"/>
      <selection pane="bottomLeft" activeCell="A5" sqref="A5"/>
      <selection pane="bottomRight" activeCell="C590" sqref="C590"/>
    </sheetView>
  </sheetViews>
  <sheetFormatPr defaultRowHeight="15" x14ac:dyDescent="0.25"/>
  <cols>
    <col min="1" max="1" width="13.7109375" style="1" customWidth="1"/>
    <col min="2" max="2" width="24.7109375" customWidth="1"/>
    <col min="3" max="3" width="27.28515625" style="102" customWidth="1"/>
    <col min="4" max="5" width="12.85546875" style="102" customWidth="1"/>
    <col min="6" max="6" width="16.42578125" style="102" customWidth="1"/>
    <col min="7" max="17" width="12.85546875" style="102" customWidth="1"/>
    <col min="18" max="18" width="17.5703125" style="102" bestFit="1" customWidth="1"/>
    <col min="19" max="19" width="12.140625" style="102" customWidth="1"/>
    <col min="20" max="20" width="14" style="102" customWidth="1"/>
    <col min="21" max="21" width="12.140625" style="102" customWidth="1"/>
    <col min="22" max="22" width="12.28515625" style="102" customWidth="1"/>
    <col min="23" max="23" width="12.42578125" style="102" customWidth="1"/>
    <col min="24" max="24" width="13.42578125" style="102" customWidth="1"/>
    <col min="25" max="26" width="12.42578125" style="102" customWidth="1"/>
    <col min="27" max="27" width="14.28515625" style="102" customWidth="1"/>
    <col min="28" max="28" width="12.140625" style="102" customWidth="1"/>
    <col min="29" max="29" width="14.42578125" style="102" customWidth="1"/>
    <col min="30" max="30" width="12.42578125" style="102" customWidth="1"/>
    <col min="31" max="31" width="13.28515625" style="102" customWidth="1"/>
    <col min="32" max="32" width="12.42578125" style="102" customWidth="1"/>
    <col min="33" max="33" width="12.5703125" style="102" customWidth="1"/>
    <col min="34" max="34" width="13.28515625" style="102" customWidth="1"/>
    <col min="35" max="35" width="12.42578125" style="102" customWidth="1"/>
    <col min="36" max="36" width="13" style="102" customWidth="1"/>
    <col min="37" max="37" width="12.42578125" style="102" customWidth="1"/>
    <col min="38" max="38" width="12" style="102" customWidth="1"/>
    <col min="39" max="43" width="12.42578125" style="102" customWidth="1"/>
    <col min="44" max="44" width="11.5703125" style="102" customWidth="1"/>
    <col min="45" max="46" width="12.42578125" style="102" customWidth="1"/>
    <col min="47" max="47" width="12" style="102" customWidth="1"/>
    <col min="48" max="48" width="14.28515625" style="102" customWidth="1"/>
    <col min="49" max="49" width="11.42578125" customWidth="1"/>
    <col min="50" max="50" width="13.85546875" customWidth="1"/>
    <col min="51" max="51" width="11.140625" customWidth="1"/>
    <col min="52" max="53" width="12.7109375" customWidth="1"/>
    <col min="54" max="54" width="10.28515625" customWidth="1"/>
    <col min="55" max="55" width="13" customWidth="1"/>
    <col min="56" max="56" width="9.7109375" customWidth="1"/>
    <col min="57" max="57" width="14.42578125" customWidth="1"/>
    <col min="58" max="58" width="9.7109375" customWidth="1"/>
    <col min="59" max="59" width="12" customWidth="1"/>
    <col min="60" max="60" width="12.7109375" customWidth="1"/>
    <col min="61" max="61" width="9.7109375" customWidth="1"/>
    <col min="62" max="62" width="13.140625" customWidth="1"/>
    <col min="63" max="63" width="9.7109375" customWidth="1"/>
    <col min="64" max="64" width="12.7109375" customWidth="1"/>
    <col min="65" max="65" width="12.140625" customWidth="1"/>
    <col min="66" max="66" width="13" customWidth="1"/>
    <col min="67" max="68" width="9.28515625" style="5" customWidth="1"/>
    <col min="69" max="69" width="9.28515625" customWidth="1"/>
    <col min="70" max="70" width="9.28515625" style="5" customWidth="1"/>
    <col min="71" max="71" width="8.5703125" style="5" customWidth="1"/>
  </cols>
  <sheetData>
    <row r="1" spans="1:75" ht="30.6" customHeight="1" x14ac:dyDescent="0.25">
      <c r="A1" s="105" t="s">
        <v>648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O1" s="105"/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  <c r="BM1" s="105"/>
      <c r="BN1" s="105"/>
      <c r="BO1" s="105"/>
      <c r="BP1" s="105"/>
      <c r="BQ1" s="105"/>
      <c r="BR1" s="105"/>
      <c r="BS1" s="105"/>
      <c r="BT1" s="105"/>
      <c r="BU1" s="105"/>
      <c r="BV1" s="105"/>
      <c r="BW1" s="105"/>
    </row>
    <row r="2" spans="1:75" x14ac:dyDescent="0.25">
      <c r="A2" s="109"/>
      <c r="B2" s="110"/>
      <c r="C2" s="111"/>
      <c r="D2" s="103"/>
      <c r="E2" s="103">
        <v>2022</v>
      </c>
      <c r="F2" s="103"/>
      <c r="G2" s="103"/>
      <c r="H2" s="103"/>
      <c r="I2" s="103"/>
      <c r="J2" s="103"/>
      <c r="K2" s="103"/>
      <c r="L2" s="103">
        <v>2021</v>
      </c>
      <c r="M2" s="103"/>
      <c r="N2" s="103"/>
      <c r="O2" s="103"/>
      <c r="P2" s="103"/>
      <c r="Q2" s="103"/>
      <c r="R2" s="103"/>
      <c r="S2" s="103">
        <v>2020</v>
      </c>
      <c r="T2" s="103"/>
      <c r="U2" s="103"/>
      <c r="V2" s="103"/>
      <c r="W2" s="103"/>
      <c r="X2" s="103"/>
      <c r="Y2" s="57"/>
      <c r="Z2" s="103">
        <v>2019</v>
      </c>
      <c r="AA2" s="103"/>
      <c r="AB2" s="103"/>
      <c r="AC2" s="103"/>
      <c r="AD2" s="103"/>
      <c r="AE2" s="103"/>
      <c r="AF2" s="103"/>
      <c r="AG2" s="104" t="s">
        <v>610</v>
      </c>
      <c r="AH2" s="104"/>
      <c r="AI2" s="104"/>
      <c r="AJ2" s="104"/>
      <c r="AK2" s="104"/>
      <c r="AL2" s="104"/>
      <c r="AM2" s="103"/>
      <c r="AN2" s="106">
        <v>2017</v>
      </c>
      <c r="AO2" s="106"/>
      <c r="AP2" s="106"/>
      <c r="AQ2" s="106"/>
      <c r="AR2" s="106"/>
      <c r="AS2" s="106"/>
      <c r="AT2" s="103"/>
      <c r="AU2" s="106">
        <v>2016</v>
      </c>
      <c r="AV2" s="106"/>
      <c r="AW2" s="106"/>
      <c r="AX2" s="106"/>
      <c r="AY2" s="106"/>
      <c r="AZ2" s="106"/>
      <c r="BA2" s="107"/>
      <c r="BB2" s="106">
        <v>2015</v>
      </c>
      <c r="BC2" s="106"/>
      <c r="BD2" s="106"/>
      <c r="BE2" s="106"/>
      <c r="BF2" s="106"/>
      <c r="BG2" s="106"/>
      <c r="BH2" s="106"/>
      <c r="BI2" s="106">
        <v>2014</v>
      </c>
      <c r="BJ2" s="106"/>
      <c r="BK2" s="106"/>
      <c r="BL2" s="106"/>
      <c r="BM2" s="106"/>
      <c r="BN2" s="106"/>
      <c r="BO2" s="106" t="s">
        <v>605</v>
      </c>
      <c r="BP2" s="106"/>
      <c r="BQ2" s="106"/>
      <c r="BR2" s="106"/>
      <c r="BS2" s="106"/>
      <c r="BT2" s="106"/>
      <c r="BU2" s="106"/>
      <c r="BV2" s="106"/>
      <c r="BW2" s="106"/>
    </row>
    <row r="3" spans="1:75" ht="15" customHeight="1" x14ac:dyDescent="0.25">
      <c r="A3" s="112"/>
      <c r="B3" s="113"/>
      <c r="C3" s="114"/>
      <c r="D3" s="103"/>
      <c r="E3" s="103" t="s">
        <v>555</v>
      </c>
      <c r="F3" s="103"/>
      <c r="G3" s="103" t="s">
        <v>556</v>
      </c>
      <c r="H3" s="103"/>
      <c r="I3" s="103" t="s">
        <v>557</v>
      </c>
      <c r="J3" s="103"/>
      <c r="K3" s="103"/>
      <c r="L3" s="103" t="s">
        <v>555</v>
      </c>
      <c r="M3" s="103"/>
      <c r="N3" s="103" t="s">
        <v>556</v>
      </c>
      <c r="O3" s="103"/>
      <c r="P3" s="103" t="s">
        <v>557</v>
      </c>
      <c r="Q3" s="103"/>
      <c r="R3" s="103"/>
      <c r="S3" s="103" t="s">
        <v>555</v>
      </c>
      <c r="T3" s="103"/>
      <c r="U3" s="103" t="s">
        <v>556</v>
      </c>
      <c r="V3" s="103"/>
      <c r="W3" s="103" t="s">
        <v>557</v>
      </c>
      <c r="X3" s="103"/>
      <c r="Y3" s="57"/>
      <c r="Z3" s="103" t="s">
        <v>555</v>
      </c>
      <c r="AA3" s="103"/>
      <c r="AB3" s="103" t="s">
        <v>556</v>
      </c>
      <c r="AC3" s="103"/>
      <c r="AD3" s="103" t="s">
        <v>557</v>
      </c>
      <c r="AE3" s="103"/>
      <c r="AF3" s="103"/>
      <c r="AG3" s="103" t="s">
        <v>555</v>
      </c>
      <c r="AH3" s="103"/>
      <c r="AI3" s="103" t="s">
        <v>556</v>
      </c>
      <c r="AJ3" s="103"/>
      <c r="AK3" s="103" t="s">
        <v>557</v>
      </c>
      <c r="AL3" s="103"/>
      <c r="AM3" s="103"/>
      <c r="AN3" s="103" t="s">
        <v>555</v>
      </c>
      <c r="AO3" s="103"/>
      <c r="AP3" s="103" t="s">
        <v>556</v>
      </c>
      <c r="AQ3" s="103"/>
      <c r="AR3" s="103" t="s">
        <v>557</v>
      </c>
      <c r="AS3" s="103"/>
      <c r="AT3" s="103"/>
      <c r="AU3" s="103" t="s">
        <v>555</v>
      </c>
      <c r="AV3" s="103"/>
      <c r="AW3" s="103" t="s">
        <v>556</v>
      </c>
      <c r="AX3" s="103"/>
      <c r="AY3" s="103" t="s">
        <v>557</v>
      </c>
      <c r="AZ3" s="103"/>
      <c r="BA3" s="108"/>
      <c r="BB3" s="103" t="s">
        <v>555</v>
      </c>
      <c r="BC3" s="103"/>
      <c r="BD3" s="103" t="s">
        <v>556</v>
      </c>
      <c r="BE3" s="103"/>
      <c r="BF3" s="103" t="s">
        <v>557</v>
      </c>
      <c r="BG3" s="103"/>
      <c r="BH3" s="106"/>
      <c r="BI3" s="103" t="s">
        <v>555</v>
      </c>
      <c r="BJ3" s="103"/>
      <c r="BK3" s="103" t="s">
        <v>556</v>
      </c>
      <c r="BL3" s="103"/>
      <c r="BM3" s="103" t="s">
        <v>557</v>
      </c>
      <c r="BN3" s="103"/>
      <c r="BO3" s="106"/>
      <c r="BP3" s="106"/>
      <c r="BQ3" s="106"/>
      <c r="BR3" s="106"/>
      <c r="BS3" s="106"/>
      <c r="BT3" s="106"/>
      <c r="BU3" s="106"/>
      <c r="BV3" s="106"/>
      <c r="BW3" s="106"/>
    </row>
    <row r="4" spans="1:75" ht="60" x14ac:dyDescent="0.25">
      <c r="A4" s="58" t="s">
        <v>552</v>
      </c>
      <c r="B4" s="59" t="s">
        <v>609</v>
      </c>
      <c r="C4" s="39" t="s">
        <v>553</v>
      </c>
      <c r="D4" s="58" t="s">
        <v>640</v>
      </c>
      <c r="E4" s="58" t="s">
        <v>558</v>
      </c>
      <c r="F4" s="58" t="s">
        <v>559</v>
      </c>
      <c r="G4" s="58" t="s">
        <v>560</v>
      </c>
      <c r="H4" s="58" t="s">
        <v>561</v>
      </c>
      <c r="I4" s="58" t="s">
        <v>562</v>
      </c>
      <c r="J4" s="39" t="s">
        <v>563</v>
      </c>
      <c r="K4" s="58" t="s">
        <v>641</v>
      </c>
      <c r="L4" s="58" t="s">
        <v>596</v>
      </c>
      <c r="M4" s="58" t="s">
        <v>642</v>
      </c>
      <c r="N4" s="58" t="s">
        <v>643</v>
      </c>
      <c r="O4" s="58" t="s">
        <v>644</v>
      </c>
      <c r="P4" s="58" t="s">
        <v>645</v>
      </c>
      <c r="Q4" s="39" t="s">
        <v>646</v>
      </c>
      <c r="R4" s="58" t="s">
        <v>554</v>
      </c>
      <c r="S4" s="58" t="s">
        <v>647</v>
      </c>
      <c r="T4" s="58" t="s">
        <v>595</v>
      </c>
      <c r="U4" s="58" t="s">
        <v>652</v>
      </c>
      <c r="V4" s="58" t="s">
        <v>649</v>
      </c>
      <c r="W4" s="58" t="s">
        <v>650</v>
      </c>
      <c r="X4" s="39" t="s">
        <v>651</v>
      </c>
      <c r="Y4" s="58" t="s">
        <v>583</v>
      </c>
      <c r="Z4" s="58" t="s">
        <v>564</v>
      </c>
      <c r="AA4" s="58" t="s">
        <v>565</v>
      </c>
      <c r="AB4" s="58" t="s">
        <v>566</v>
      </c>
      <c r="AC4" s="58" t="s">
        <v>567</v>
      </c>
      <c r="AD4" s="58" t="s">
        <v>568</v>
      </c>
      <c r="AE4" s="58" t="s">
        <v>569</v>
      </c>
      <c r="AF4" s="58" t="s">
        <v>576</v>
      </c>
      <c r="AG4" s="58" t="s">
        <v>570</v>
      </c>
      <c r="AH4" s="58" t="s">
        <v>571</v>
      </c>
      <c r="AI4" s="58" t="s">
        <v>572</v>
      </c>
      <c r="AJ4" s="58" t="s">
        <v>573</v>
      </c>
      <c r="AK4" s="58" t="s">
        <v>574</v>
      </c>
      <c r="AL4" s="58" t="s">
        <v>575</v>
      </c>
      <c r="AM4" s="58" t="s">
        <v>584</v>
      </c>
      <c r="AN4" s="58" t="s">
        <v>577</v>
      </c>
      <c r="AO4" s="58" t="s">
        <v>578</v>
      </c>
      <c r="AP4" s="58" t="s">
        <v>579</v>
      </c>
      <c r="AQ4" s="58" t="s">
        <v>580</v>
      </c>
      <c r="AR4" s="58" t="s">
        <v>581</v>
      </c>
      <c r="AS4" s="58" t="s">
        <v>582</v>
      </c>
      <c r="AT4" s="58" t="s">
        <v>585</v>
      </c>
      <c r="AU4" s="58" t="s">
        <v>586</v>
      </c>
      <c r="AV4" s="58" t="s">
        <v>587</v>
      </c>
      <c r="AW4" s="58" t="s">
        <v>588</v>
      </c>
      <c r="AX4" s="58" t="s">
        <v>589</v>
      </c>
      <c r="AY4" s="58" t="s">
        <v>590</v>
      </c>
      <c r="AZ4" s="58" t="s">
        <v>591</v>
      </c>
      <c r="BA4" s="58" t="s">
        <v>653</v>
      </c>
      <c r="BB4" s="58" t="s">
        <v>592</v>
      </c>
      <c r="BC4" s="58" t="s">
        <v>593</v>
      </c>
      <c r="BD4" s="58" t="s">
        <v>594</v>
      </c>
      <c r="BE4" s="58" t="s">
        <v>654</v>
      </c>
      <c r="BF4" s="58" t="s">
        <v>655</v>
      </c>
      <c r="BG4" s="58" t="s">
        <v>597</v>
      </c>
      <c r="BH4" s="58" t="s">
        <v>598</v>
      </c>
      <c r="BI4" s="58" t="s">
        <v>599</v>
      </c>
      <c r="BJ4" s="58" t="s">
        <v>600</v>
      </c>
      <c r="BK4" s="58" t="s">
        <v>601</v>
      </c>
      <c r="BL4" s="58" t="s">
        <v>602</v>
      </c>
      <c r="BM4" s="58" t="s">
        <v>603</v>
      </c>
      <c r="BN4" s="58" t="s">
        <v>604</v>
      </c>
      <c r="BO4" s="58" t="s">
        <v>657</v>
      </c>
      <c r="BP4" s="58" t="s">
        <v>656</v>
      </c>
      <c r="BQ4" s="60" t="s">
        <v>611</v>
      </c>
      <c r="BR4" s="60" t="s">
        <v>612</v>
      </c>
      <c r="BS4" s="60" t="s">
        <v>613</v>
      </c>
      <c r="BT4" s="61" t="s">
        <v>610</v>
      </c>
      <c r="BU4" s="61" t="s">
        <v>614</v>
      </c>
      <c r="BV4" s="61" t="s">
        <v>615</v>
      </c>
      <c r="BW4" s="61" t="s">
        <v>616</v>
      </c>
    </row>
    <row r="5" spans="1:75" x14ac:dyDescent="0.25">
      <c r="A5" s="14" t="s">
        <v>608</v>
      </c>
      <c r="B5" s="15" t="s">
        <v>664</v>
      </c>
      <c r="C5" s="15" t="s">
        <v>433</v>
      </c>
      <c r="D5" s="45">
        <v>3347</v>
      </c>
      <c r="E5" s="44">
        <v>18.749733249999998</v>
      </c>
      <c r="F5" s="40">
        <f>Table1[[#This Row],[Total (HRK million)]]*1000000/Table1[[#This Row],[Population 2022]]</f>
        <v>5601.9519719151476</v>
      </c>
      <c r="G5" s="44">
        <v>21.98373879</v>
      </c>
      <c r="H5" s="40">
        <f>Table1[[#This Row],[Total (HRK million)                ]]*1000000/Table1[[#This Row],[Population 2022]]</f>
        <v>6568.1920495966533</v>
      </c>
      <c r="I5" s="44">
        <v>-3.2340055399999992</v>
      </c>
      <c r="J5" s="40">
        <f>Table1[[#This Row],[Total (HRK million)                           ]]*1000000/Table1[[#This Row],[Population 2022]]</f>
        <v>-966.24007768150557</v>
      </c>
      <c r="K5" s="45">
        <v>3441</v>
      </c>
      <c r="L5" s="44">
        <v>12.426295</v>
      </c>
      <c r="M5" s="40">
        <f>Table1[[#This Row],[Total (HRK million)  ]]*1000000/Table1[[#This Row],[Population 2021]]</f>
        <v>3611.2452775356001</v>
      </c>
      <c r="N5" s="44">
        <v>11.913057999999999</v>
      </c>
      <c r="O5" s="40">
        <f>Table1[[#This Row],[Total (HRK million)                 ]]*1000000/Table1[[#This Row],[Population 2021]]</f>
        <v>3462.0918337692533</v>
      </c>
      <c r="P5" s="44">
        <v>0.51323700000000017</v>
      </c>
      <c r="Q5" s="40">
        <f>Table1[[#This Row],[Total (HRK million)                            ]]*1000000/Table1[[#This Row],[Population 2021]]</f>
        <v>149.15344376634704</v>
      </c>
      <c r="R5" s="63">
        <v>3713</v>
      </c>
      <c r="S5" s="35">
        <v>17.137136000000002</v>
      </c>
      <c r="T5" s="36">
        <f>Table1[[#This Row],[Total (HRK million)   ]]*1000000/Table1[[#This Row],[Population 2020]]</f>
        <v>4615.4419606786969</v>
      </c>
      <c r="U5" s="35">
        <v>18.402616999999999</v>
      </c>
      <c r="V5" s="36">
        <f>Table1[[#This Row],[Total (HRK million)                  ]]*1000000/Table1[[#This Row],[Population 2020]]</f>
        <v>4956.2663614328039</v>
      </c>
      <c r="W5" s="35">
        <f>Table1[[#This Row],[Total (HRK million)   ]]-Table1[[#This Row],[Total (HRK million)                  ]]</f>
        <v>-1.2654809999999976</v>
      </c>
      <c r="X5" s="36">
        <f>Table1[[#This Row],[Total (HRK million)                             ]]*1000000/Table1[[#This Row],[Population 2020]]</f>
        <v>-340.82440075410659</v>
      </c>
      <c r="Y5" s="68">
        <v>3748</v>
      </c>
      <c r="Z5" s="72">
        <v>14.71916</v>
      </c>
      <c r="AA5" s="6">
        <f>Table1[[#This Row],[Total (HRK million)                     ]]*1000000/Table1[[#This Row],[Population 2019                 ]]</f>
        <v>3927.2038420490931</v>
      </c>
      <c r="AB5" s="72">
        <v>17.041388000000001</v>
      </c>
      <c r="AC5" s="75">
        <f>Table1[[#This Row],[Total (HRK million)                                   ]]*1000000/Table1[[#This Row],[Population 2019                 ]]</f>
        <v>4546.795090715048</v>
      </c>
      <c r="AD5" s="7">
        <f>Table1[[#This Row],[Total (HRK million)                     ]]-Table1[[#This Row],[Total (HRK million)                                   ]]</f>
        <v>-2.3222280000000008</v>
      </c>
      <c r="AE5" s="8">
        <f>Table1[[#This Row],[Total (HRK million)                       ]]*1000000/Table1[[#This Row],[Population 2019                 ]]</f>
        <v>-619.59124866595539</v>
      </c>
      <c r="AF5" s="6">
        <v>3804</v>
      </c>
      <c r="AG5" s="72">
        <v>16.016514000000001</v>
      </c>
      <c r="AH5" s="6">
        <f>Table1[[#This Row],[Total (HRK million)                                 ]]*1000000/Table1[[#This Row],[Population 2018]]</f>
        <v>4210.4400630914824</v>
      </c>
      <c r="AI5" s="72">
        <v>17.835159000000001</v>
      </c>
      <c r="AJ5" s="75">
        <f>Table1[[#This Row],[Total (HRK million)                                     ]]*1000000/Table1[[#This Row],[Population 2018]]</f>
        <v>4688.527602523659</v>
      </c>
      <c r="AK5" s="7">
        <f>Table1[[#This Row],[Total (HRK million)                                 ]]-Table1[[#This Row],[Total (HRK million)                                     ]]</f>
        <v>-1.8186450000000001</v>
      </c>
      <c r="AL5" s="8">
        <f>Table1[[#This Row],[Total (HRK million)                                      ]]*1000000/Table1[[#This Row],[Population 2018]]</f>
        <v>-478.08753943217664</v>
      </c>
      <c r="AM5" s="9">
        <v>3914</v>
      </c>
      <c r="AN5" s="10">
        <v>8.5098040000000008</v>
      </c>
      <c r="AO5" s="11">
        <f>Table1[[#This Row],[Total (HRK million)                                         ]]*1000000/Table1[[#This Row],[Population 2017               ]]</f>
        <v>2174.1962187020949</v>
      </c>
      <c r="AP5" s="76">
        <v>7.7008029999999996</v>
      </c>
      <c r="AQ5" s="77">
        <f>Table1[[#This Row],[Total (HRK million)                                          ]]*1000000/Table1[[#This Row],[Population 2017               ]]</f>
        <v>1967.5020439448135</v>
      </c>
      <c r="AR5" s="10">
        <f>Table1[[#This Row],[Total (HRK million)                                         ]]-Table1[[#This Row],[Total (HRK million)                                          ]]</f>
        <v>0.80900100000000119</v>
      </c>
      <c r="AS5" s="11">
        <f>Table1[[#This Row],[Total (HRK million)                                                  ]]*1000000/Table1[[#This Row],[Population 2017               ]]</f>
        <v>206.69417475728184</v>
      </c>
      <c r="AT5" s="45">
        <v>3984</v>
      </c>
      <c r="AU5" s="80">
        <v>7.8958690000000002</v>
      </c>
      <c r="AV5" s="23">
        <f>Table1[[#This Row],[Total (HRK million)                                ]]*1000000/Table1[[#This Row],[Population 2016]]</f>
        <v>1981.8948293172691</v>
      </c>
      <c r="AW5" s="87">
        <v>8.5541269999999994</v>
      </c>
      <c r="AX5" s="23">
        <f>Table1[[#This Row],[Total (HRK million)                                                        ]]*1000000/Table1[[#This Row],[Population 2016]]</f>
        <v>2147.1202309236946</v>
      </c>
      <c r="AY5" s="87">
        <f>Table1[[#This Row],[Total (HRK million)                                ]]-Table1[[#This Row],[Total (HRK million)                                                        ]]</f>
        <v>-0.65825799999999912</v>
      </c>
      <c r="AZ5" s="13">
        <f>Table1[[#This Row],[Total (HRK million)                                                                      ]]*1000000/Table1[[#This Row],[Population 2016]]</f>
        <v>-165.22540160642546</v>
      </c>
      <c r="BA5" s="86">
        <v>4019</v>
      </c>
      <c r="BB5" s="52">
        <v>6.3082770000000004</v>
      </c>
      <c r="BC5" s="13">
        <f>Table1[[#This Row],[Total (HRK million)                                                           ]]*1000000/Table1[[#This Row],[Population 2015]]</f>
        <v>1569.6135854690222</v>
      </c>
      <c r="BD5" s="87">
        <v>6.870539</v>
      </c>
      <c r="BE5" s="23">
        <f>Table1[[#This Row],[Total (HRK million) ]]*1000000/Table1[[#This Row],[Population 2015]]</f>
        <v>1709.5145558596666</v>
      </c>
      <c r="BF5" s="82">
        <f>Table1[[#This Row],[Total (HRK million)                                                           ]]-Table1[[#This Row],[Total (HRK million) ]]</f>
        <v>-0.5622619999999996</v>
      </c>
      <c r="BG5" s="13">
        <f>Table1[[#This Row],[Total (HRK million)     ]]*1000000/Table1[[#This Row],[Population 2015]]</f>
        <v>-139.90097039064435</v>
      </c>
      <c r="BH5" s="86">
        <v>4077</v>
      </c>
      <c r="BI5" s="88">
        <v>5.3410349999999998</v>
      </c>
      <c r="BJ5" s="12">
        <f>Table1[[#This Row],[Total (HRK million)                                  ]]*1000000/Table1[[#This Row],[Population 2014]]</f>
        <v>1310.0404709345107</v>
      </c>
      <c r="BK5" s="91">
        <v>4.6557700000000004</v>
      </c>
      <c r="BL5" s="92">
        <f>Table1[[#This Row],[Total (HRK million)    ]]*1000000/Table1[[#This Row],[Population 2014]]</f>
        <v>1141.9597743438803</v>
      </c>
      <c r="BM5" s="88">
        <f>Table1[[#This Row],[Total (HRK million)                                  ]]-Table1[[#This Row],[Total (HRK million)    ]]</f>
        <v>0.68526499999999935</v>
      </c>
      <c r="BN5" s="12">
        <f>Table1[[#This Row],[Total (HRK million)      ]]*1000000/Table1[[#This Row],[Population 2014]]</f>
        <v>168.0806965906302</v>
      </c>
      <c r="BO5" s="93">
        <v>5</v>
      </c>
      <c r="BP5" s="53">
        <v>5</v>
      </c>
      <c r="BQ5" s="96">
        <v>5</v>
      </c>
      <c r="BR5" s="26">
        <v>5</v>
      </c>
      <c r="BS5" s="13">
        <v>5</v>
      </c>
      <c r="BT5" s="13">
        <v>5</v>
      </c>
      <c r="BU5" s="13">
        <v>5</v>
      </c>
      <c r="BV5" s="13">
        <v>2</v>
      </c>
      <c r="BW5" s="56">
        <v>3</v>
      </c>
    </row>
    <row r="6" spans="1:75" x14ac:dyDescent="0.25">
      <c r="A6" s="14" t="s">
        <v>608</v>
      </c>
      <c r="B6" s="15" t="s">
        <v>666</v>
      </c>
      <c r="C6" s="15" t="s">
        <v>384</v>
      </c>
      <c r="D6" s="45">
        <v>3433</v>
      </c>
      <c r="E6" s="44">
        <v>15.51801167</v>
      </c>
      <c r="F6" s="40">
        <f>Table1[[#This Row],[Total (HRK million)]]*1000000/Table1[[#This Row],[Population 2022]]</f>
        <v>4520.2480833090594</v>
      </c>
      <c r="G6" s="44">
        <v>16.181801620000002</v>
      </c>
      <c r="H6" s="40">
        <f>Table1[[#This Row],[Total (HRK million)                ]]*1000000/Table1[[#This Row],[Population 2022]]</f>
        <v>4713.6037343431408</v>
      </c>
      <c r="I6" s="44">
        <v>-0.66378995000000107</v>
      </c>
      <c r="J6" s="40">
        <f>Table1[[#This Row],[Total (HRK million)                           ]]*1000000/Table1[[#This Row],[Population 2022]]</f>
        <v>-193.35565103408129</v>
      </c>
      <c r="K6" s="45">
        <v>3411</v>
      </c>
      <c r="L6" s="44">
        <v>14.545816</v>
      </c>
      <c r="M6" s="40">
        <f>Table1[[#This Row],[Total (HRK million)  ]]*1000000/Table1[[#This Row],[Population 2021]]</f>
        <v>4264.3846379360893</v>
      </c>
      <c r="N6" s="44">
        <v>15.496839</v>
      </c>
      <c r="O6" s="40">
        <f>Table1[[#This Row],[Total (HRK million)                 ]]*1000000/Table1[[#This Row],[Population 2021]]</f>
        <v>4543.1952506596308</v>
      </c>
      <c r="P6" s="44">
        <v>-0.95102299999999929</v>
      </c>
      <c r="Q6" s="40">
        <f>Table1[[#This Row],[Total (HRK million)                            ]]*1000000/Table1[[#This Row],[Population 2021]]</f>
        <v>-278.81061272354128</v>
      </c>
      <c r="R6" s="64">
        <v>3471</v>
      </c>
      <c r="S6" s="35">
        <v>19.173953000000001</v>
      </c>
      <c r="T6" s="36">
        <f>Table1[[#This Row],[Total (HRK million)   ]]*1000000/Table1[[#This Row],[Population 2020]]</f>
        <v>5524.042927110343</v>
      </c>
      <c r="U6" s="35">
        <v>16.670254</v>
      </c>
      <c r="V6" s="36">
        <f>Table1[[#This Row],[Total (HRK million)                  ]]*1000000/Table1[[#This Row],[Population 2020]]</f>
        <v>4802.7237107461824</v>
      </c>
      <c r="W6" s="35">
        <f>Table1[[#This Row],[Total (HRK million)   ]]-Table1[[#This Row],[Total (HRK million)                  ]]</f>
        <v>2.503699000000001</v>
      </c>
      <c r="X6" s="36">
        <f>Table1[[#This Row],[Total (HRK million)                             ]]*1000000/Table1[[#This Row],[Population 2020]]</f>
        <v>721.31921636416041</v>
      </c>
      <c r="Y6" s="68">
        <v>3506</v>
      </c>
      <c r="Z6" s="7">
        <v>31.059850000000001</v>
      </c>
      <c r="AA6" s="6">
        <f>Table1[[#This Row],[Total (HRK million)                     ]]*1000000/Table1[[#This Row],[Population 2019                 ]]</f>
        <v>8859.05590416429</v>
      </c>
      <c r="AB6" s="7">
        <v>28.669312999999999</v>
      </c>
      <c r="AC6" s="6">
        <f>Table1[[#This Row],[Total (HRK million)                                   ]]*1000000/Table1[[#This Row],[Population 2019                 ]]</f>
        <v>8177.2142042213345</v>
      </c>
      <c r="AD6" s="7">
        <f>Table1[[#This Row],[Total (HRK million)                     ]]-Table1[[#This Row],[Total (HRK million)                                   ]]</f>
        <v>2.3905370000000019</v>
      </c>
      <c r="AE6" s="8">
        <f>Table1[[#This Row],[Total (HRK million)                       ]]*1000000/Table1[[#This Row],[Population 2019                 ]]</f>
        <v>681.84169994295542</v>
      </c>
      <c r="AF6" s="6">
        <v>3551</v>
      </c>
      <c r="AG6" s="7">
        <v>15.491695</v>
      </c>
      <c r="AH6" s="6">
        <f>Table1[[#This Row],[Total (HRK million)                                 ]]*1000000/Table1[[#This Row],[Population 2018]]</f>
        <v>4362.6288369473386</v>
      </c>
      <c r="AI6" s="7">
        <v>18.370702000000001</v>
      </c>
      <c r="AJ6" s="6">
        <f>Table1[[#This Row],[Total (HRK million)                                     ]]*1000000/Table1[[#This Row],[Population 2018]]</f>
        <v>5173.3883413123067</v>
      </c>
      <c r="AK6" s="7">
        <f>Table1[[#This Row],[Total (HRK million)                                 ]]-Table1[[#This Row],[Total (HRK million)                                     ]]</f>
        <v>-2.8790070000000014</v>
      </c>
      <c r="AL6" s="8">
        <f>Table1[[#This Row],[Total (HRK million)                                      ]]*1000000/Table1[[#This Row],[Population 2018]]</f>
        <v>-810.75950436496805</v>
      </c>
      <c r="AM6" s="9">
        <v>3585</v>
      </c>
      <c r="AN6" s="10">
        <v>11.840389999999999</v>
      </c>
      <c r="AO6" s="11">
        <f>Table1[[#This Row],[Total (HRK million)                                         ]]*1000000/Table1[[#This Row],[Population 2017               ]]</f>
        <v>3302.7587168758719</v>
      </c>
      <c r="AP6" s="10">
        <v>11.986931999999999</v>
      </c>
      <c r="AQ6" s="11">
        <f>Table1[[#This Row],[Total (HRK million)                                          ]]*1000000/Table1[[#This Row],[Population 2017               ]]</f>
        <v>3343.6351464435147</v>
      </c>
      <c r="AR6" s="10">
        <f>Table1[[#This Row],[Total (HRK million)                                         ]]-Table1[[#This Row],[Total (HRK million)                                          ]]</f>
        <v>-0.14654200000000017</v>
      </c>
      <c r="AS6" s="11">
        <f>Table1[[#This Row],[Total (HRK million)                                                  ]]*1000000/Table1[[#This Row],[Population 2017               ]]</f>
        <v>-40.876429567643008</v>
      </c>
      <c r="AT6" s="45">
        <v>3664</v>
      </c>
      <c r="AU6" s="46">
        <v>11.878809</v>
      </c>
      <c r="AV6" s="13">
        <f>Table1[[#This Row],[Total (HRK million)                                ]]*1000000/Table1[[#This Row],[Population 2016]]</f>
        <v>3242.0330240174671</v>
      </c>
      <c r="AW6" s="46">
        <v>12.726602</v>
      </c>
      <c r="AX6" s="13">
        <f>Table1[[#This Row],[Total (HRK million)                                                        ]]*1000000/Table1[[#This Row],[Population 2016]]</f>
        <v>3473.4175764192141</v>
      </c>
      <c r="AY6" s="82">
        <f>Table1[[#This Row],[Total (HRK million)                                ]]-Table1[[#This Row],[Total (HRK million)                                                        ]]</f>
        <v>-0.84779299999999935</v>
      </c>
      <c r="AZ6" s="13">
        <f>Table1[[#This Row],[Total (HRK million)                                                                      ]]*1000000/Table1[[#This Row],[Population 2016]]</f>
        <v>-231.38455240174653</v>
      </c>
      <c r="BA6" s="68">
        <v>3670</v>
      </c>
      <c r="BB6" s="52">
        <v>11.847348</v>
      </c>
      <c r="BC6" s="13">
        <f>Table1[[#This Row],[Total (HRK million)                                                           ]]*1000000/Table1[[#This Row],[Population 2015]]</f>
        <v>3228.1602179836514</v>
      </c>
      <c r="BD6" s="52">
        <v>11.596711000000001</v>
      </c>
      <c r="BE6" s="13">
        <f>Table1[[#This Row],[Total (HRK million) ]]*1000000/Table1[[#This Row],[Population 2015]]</f>
        <v>3159.8667574931878</v>
      </c>
      <c r="BF6" s="82">
        <f>Table1[[#This Row],[Total (HRK million)                                                           ]]-Table1[[#This Row],[Total (HRK million) ]]</f>
        <v>0.25063699999999933</v>
      </c>
      <c r="BG6" s="13">
        <f>Table1[[#This Row],[Total (HRK million)     ]]*1000000/Table1[[#This Row],[Population 2015]]</f>
        <v>68.293460490463033</v>
      </c>
      <c r="BH6" s="68">
        <v>3709</v>
      </c>
      <c r="BI6" s="88">
        <v>11.111587</v>
      </c>
      <c r="BJ6" s="12">
        <f>Table1[[#This Row],[Total (HRK million)                                  ]]*1000000/Table1[[#This Row],[Population 2014]]</f>
        <v>2995.8444324615798</v>
      </c>
      <c r="BK6" s="88">
        <v>9.1340369999999993</v>
      </c>
      <c r="BL6" s="12">
        <f>Table1[[#This Row],[Total (HRK million)    ]]*1000000/Table1[[#This Row],[Population 2014]]</f>
        <v>2462.6683742248583</v>
      </c>
      <c r="BM6" s="88">
        <f>Table1[[#This Row],[Total (HRK million)                                  ]]-Table1[[#This Row],[Total (HRK million)    ]]</f>
        <v>1.9775500000000008</v>
      </c>
      <c r="BN6" s="12">
        <f>Table1[[#This Row],[Total (HRK million)      ]]*1000000/Table1[[#This Row],[Population 2014]]</f>
        <v>533.1760582367217</v>
      </c>
      <c r="BO6" s="94">
        <v>5</v>
      </c>
      <c r="BP6" s="53">
        <v>5</v>
      </c>
      <c r="BQ6" s="55">
        <v>5</v>
      </c>
      <c r="BR6" s="26">
        <v>5</v>
      </c>
      <c r="BS6" s="13">
        <v>3</v>
      </c>
      <c r="BT6" s="13">
        <v>4</v>
      </c>
      <c r="BU6" s="13">
        <v>4</v>
      </c>
      <c r="BV6" s="13">
        <v>4</v>
      </c>
      <c r="BW6" s="56">
        <v>3</v>
      </c>
    </row>
    <row r="7" spans="1:75" x14ac:dyDescent="0.25">
      <c r="A7" s="14" t="s">
        <v>608</v>
      </c>
      <c r="B7" s="15" t="s">
        <v>664</v>
      </c>
      <c r="C7" s="15" t="s">
        <v>434</v>
      </c>
      <c r="D7" s="45">
        <v>2713</v>
      </c>
      <c r="E7" s="44">
        <v>12.85894455</v>
      </c>
      <c r="F7" s="40">
        <f>Table1[[#This Row],[Total (HRK million)]]*1000000/Table1[[#This Row],[Population 2022]]</f>
        <v>4739.7510320678221</v>
      </c>
      <c r="G7" s="44">
        <v>18.372523000000001</v>
      </c>
      <c r="H7" s="40">
        <f>Table1[[#This Row],[Total (HRK million)                ]]*1000000/Table1[[#This Row],[Population 2022]]</f>
        <v>6772.0320678215994</v>
      </c>
      <c r="I7" s="44">
        <v>-5.5135784499999989</v>
      </c>
      <c r="J7" s="40">
        <f>Table1[[#This Row],[Total (HRK million)                           ]]*1000000/Table1[[#This Row],[Population 2022]]</f>
        <v>-2032.2810357537778</v>
      </c>
      <c r="K7" s="45">
        <v>2762</v>
      </c>
      <c r="L7" s="44">
        <v>17.00667</v>
      </c>
      <c r="M7" s="40">
        <f>Table1[[#This Row],[Total (HRK million)  ]]*1000000/Table1[[#This Row],[Population 2021]]</f>
        <v>6157.3750905141205</v>
      </c>
      <c r="N7" s="44">
        <v>15.63748</v>
      </c>
      <c r="O7" s="40">
        <f>Table1[[#This Row],[Total (HRK million)                 ]]*1000000/Table1[[#This Row],[Population 2021]]</f>
        <v>5661.6509775524983</v>
      </c>
      <c r="P7" s="44">
        <v>1.3691899999999997</v>
      </c>
      <c r="Q7" s="40">
        <f>Table1[[#This Row],[Total (HRK million)                            ]]*1000000/Table1[[#This Row],[Population 2021]]</f>
        <v>495.72411296162193</v>
      </c>
      <c r="R7" s="64">
        <v>2745</v>
      </c>
      <c r="S7" s="35">
        <v>16.122001999999998</v>
      </c>
      <c r="T7" s="36">
        <f>Table1[[#This Row],[Total (HRK million)   ]]*1000000/Table1[[#This Row],[Population 2020]]</f>
        <v>5873.2247723132959</v>
      </c>
      <c r="U7" s="35">
        <v>16.178146999999999</v>
      </c>
      <c r="V7" s="36">
        <f>Table1[[#This Row],[Total (HRK million)                  ]]*1000000/Table1[[#This Row],[Population 2020]]</f>
        <v>5893.6783242258653</v>
      </c>
      <c r="W7" s="35">
        <f>Table1[[#This Row],[Total (HRK million)   ]]-Table1[[#This Row],[Total (HRK million)                  ]]</f>
        <v>-5.6145000000000778E-2</v>
      </c>
      <c r="X7" s="36">
        <f>Table1[[#This Row],[Total (HRK million)                             ]]*1000000/Table1[[#This Row],[Population 2020]]</f>
        <v>-20.453551912568589</v>
      </c>
      <c r="Y7" s="68">
        <v>2806</v>
      </c>
      <c r="Z7" s="7">
        <v>10.011464</v>
      </c>
      <c r="AA7" s="6">
        <f>Table1[[#This Row],[Total (HRK million)                     ]]*1000000/Table1[[#This Row],[Population 2019                 ]]</f>
        <v>3567.8774055595154</v>
      </c>
      <c r="AB7" s="7">
        <v>10.917137</v>
      </c>
      <c r="AC7" s="6">
        <f>Table1[[#This Row],[Total (HRK million)                                   ]]*1000000/Table1[[#This Row],[Population 2019                 ]]</f>
        <v>3890.6404133998576</v>
      </c>
      <c r="AD7" s="7">
        <f>Table1[[#This Row],[Total (HRK million)                     ]]-Table1[[#This Row],[Total (HRK million)                                   ]]</f>
        <v>-0.90567300000000017</v>
      </c>
      <c r="AE7" s="8">
        <f>Table1[[#This Row],[Total (HRK million)                       ]]*1000000/Table1[[#This Row],[Population 2019                 ]]</f>
        <v>-322.76300784034214</v>
      </c>
      <c r="AF7" s="6">
        <v>2895</v>
      </c>
      <c r="AG7" s="7">
        <v>10.591797</v>
      </c>
      <c r="AH7" s="6">
        <f>Table1[[#This Row],[Total (HRK million)                                 ]]*1000000/Table1[[#This Row],[Population 2018]]</f>
        <v>3658.6518134715025</v>
      </c>
      <c r="AI7" s="7">
        <v>10.316743000000001</v>
      </c>
      <c r="AJ7" s="6">
        <f>Table1[[#This Row],[Total (HRK million)                                     ]]*1000000/Table1[[#This Row],[Population 2018]]</f>
        <v>3563.6417962003452</v>
      </c>
      <c r="AK7" s="7">
        <f>Table1[[#This Row],[Total (HRK million)                                 ]]-Table1[[#This Row],[Total (HRK million)                                     ]]</f>
        <v>0.27505399999999902</v>
      </c>
      <c r="AL7" s="8">
        <f>Table1[[#This Row],[Total (HRK million)                                      ]]*1000000/Table1[[#This Row],[Population 2018]]</f>
        <v>95.010017271156826</v>
      </c>
      <c r="AM7" s="9">
        <v>2987</v>
      </c>
      <c r="AN7" s="10">
        <v>5.6769360000000004</v>
      </c>
      <c r="AO7" s="11">
        <f>Table1[[#This Row],[Total (HRK million)                                         ]]*1000000/Table1[[#This Row],[Population 2017               ]]</f>
        <v>1900.5477067291597</v>
      </c>
      <c r="AP7" s="10">
        <v>6.2146400000000002</v>
      </c>
      <c r="AQ7" s="11">
        <f>Table1[[#This Row],[Total (HRK million)                                          ]]*1000000/Table1[[#This Row],[Population 2017               ]]</f>
        <v>2080.5624372279881</v>
      </c>
      <c r="AR7" s="10">
        <f>Table1[[#This Row],[Total (HRK million)                                         ]]-Table1[[#This Row],[Total (HRK million)                                          ]]</f>
        <v>-0.53770399999999974</v>
      </c>
      <c r="AS7" s="11">
        <f>Table1[[#This Row],[Total (HRK million)                                                  ]]*1000000/Table1[[#This Row],[Population 2017               ]]</f>
        <v>-180.01473049882819</v>
      </c>
      <c r="AT7" s="45">
        <v>3234</v>
      </c>
      <c r="AU7" s="46">
        <v>6.1729050000000001</v>
      </c>
      <c r="AV7" s="13">
        <f>Table1[[#This Row],[Total (HRK million)                                ]]*1000000/Table1[[#This Row],[Population 2016]]</f>
        <v>1908.752319109462</v>
      </c>
      <c r="AW7" s="46">
        <v>6.0309299999999997</v>
      </c>
      <c r="AX7" s="13">
        <f>Table1[[#This Row],[Total (HRK million)                                                        ]]*1000000/Table1[[#This Row],[Population 2016]]</f>
        <v>1864.851576994434</v>
      </c>
      <c r="AY7" s="82">
        <f>Table1[[#This Row],[Total (HRK million)                                ]]-Table1[[#This Row],[Total (HRK million)                                                        ]]</f>
        <v>0.14197500000000041</v>
      </c>
      <c r="AZ7" s="13">
        <f>Table1[[#This Row],[Total (HRK million)                                                                      ]]*1000000/Table1[[#This Row],[Population 2016]]</f>
        <v>43.900742115027953</v>
      </c>
      <c r="BA7" s="68">
        <v>3346</v>
      </c>
      <c r="BB7" s="52">
        <v>6.9028890000000001</v>
      </c>
      <c r="BC7" s="13">
        <f>Table1[[#This Row],[Total (HRK million)                                                           ]]*1000000/Table1[[#This Row],[Population 2015]]</f>
        <v>2063.0271966527198</v>
      </c>
      <c r="BD7" s="52">
        <v>5.5881220000000003</v>
      </c>
      <c r="BE7" s="13">
        <f>Table1[[#This Row],[Total (HRK million) ]]*1000000/Table1[[#This Row],[Population 2015]]</f>
        <v>1670.0902570233113</v>
      </c>
      <c r="BF7" s="82">
        <f>Table1[[#This Row],[Total (HRK million)                                                           ]]-Table1[[#This Row],[Total (HRK million) ]]</f>
        <v>1.3147669999999998</v>
      </c>
      <c r="BG7" s="13">
        <f>Table1[[#This Row],[Total (HRK million)     ]]*1000000/Table1[[#This Row],[Population 2015]]</f>
        <v>392.93693962940819</v>
      </c>
      <c r="BH7" s="68">
        <v>3453</v>
      </c>
      <c r="BI7" s="88">
        <v>5.753298</v>
      </c>
      <c r="BJ7" s="12">
        <f>Table1[[#This Row],[Total (HRK million)                                  ]]*1000000/Table1[[#This Row],[Population 2014]]</f>
        <v>1666.1737619461337</v>
      </c>
      <c r="BK7" s="88">
        <v>6.5077939999999996</v>
      </c>
      <c r="BL7" s="12">
        <f>Table1[[#This Row],[Total (HRK million)    ]]*1000000/Table1[[#This Row],[Population 2014]]</f>
        <v>1884.678250796409</v>
      </c>
      <c r="BM7" s="88">
        <f>Table1[[#This Row],[Total (HRK million)                                  ]]-Table1[[#This Row],[Total (HRK million)    ]]</f>
        <v>-0.75449599999999961</v>
      </c>
      <c r="BN7" s="12">
        <f>Table1[[#This Row],[Total (HRK million)      ]]*1000000/Table1[[#This Row],[Population 2014]]</f>
        <v>-218.50448885027501</v>
      </c>
      <c r="BO7" s="94">
        <v>5</v>
      </c>
      <c r="BP7" s="53">
        <v>5</v>
      </c>
      <c r="BQ7" s="55">
        <v>5</v>
      </c>
      <c r="BR7" s="26">
        <v>4</v>
      </c>
      <c r="BS7" s="13">
        <v>4</v>
      </c>
      <c r="BT7" s="13">
        <v>5</v>
      </c>
      <c r="BU7" s="13">
        <v>2</v>
      </c>
      <c r="BV7" s="13">
        <v>4</v>
      </c>
      <c r="BW7" s="56">
        <v>1</v>
      </c>
    </row>
    <row r="8" spans="1:75" x14ac:dyDescent="0.25">
      <c r="A8" s="14" t="s">
        <v>607</v>
      </c>
      <c r="B8" s="15" t="s">
        <v>669</v>
      </c>
      <c r="C8" s="16" t="s">
        <v>42</v>
      </c>
      <c r="D8" s="45">
        <v>7458</v>
      </c>
      <c r="E8" s="44">
        <v>80.877573080000005</v>
      </c>
      <c r="F8" s="40">
        <f>Table1[[#This Row],[Total (HRK million)]]*1000000/Table1[[#This Row],[Population 2022]]</f>
        <v>10844.405079109682</v>
      </c>
      <c r="G8" s="44">
        <v>83.389647420000003</v>
      </c>
      <c r="H8" s="40">
        <f>Table1[[#This Row],[Total (HRK million)                ]]*1000000/Table1[[#This Row],[Population 2022]]</f>
        <v>11181.234569589702</v>
      </c>
      <c r="I8" s="44">
        <v>-2.5120743400000034</v>
      </c>
      <c r="J8" s="40">
        <f>Table1[[#This Row],[Total (HRK million)                           ]]*1000000/Table1[[#This Row],[Population 2022]]</f>
        <v>-336.82949048002195</v>
      </c>
      <c r="K8" s="45">
        <v>7573</v>
      </c>
      <c r="L8" s="44">
        <v>103.699995</v>
      </c>
      <c r="M8" s="40">
        <f>Table1[[#This Row],[Total (HRK million)  ]]*1000000/Table1[[#This Row],[Population 2021]]</f>
        <v>13693.38373167833</v>
      </c>
      <c r="N8" s="44">
        <v>83.393401999999995</v>
      </c>
      <c r="O8" s="40">
        <f>Table1[[#This Row],[Total (HRK million)                 ]]*1000000/Table1[[#This Row],[Population 2021]]</f>
        <v>11011.937409216955</v>
      </c>
      <c r="P8" s="44">
        <v>20.306593000000007</v>
      </c>
      <c r="Q8" s="40">
        <f>Table1[[#This Row],[Total (HRK million)                            ]]*1000000/Table1[[#This Row],[Population 2021]]</f>
        <v>2681.4463224613769</v>
      </c>
      <c r="R8" s="64">
        <v>8109</v>
      </c>
      <c r="S8" s="35">
        <v>58.933832000000002</v>
      </c>
      <c r="T8" s="18">
        <f>Table1[[#This Row],[Total (HRK million)   ]]*1000000/Table1[[#This Row],[Population 2020]]</f>
        <v>7267.7064989517821</v>
      </c>
      <c r="U8" s="35">
        <v>64.798164999999997</v>
      </c>
      <c r="V8" s="18">
        <f>Table1[[#This Row],[Total (HRK million)                  ]]*1000000/Table1[[#This Row],[Population 2020]]</f>
        <v>7990.894684917992</v>
      </c>
      <c r="W8" s="35">
        <f>Table1[[#This Row],[Total (HRK million)   ]]-Table1[[#This Row],[Total (HRK million)                  ]]</f>
        <v>-5.8643329999999949</v>
      </c>
      <c r="X8" s="18">
        <f>Table1[[#This Row],[Total (HRK million)                             ]]*1000000/Table1[[#This Row],[Population 2020]]</f>
        <v>-723.18818596620986</v>
      </c>
      <c r="Y8" s="68">
        <v>8160</v>
      </c>
      <c r="Z8" s="7">
        <v>54.464542999999999</v>
      </c>
      <c r="AA8" s="6">
        <f>Table1[[#This Row],[Total (HRK million)                     ]]*1000000/Table1[[#This Row],[Population 2019                 ]]</f>
        <v>6674.5763480392161</v>
      </c>
      <c r="AB8" s="7">
        <v>44.680784000000003</v>
      </c>
      <c r="AC8" s="6">
        <f>Table1[[#This Row],[Total (HRK million)                                   ]]*1000000/Table1[[#This Row],[Population 2019                 ]]</f>
        <v>5475.5862745098038</v>
      </c>
      <c r="AD8" s="7">
        <f>Table1[[#This Row],[Total (HRK million)                     ]]-Table1[[#This Row],[Total (HRK million)                                   ]]</f>
        <v>9.7837589999999963</v>
      </c>
      <c r="AE8" s="8">
        <f>Table1[[#This Row],[Total (HRK million)                       ]]*1000000/Table1[[#This Row],[Population 2019                 ]]</f>
        <v>1198.9900735294113</v>
      </c>
      <c r="AF8" s="6">
        <v>8114</v>
      </c>
      <c r="AG8" s="7">
        <v>55.445207000000003</v>
      </c>
      <c r="AH8" s="6">
        <f>Table1[[#This Row],[Total (HRK million)                                 ]]*1000000/Table1[[#This Row],[Population 2018]]</f>
        <v>6833.2766822775448</v>
      </c>
      <c r="AI8" s="7">
        <v>59.228253000000002</v>
      </c>
      <c r="AJ8" s="6">
        <f>Table1[[#This Row],[Total (HRK million)                                     ]]*1000000/Table1[[#This Row],[Population 2018]]</f>
        <v>7299.513556815381</v>
      </c>
      <c r="AK8" s="7">
        <f>Table1[[#This Row],[Total (HRK million)                                 ]]-Table1[[#This Row],[Total (HRK million)                                     ]]</f>
        <v>-3.7830459999999988</v>
      </c>
      <c r="AL8" s="8">
        <f>Table1[[#This Row],[Total (HRK million)                                      ]]*1000000/Table1[[#This Row],[Population 2018]]</f>
        <v>-466.23687453783566</v>
      </c>
      <c r="AM8" s="9">
        <v>8127</v>
      </c>
      <c r="AN8" s="10">
        <v>50.400669000000001</v>
      </c>
      <c r="AO8" s="11">
        <f>Table1[[#This Row],[Total (HRK million)                                         ]]*1000000/Table1[[#This Row],[Population 2017               ]]</f>
        <v>6201.6327057954968</v>
      </c>
      <c r="AP8" s="10">
        <v>53.825270000000003</v>
      </c>
      <c r="AQ8" s="11">
        <f>Table1[[#This Row],[Total (HRK million)                                          ]]*1000000/Table1[[#This Row],[Population 2017               ]]</f>
        <v>6623.0183339485666</v>
      </c>
      <c r="AR8" s="10">
        <f>Table1[[#This Row],[Total (HRK million)                                         ]]-Table1[[#This Row],[Total (HRK million)                                          ]]</f>
        <v>-3.4246010000000027</v>
      </c>
      <c r="AS8" s="11">
        <f>Table1[[#This Row],[Total (HRK million)                                                  ]]*1000000/Table1[[#This Row],[Population 2017               ]]</f>
        <v>-421.38562815307034</v>
      </c>
      <c r="AT8" s="45">
        <v>8173</v>
      </c>
      <c r="AU8" s="46">
        <v>44.695622</v>
      </c>
      <c r="AV8" s="13">
        <f>Table1[[#This Row],[Total (HRK million)                                ]]*1000000/Table1[[#This Row],[Population 2016]]</f>
        <v>5468.6922794567481</v>
      </c>
      <c r="AW8" s="46">
        <v>46.205478999999997</v>
      </c>
      <c r="AX8" s="13">
        <f>Table1[[#This Row],[Total (HRK million)                                                        ]]*1000000/Table1[[#This Row],[Population 2016]]</f>
        <v>5653.4294628655325</v>
      </c>
      <c r="AY8" s="82">
        <f>Table1[[#This Row],[Total (HRK million)                                ]]-Table1[[#This Row],[Total (HRK million)                                                        ]]</f>
        <v>-1.5098569999999967</v>
      </c>
      <c r="AZ8" s="13">
        <f>Table1[[#This Row],[Total (HRK million)                                                                      ]]*1000000/Table1[[#This Row],[Population 2016]]</f>
        <v>-184.73718340878463</v>
      </c>
      <c r="BA8" s="68">
        <v>8231</v>
      </c>
      <c r="BB8" s="52">
        <v>54.883912000000002</v>
      </c>
      <c r="BC8" s="13">
        <f>Table1[[#This Row],[Total (HRK million)                                                           ]]*1000000/Table1[[#This Row],[Population 2015]]</f>
        <v>6667.9518891993685</v>
      </c>
      <c r="BD8" s="52">
        <v>46.098993</v>
      </c>
      <c r="BE8" s="13">
        <f>Table1[[#This Row],[Total (HRK million) ]]*1000000/Table1[[#This Row],[Population 2015]]</f>
        <v>5600.655205928806</v>
      </c>
      <c r="BF8" s="82">
        <f>Table1[[#This Row],[Total (HRK million)                                                           ]]-Table1[[#This Row],[Total (HRK million) ]]</f>
        <v>8.7849190000000021</v>
      </c>
      <c r="BG8" s="13">
        <f>Table1[[#This Row],[Total (HRK million)     ]]*1000000/Table1[[#This Row],[Population 2015]]</f>
        <v>1067.2966832705627</v>
      </c>
      <c r="BH8" s="68">
        <v>8264</v>
      </c>
      <c r="BI8" s="88">
        <v>48.229748000000001</v>
      </c>
      <c r="BJ8" s="12">
        <f>Table1[[#This Row],[Total (HRK million)                                  ]]*1000000/Table1[[#This Row],[Population 2014]]</f>
        <v>5836.1263310745398</v>
      </c>
      <c r="BK8" s="88">
        <v>44.883279000000002</v>
      </c>
      <c r="BL8" s="12">
        <f>Table1[[#This Row],[Total (HRK million)    ]]*1000000/Table1[[#This Row],[Population 2014]]</f>
        <v>5431.1809051306873</v>
      </c>
      <c r="BM8" s="88">
        <f>Table1[[#This Row],[Total (HRK million)                                  ]]-Table1[[#This Row],[Total (HRK million)    ]]</f>
        <v>3.346468999999999</v>
      </c>
      <c r="BN8" s="12">
        <f>Table1[[#This Row],[Total (HRK million)      ]]*1000000/Table1[[#This Row],[Population 2014]]</f>
        <v>404.94542594385274</v>
      </c>
      <c r="BO8" s="94">
        <v>5</v>
      </c>
      <c r="BP8" s="53">
        <v>5</v>
      </c>
      <c r="BQ8" s="55">
        <v>5</v>
      </c>
      <c r="BR8" s="26">
        <v>5</v>
      </c>
      <c r="BS8" s="13">
        <v>5</v>
      </c>
      <c r="BT8" s="13">
        <v>5</v>
      </c>
      <c r="BU8" s="13">
        <v>5</v>
      </c>
      <c r="BV8" s="13">
        <v>4</v>
      </c>
      <c r="BW8" s="56">
        <v>3</v>
      </c>
    </row>
    <row r="9" spans="1:75" x14ac:dyDescent="0.25">
      <c r="A9" s="14" t="s">
        <v>608</v>
      </c>
      <c r="B9" s="15" t="s">
        <v>671</v>
      </c>
      <c r="C9" s="41" t="s">
        <v>617</v>
      </c>
      <c r="D9" s="45">
        <v>1225</v>
      </c>
      <c r="E9" s="44">
        <v>21.329307960000001</v>
      </c>
      <c r="F9" s="40">
        <f>Table1[[#This Row],[Total (HRK million)]]*1000000/Table1[[#This Row],[Population 2022]]</f>
        <v>17411.67996734694</v>
      </c>
      <c r="G9" s="44">
        <v>17.85159402</v>
      </c>
      <c r="H9" s="40">
        <f>Table1[[#This Row],[Total (HRK million)                ]]*1000000/Table1[[#This Row],[Population 2022]]</f>
        <v>14572.729812244897</v>
      </c>
      <c r="I9" s="44">
        <v>3.4777139400000014</v>
      </c>
      <c r="J9" s="40">
        <f>Table1[[#This Row],[Total (HRK million)                           ]]*1000000/Table1[[#This Row],[Population 2022]]</f>
        <v>2838.9501551020421</v>
      </c>
      <c r="K9" s="45">
        <v>1170</v>
      </c>
      <c r="L9" s="44">
        <v>25.046385000000001</v>
      </c>
      <c r="M9" s="40">
        <f>Table1[[#This Row],[Total (HRK million)  ]]*1000000/Table1[[#This Row],[Population 2021]]</f>
        <v>21407.166666666668</v>
      </c>
      <c r="N9" s="44">
        <v>24.763656000000001</v>
      </c>
      <c r="O9" s="40">
        <f>Table1[[#This Row],[Total (HRK million)                 ]]*1000000/Table1[[#This Row],[Population 2021]]</f>
        <v>21165.517948717948</v>
      </c>
      <c r="P9" s="44">
        <v>0.28272899999999979</v>
      </c>
      <c r="Q9" s="40">
        <f>Table1[[#This Row],[Total (HRK million)                            ]]*1000000/Table1[[#This Row],[Population 2021]]</f>
        <v>241.64871794871775</v>
      </c>
      <c r="R9" s="64">
        <v>1224</v>
      </c>
      <c r="S9" s="35">
        <v>13.571979000000001</v>
      </c>
      <c r="T9" s="36">
        <f>Table1[[#This Row],[Total (HRK million)   ]]*1000000/Table1[[#This Row],[Population 2020]]</f>
        <v>11088.218137254902</v>
      </c>
      <c r="U9" s="35">
        <v>13.527016</v>
      </c>
      <c r="V9" s="36">
        <f>Table1[[#This Row],[Total (HRK million)                  ]]*1000000/Table1[[#This Row],[Population 2020]]</f>
        <v>11051.48366013072</v>
      </c>
      <c r="W9" s="35">
        <f>Table1[[#This Row],[Total (HRK million)   ]]-Table1[[#This Row],[Total (HRK million)                  ]]</f>
        <v>4.4963000000000974E-2</v>
      </c>
      <c r="X9" s="36">
        <f>Table1[[#This Row],[Total (HRK million)                             ]]*1000000/Table1[[#This Row],[Population 2020]]</f>
        <v>36.734477124183805</v>
      </c>
      <c r="Y9" s="68">
        <v>1202</v>
      </c>
      <c r="Z9" s="7">
        <v>13.711103</v>
      </c>
      <c r="AA9" s="6">
        <f>Table1[[#This Row],[Total (HRK million)                     ]]*1000000/Table1[[#This Row],[Population 2019                 ]]</f>
        <v>11406.90765391015</v>
      </c>
      <c r="AB9" s="7">
        <v>12.331147</v>
      </c>
      <c r="AC9" s="6">
        <f>Table1[[#This Row],[Total (HRK million)                                   ]]*1000000/Table1[[#This Row],[Population 2019                 ]]</f>
        <v>10258.857737104825</v>
      </c>
      <c r="AD9" s="7">
        <f>Table1[[#This Row],[Total (HRK million)                     ]]-Table1[[#This Row],[Total (HRK million)                                   ]]</f>
        <v>1.379956</v>
      </c>
      <c r="AE9" s="8">
        <f>Table1[[#This Row],[Total (HRK million)                       ]]*1000000/Table1[[#This Row],[Population 2019                 ]]</f>
        <v>1148.0499168053245</v>
      </c>
      <c r="AF9" s="6">
        <v>1159</v>
      </c>
      <c r="AG9" s="7">
        <v>14.908818999999999</v>
      </c>
      <c r="AH9" s="6">
        <f>Table1[[#This Row],[Total (HRK million)                                 ]]*1000000/Table1[[#This Row],[Population 2018]]</f>
        <v>12863.519413287317</v>
      </c>
      <c r="AI9" s="7">
        <v>17.693708000000001</v>
      </c>
      <c r="AJ9" s="6">
        <f>Table1[[#This Row],[Total (HRK million)                                     ]]*1000000/Table1[[#This Row],[Population 2018]]</f>
        <v>15266.357204486627</v>
      </c>
      <c r="AK9" s="7">
        <f>Table1[[#This Row],[Total (HRK million)                                 ]]-Table1[[#This Row],[Total (HRK million)                                     ]]</f>
        <v>-2.7848890000000015</v>
      </c>
      <c r="AL9" s="8">
        <f>Table1[[#This Row],[Total (HRK million)                                      ]]*1000000/Table1[[#This Row],[Population 2018]]</f>
        <v>-2402.8377911993111</v>
      </c>
      <c r="AM9" s="9">
        <v>1155</v>
      </c>
      <c r="AN9" s="10">
        <v>12.233997</v>
      </c>
      <c r="AO9" s="11">
        <f>Table1[[#This Row],[Total (HRK million)                                         ]]*1000000/Table1[[#This Row],[Population 2017               ]]</f>
        <v>10592.205194805194</v>
      </c>
      <c r="AP9" s="10">
        <v>10.196009999999999</v>
      </c>
      <c r="AQ9" s="11">
        <f>Table1[[#This Row],[Total (HRK million)                                          ]]*1000000/Table1[[#This Row],[Population 2017               ]]</f>
        <v>8827.7142857142862</v>
      </c>
      <c r="AR9" s="10">
        <f>Table1[[#This Row],[Total (HRK million)                                         ]]-Table1[[#This Row],[Total (HRK million)                                          ]]</f>
        <v>2.0379870000000011</v>
      </c>
      <c r="AS9" s="11">
        <f>Table1[[#This Row],[Total (HRK million)                                                  ]]*1000000/Table1[[#This Row],[Population 2017               ]]</f>
        <v>1764.49090909091</v>
      </c>
      <c r="AT9" s="45">
        <v>1141</v>
      </c>
      <c r="AU9" s="46">
        <v>9.7049319999999994</v>
      </c>
      <c r="AV9" s="13">
        <f>Table1[[#This Row],[Total (HRK million)                                ]]*1000000/Table1[[#This Row],[Population 2016]]</f>
        <v>8505.637160385626</v>
      </c>
      <c r="AW9" s="46">
        <v>12.672971</v>
      </c>
      <c r="AX9" s="13">
        <f>Table1[[#This Row],[Total (HRK million)                                                        ]]*1000000/Table1[[#This Row],[Population 2016]]</f>
        <v>11106.898334794041</v>
      </c>
      <c r="AY9" s="82">
        <f>Table1[[#This Row],[Total (HRK million)                                ]]-Table1[[#This Row],[Total (HRK million)                                                        ]]</f>
        <v>-2.968039000000001</v>
      </c>
      <c r="AZ9" s="13">
        <f>Table1[[#This Row],[Total (HRK million)                                                                      ]]*1000000/Table1[[#This Row],[Population 2016]]</f>
        <v>-2601.2611744084143</v>
      </c>
      <c r="BA9" s="68">
        <v>1144</v>
      </c>
      <c r="BB9" s="52">
        <v>12.765715</v>
      </c>
      <c r="BC9" s="13">
        <f>Table1[[#This Row],[Total (HRK million)                                                           ]]*1000000/Table1[[#This Row],[Population 2015]]</f>
        <v>11158.841783216783</v>
      </c>
      <c r="BD9" s="52">
        <v>11.790687</v>
      </c>
      <c r="BE9" s="13">
        <f>Table1[[#This Row],[Total (HRK million) ]]*1000000/Table1[[#This Row],[Population 2015]]</f>
        <v>10306.544580419581</v>
      </c>
      <c r="BF9" s="82">
        <f>Table1[[#This Row],[Total (HRK million)                                                           ]]-Table1[[#This Row],[Total (HRK million) ]]</f>
        <v>0.97502800000000001</v>
      </c>
      <c r="BG9" s="13">
        <f>Table1[[#This Row],[Total (HRK million)     ]]*1000000/Table1[[#This Row],[Population 2015]]</f>
        <v>852.29720279720277</v>
      </c>
      <c r="BH9" s="68">
        <v>1151</v>
      </c>
      <c r="BI9" s="88">
        <v>10.837427999999999</v>
      </c>
      <c r="BJ9" s="12">
        <f>Table1[[#This Row],[Total (HRK million)                                  ]]*1000000/Table1[[#This Row],[Population 2014]]</f>
        <v>9415.6629018245003</v>
      </c>
      <c r="BK9" s="88">
        <v>8.956493</v>
      </c>
      <c r="BL9" s="12">
        <f>Table1[[#This Row],[Total (HRK million)    ]]*1000000/Table1[[#This Row],[Population 2014]]</f>
        <v>7781.4882710686361</v>
      </c>
      <c r="BM9" s="88">
        <f>Table1[[#This Row],[Total (HRK million)                                  ]]-Table1[[#This Row],[Total (HRK million)    ]]</f>
        <v>1.8809349999999991</v>
      </c>
      <c r="BN9" s="12">
        <f>Table1[[#This Row],[Total (HRK million)      ]]*1000000/Table1[[#This Row],[Population 2014]]</f>
        <v>1634.1746307558637</v>
      </c>
      <c r="BO9" s="94">
        <v>5</v>
      </c>
      <c r="BP9" s="53">
        <v>5</v>
      </c>
      <c r="BQ9" s="55">
        <v>5</v>
      </c>
      <c r="BR9" s="26">
        <v>5</v>
      </c>
      <c r="BS9" s="13">
        <v>5</v>
      </c>
      <c r="BT9" s="13">
        <v>4</v>
      </c>
      <c r="BU9" s="13">
        <v>3</v>
      </c>
      <c r="BV9" s="13">
        <v>2</v>
      </c>
      <c r="BW9" s="56">
        <v>3</v>
      </c>
    </row>
    <row r="10" spans="1:75" x14ac:dyDescent="0.25">
      <c r="A10" s="14" t="s">
        <v>608</v>
      </c>
      <c r="B10" s="15" t="s">
        <v>671</v>
      </c>
      <c r="C10" s="15" t="s">
        <v>497</v>
      </c>
      <c r="D10" s="45">
        <v>2478</v>
      </c>
      <c r="E10" s="44">
        <v>16.51271186</v>
      </c>
      <c r="F10" s="40">
        <f>Table1[[#This Row],[Total (HRK million)]]*1000000/Table1[[#This Row],[Population 2022]]</f>
        <v>6663.7255286521386</v>
      </c>
      <c r="G10" s="44">
        <v>13.864109089999999</v>
      </c>
      <c r="H10" s="40">
        <f>Table1[[#This Row],[Total (HRK million)                ]]*1000000/Table1[[#This Row],[Population 2022]]</f>
        <v>5594.8785673930588</v>
      </c>
      <c r="I10" s="44">
        <v>2.6486027699999997</v>
      </c>
      <c r="J10" s="40">
        <f>Table1[[#This Row],[Total (HRK million)                           ]]*1000000/Table1[[#This Row],[Population 2022]]</f>
        <v>1068.8469612590798</v>
      </c>
      <c r="K10" s="45">
        <v>2491</v>
      </c>
      <c r="L10" s="44">
        <v>10.718017</v>
      </c>
      <c r="M10" s="40">
        <f>Table1[[#This Row],[Total (HRK million)  ]]*1000000/Table1[[#This Row],[Population 2021]]</f>
        <v>4302.6965074267364</v>
      </c>
      <c r="N10" s="44">
        <v>9.6680320000000002</v>
      </c>
      <c r="O10" s="40">
        <f>Table1[[#This Row],[Total (HRK million)                 ]]*1000000/Table1[[#This Row],[Population 2021]]</f>
        <v>3881.1850662384586</v>
      </c>
      <c r="P10" s="44">
        <v>1.0499849999999995</v>
      </c>
      <c r="Q10" s="40">
        <f>Table1[[#This Row],[Total (HRK million)                            ]]*1000000/Table1[[#This Row],[Population 2021]]</f>
        <v>421.51144118827762</v>
      </c>
      <c r="R10" s="64">
        <v>2517</v>
      </c>
      <c r="S10" s="35">
        <v>8.3874469999999999</v>
      </c>
      <c r="T10" s="36">
        <f>Table1[[#This Row],[Total (HRK million)   ]]*1000000/Table1[[#This Row],[Population 2020]]</f>
        <v>3332.3190305919748</v>
      </c>
      <c r="U10" s="35">
        <v>7.3636200000000001</v>
      </c>
      <c r="V10" s="36">
        <f>Table1[[#This Row],[Total (HRK million)                  ]]*1000000/Table1[[#This Row],[Population 2020]]</f>
        <v>2925.5542312276521</v>
      </c>
      <c r="W10" s="35">
        <f>Table1[[#This Row],[Total (HRK million)   ]]-Table1[[#This Row],[Total (HRK million)                  ]]</f>
        <v>1.0238269999999998</v>
      </c>
      <c r="X10" s="36">
        <f>Table1[[#This Row],[Total (HRK million)                             ]]*1000000/Table1[[#This Row],[Population 2020]]</f>
        <v>406.76479936432253</v>
      </c>
      <c r="Y10" s="68">
        <v>2519</v>
      </c>
      <c r="Z10" s="7">
        <v>9.2073710000000002</v>
      </c>
      <c r="AA10" s="6">
        <f>Table1[[#This Row],[Total (HRK million)                     ]]*1000000/Table1[[#This Row],[Population 2019                 ]]</f>
        <v>3655.1691147280667</v>
      </c>
      <c r="AB10" s="7">
        <v>10.014765000000001</v>
      </c>
      <c r="AC10" s="6">
        <f>Table1[[#This Row],[Total (HRK million)                                   ]]*1000000/Table1[[#This Row],[Population 2019                 ]]</f>
        <v>3975.6907502977374</v>
      </c>
      <c r="AD10" s="7">
        <f>Table1[[#This Row],[Total (HRK million)                     ]]-Table1[[#This Row],[Total (HRK million)                                   ]]</f>
        <v>-0.80739400000000039</v>
      </c>
      <c r="AE10" s="8">
        <f>Table1[[#This Row],[Total (HRK million)                       ]]*1000000/Table1[[#This Row],[Population 2019                 ]]</f>
        <v>-320.52163556967065</v>
      </c>
      <c r="AF10" s="6">
        <v>2541</v>
      </c>
      <c r="AG10" s="7">
        <v>9.6875429999999998</v>
      </c>
      <c r="AH10" s="6">
        <f>Table1[[#This Row],[Total (HRK million)                                 ]]*1000000/Table1[[#This Row],[Population 2018]]</f>
        <v>3812.492325855962</v>
      </c>
      <c r="AI10" s="7">
        <v>10.161011999999999</v>
      </c>
      <c r="AJ10" s="6">
        <f>Table1[[#This Row],[Total (HRK million)                                     ]]*1000000/Table1[[#This Row],[Population 2018]]</f>
        <v>3998.8240850059033</v>
      </c>
      <c r="AK10" s="7">
        <f>Table1[[#This Row],[Total (HRK million)                                 ]]-Table1[[#This Row],[Total (HRK million)                                     ]]</f>
        <v>-0.4734689999999997</v>
      </c>
      <c r="AL10" s="8">
        <f>Table1[[#This Row],[Total (HRK million)                                      ]]*1000000/Table1[[#This Row],[Population 2018]]</f>
        <v>-186.33175914994086</v>
      </c>
      <c r="AM10" s="9">
        <v>2550</v>
      </c>
      <c r="AN10" s="10">
        <v>8.2144589999999997</v>
      </c>
      <c r="AO10" s="11">
        <f>Table1[[#This Row],[Total (HRK million)                                         ]]*1000000/Table1[[#This Row],[Population 2017               ]]</f>
        <v>3221.3564705882354</v>
      </c>
      <c r="AP10" s="10">
        <v>7.8238209999999997</v>
      </c>
      <c r="AQ10" s="11">
        <f>Table1[[#This Row],[Total (HRK million)                                          ]]*1000000/Table1[[#This Row],[Population 2017               ]]</f>
        <v>3068.1650980392155</v>
      </c>
      <c r="AR10" s="10">
        <f>Table1[[#This Row],[Total (HRK million)                                         ]]-Table1[[#This Row],[Total (HRK million)                                          ]]</f>
        <v>0.39063800000000004</v>
      </c>
      <c r="AS10" s="11">
        <f>Table1[[#This Row],[Total (HRK million)                                                  ]]*1000000/Table1[[#This Row],[Population 2017               ]]</f>
        <v>153.19137254901963</v>
      </c>
      <c r="AT10" s="45">
        <v>2599</v>
      </c>
      <c r="AU10" s="46">
        <v>8.3552129999999991</v>
      </c>
      <c r="AV10" s="13">
        <f>Table1[[#This Row],[Total (HRK million)                                ]]*1000000/Table1[[#This Row],[Population 2016]]</f>
        <v>3214.7799153520582</v>
      </c>
      <c r="AW10" s="46">
        <v>8.1448250000000009</v>
      </c>
      <c r="AX10" s="13">
        <f>Table1[[#This Row],[Total (HRK million)                                                        ]]*1000000/Table1[[#This Row],[Population 2016]]</f>
        <v>3133.830319353598</v>
      </c>
      <c r="AY10" s="82">
        <f>Table1[[#This Row],[Total (HRK million)                                ]]-Table1[[#This Row],[Total (HRK million)                                                        ]]</f>
        <v>0.21038799999999824</v>
      </c>
      <c r="AZ10" s="13">
        <f>Table1[[#This Row],[Total (HRK million)                                                                      ]]*1000000/Table1[[#This Row],[Population 2016]]</f>
        <v>80.949595998460268</v>
      </c>
      <c r="BA10" s="68">
        <v>2646</v>
      </c>
      <c r="BB10" s="52">
        <v>9.4723109999999995</v>
      </c>
      <c r="BC10" s="13">
        <f>Table1[[#This Row],[Total (HRK million)                                                           ]]*1000000/Table1[[#This Row],[Population 2015]]</f>
        <v>3579.8605442176872</v>
      </c>
      <c r="BD10" s="52">
        <v>7.1501799999999998</v>
      </c>
      <c r="BE10" s="13">
        <f>Table1[[#This Row],[Total (HRK million) ]]*1000000/Table1[[#This Row],[Population 2015]]</f>
        <v>2702.2600151171578</v>
      </c>
      <c r="BF10" s="82">
        <f>Table1[[#This Row],[Total (HRK million)                                                           ]]-Table1[[#This Row],[Total (HRK million) ]]</f>
        <v>2.3221309999999997</v>
      </c>
      <c r="BG10" s="13">
        <f>Table1[[#This Row],[Total (HRK million)     ]]*1000000/Table1[[#This Row],[Population 2015]]</f>
        <v>877.60052910052889</v>
      </c>
      <c r="BH10" s="68">
        <v>2677</v>
      </c>
      <c r="BI10" s="88">
        <v>6.6412089999999999</v>
      </c>
      <c r="BJ10" s="12">
        <f>Table1[[#This Row],[Total (HRK million)                                  ]]*1000000/Table1[[#This Row],[Population 2014]]</f>
        <v>2480.8401195367951</v>
      </c>
      <c r="BK10" s="88">
        <v>9.5402749999999994</v>
      </c>
      <c r="BL10" s="12">
        <f>Table1[[#This Row],[Total (HRK million)    ]]*1000000/Table1[[#This Row],[Population 2014]]</f>
        <v>3563.7934254762795</v>
      </c>
      <c r="BM10" s="88">
        <f>Table1[[#This Row],[Total (HRK million)                                  ]]-Table1[[#This Row],[Total (HRK million)    ]]</f>
        <v>-2.8990659999999995</v>
      </c>
      <c r="BN10" s="12">
        <f>Table1[[#This Row],[Total (HRK million)      ]]*1000000/Table1[[#This Row],[Population 2014]]</f>
        <v>-1082.9533059394844</v>
      </c>
      <c r="BO10" s="94">
        <v>5</v>
      </c>
      <c r="BP10" s="53">
        <v>5</v>
      </c>
      <c r="BQ10" s="55">
        <v>5</v>
      </c>
      <c r="BR10" s="26">
        <v>5</v>
      </c>
      <c r="BS10" s="13">
        <v>5</v>
      </c>
      <c r="BT10" s="13">
        <v>5</v>
      </c>
      <c r="BU10" s="13">
        <v>3</v>
      </c>
      <c r="BV10" s="13">
        <v>3</v>
      </c>
      <c r="BW10" s="56">
        <v>0</v>
      </c>
    </row>
    <row r="11" spans="1:75" x14ac:dyDescent="0.25">
      <c r="A11" s="14" t="s">
        <v>608</v>
      </c>
      <c r="B11" s="15" t="s">
        <v>24</v>
      </c>
      <c r="C11" s="15" t="s">
        <v>204</v>
      </c>
      <c r="D11" s="45">
        <v>2616</v>
      </c>
      <c r="E11" s="46">
        <v>10.63446497</v>
      </c>
      <c r="F11" s="36">
        <f>Table1[[#This Row],[Total (HRK million)]]*1000000/Table1[[#This Row],[Population 2022]]</f>
        <v>4065.1624503058106</v>
      </c>
      <c r="G11" s="46">
        <v>8.6602942999999986</v>
      </c>
      <c r="H11" s="36">
        <f>Table1[[#This Row],[Total (HRK million)                ]]*1000000/Table1[[#This Row],[Population 2022]]</f>
        <v>3310.510053516819</v>
      </c>
      <c r="I11" s="46">
        <v>1.9741706700000017</v>
      </c>
      <c r="J11" s="36">
        <f>Table1[[#This Row],[Total (HRK million)                           ]]*1000000/Table1[[#This Row],[Population 2022]]</f>
        <v>754.6523967889915</v>
      </c>
      <c r="K11" s="45">
        <v>2673</v>
      </c>
      <c r="L11" s="46">
        <v>9.6832480000000007</v>
      </c>
      <c r="M11" s="36">
        <f>Table1[[#This Row],[Total (HRK million)  ]]*1000000/Table1[[#This Row],[Population 2021]]</f>
        <v>3622.6142910587355</v>
      </c>
      <c r="N11" s="46">
        <v>9.0446880000000007</v>
      </c>
      <c r="O11" s="36">
        <f>Table1[[#This Row],[Total (HRK million)                 ]]*1000000/Table1[[#This Row],[Population 2021]]</f>
        <v>3383.7216610549945</v>
      </c>
      <c r="P11" s="46">
        <v>0.63856000000000002</v>
      </c>
      <c r="Q11" s="36">
        <f>Table1[[#This Row],[Total (HRK million)                            ]]*1000000/Table1[[#This Row],[Population 2021]]</f>
        <v>238.89263000374112</v>
      </c>
      <c r="R11" s="64">
        <v>2666</v>
      </c>
      <c r="S11" s="35">
        <v>13.118798</v>
      </c>
      <c r="T11" s="36">
        <f>Table1[[#This Row],[Total (HRK million)   ]]*1000000/Table1[[#This Row],[Population 2020]]</f>
        <v>4920.7794448612149</v>
      </c>
      <c r="U11" s="35">
        <v>15.438459</v>
      </c>
      <c r="V11" s="36">
        <f>Table1[[#This Row],[Total (HRK million)                  ]]*1000000/Table1[[#This Row],[Population 2020]]</f>
        <v>5790.8698424606155</v>
      </c>
      <c r="W11" s="35">
        <f>Table1[[#This Row],[Total (HRK million)   ]]-Table1[[#This Row],[Total (HRK million)                  ]]</f>
        <v>-2.319661</v>
      </c>
      <c r="X11" s="36">
        <f>Table1[[#This Row],[Total (HRK million)                             ]]*1000000/Table1[[#This Row],[Population 2020]]</f>
        <v>-870.09039759939981</v>
      </c>
      <c r="Y11" s="68">
        <v>2722</v>
      </c>
      <c r="Z11" s="7">
        <v>16.071648</v>
      </c>
      <c r="AA11" s="6">
        <f>Table1[[#This Row],[Total (HRK million)                     ]]*1000000/Table1[[#This Row],[Population 2019                 ]]</f>
        <v>5904.3526818515793</v>
      </c>
      <c r="AB11" s="7">
        <v>12.822575000000001</v>
      </c>
      <c r="AC11" s="6">
        <f>Table1[[#This Row],[Total (HRK million)                                   ]]*1000000/Table1[[#This Row],[Population 2019                 ]]</f>
        <v>4710.718221895665</v>
      </c>
      <c r="AD11" s="7">
        <f>Table1[[#This Row],[Total (HRK million)                     ]]-Table1[[#This Row],[Total (HRK million)                                   ]]</f>
        <v>3.2490729999999992</v>
      </c>
      <c r="AE11" s="8">
        <f>Table1[[#This Row],[Total (HRK million)                       ]]*1000000/Table1[[#This Row],[Population 2019                 ]]</f>
        <v>1193.6344599559145</v>
      </c>
      <c r="AF11" s="6">
        <v>2745</v>
      </c>
      <c r="AG11" s="7">
        <v>9.7149970000000003</v>
      </c>
      <c r="AH11" s="6">
        <f>Table1[[#This Row],[Total (HRK million)                                 ]]*1000000/Table1[[#This Row],[Population 2018]]</f>
        <v>3539.1610200364298</v>
      </c>
      <c r="AI11" s="7">
        <v>10.226120999999999</v>
      </c>
      <c r="AJ11" s="6">
        <f>Table1[[#This Row],[Total (HRK million)                                     ]]*1000000/Table1[[#This Row],[Population 2018]]</f>
        <v>3725.3628415300545</v>
      </c>
      <c r="AK11" s="7">
        <f>Table1[[#This Row],[Total (HRK million)                                 ]]-Table1[[#This Row],[Total (HRK million)                                     ]]</f>
        <v>-0.5111239999999988</v>
      </c>
      <c r="AL11" s="8">
        <f>Table1[[#This Row],[Total (HRK million)                                      ]]*1000000/Table1[[#This Row],[Population 2018]]</f>
        <v>-186.20182149362432</v>
      </c>
      <c r="AM11" s="9">
        <v>2775</v>
      </c>
      <c r="AN11" s="10">
        <v>9.0712150000000005</v>
      </c>
      <c r="AO11" s="11">
        <f>Table1[[#This Row],[Total (HRK million)                                         ]]*1000000/Table1[[#This Row],[Population 2017               ]]</f>
        <v>3268.9063063063063</v>
      </c>
      <c r="AP11" s="10">
        <v>9.1581989999999998</v>
      </c>
      <c r="AQ11" s="11">
        <f>Table1[[#This Row],[Total (HRK million)                                          ]]*1000000/Table1[[#This Row],[Population 2017               ]]</f>
        <v>3300.2518918918918</v>
      </c>
      <c r="AR11" s="10">
        <f>Table1[[#This Row],[Total (HRK million)                                         ]]-Table1[[#This Row],[Total (HRK million)                                          ]]</f>
        <v>-8.6983999999999284E-2</v>
      </c>
      <c r="AS11" s="11">
        <f>Table1[[#This Row],[Total (HRK million)                                                  ]]*1000000/Table1[[#This Row],[Population 2017               ]]</f>
        <v>-31.345585585585329</v>
      </c>
      <c r="AT11" s="45">
        <v>2807</v>
      </c>
      <c r="AU11" s="46">
        <v>9.4233239999999991</v>
      </c>
      <c r="AV11" s="13">
        <f>Table1[[#This Row],[Total (HRK million)                                ]]*1000000/Table1[[#This Row],[Population 2016]]</f>
        <v>3357.0801567509798</v>
      </c>
      <c r="AW11" s="46">
        <v>8.0331910000000004</v>
      </c>
      <c r="AX11" s="13">
        <f>Table1[[#This Row],[Total (HRK million)                                                        ]]*1000000/Table1[[#This Row],[Population 2016]]</f>
        <v>2861.8421802636267</v>
      </c>
      <c r="AY11" s="82">
        <f>Table1[[#This Row],[Total (HRK million)                                ]]-Table1[[#This Row],[Total (HRK million)                                                        ]]</f>
        <v>1.3901329999999987</v>
      </c>
      <c r="AZ11" s="13">
        <f>Table1[[#This Row],[Total (HRK million)                                                                      ]]*1000000/Table1[[#This Row],[Population 2016]]</f>
        <v>495.23797648735263</v>
      </c>
      <c r="BA11" s="68">
        <v>2827</v>
      </c>
      <c r="BB11" s="52">
        <v>9.2153320000000001</v>
      </c>
      <c r="BC11" s="13">
        <f>Table1[[#This Row],[Total (HRK million)                                                           ]]*1000000/Table1[[#This Row],[Population 2015]]</f>
        <v>3259.7566324725858</v>
      </c>
      <c r="BD11" s="52">
        <v>7.9720300000000002</v>
      </c>
      <c r="BE11" s="13">
        <f>Table1[[#This Row],[Total (HRK million) ]]*1000000/Table1[[#This Row],[Population 2015]]</f>
        <v>2819.9610894941634</v>
      </c>
      <c r="BF11" s="82">
        <f>Table1[[#This Row],[Total (HRK million)                                                           ]]-Table1[[#This Row],[Total (HRK million) ]]</f>
        <v>1.2433019999999999</v>
      </c>
      <c r="BG11" s="13">
        <f>Table1[[#This Row],[Total (HRK million)     ]]*1000000/Table1[[#This Row],[Population 2015]]</f>
        <v>439.79554297842236</v>
      </c>
      <c r="BH11" s="68">
        <v>2877</v>
      </c>
      <c r="BI11" s="88">
        <v>12.136516</v>
      </c>
      <c r="BJ11" s="12">
        <f>Table1[[#This Row],[Total (HRK million)                                  ]]*1000000/Table1[[#This Row],[Population 2014]]</f>
        <v>4218.4622871046231</v>
      </c>
      <c r="BK11" s="88">
        <v>7.4539140000000002</v>
      </c>
      <c r="BL11" s="12">
        <f>Table1[[#This Row],[Total (HRK million)    ]]*1000000/Table1[[#This Row],[Population 2014]]</f>
        <v>2590.8633993743483</v>
      </c>
      <c r="BM11" s="88">
        <f>Table1[[#This Row],[Total (HRK million)                                  ]]-Table1[[#This Row],[Total (HRK million)    ]]</f>
        <v>4.6826020000000002</v>
      </c>
      <c r="BN11" s="12">
        <f>Table1[[#This Row],[Total (HRK million)      ]]*1000000/Table1[[#This Row],[Population 2014]]</f>
        <v>1627.5988877302746</v>
      </c>
      <c r="BO11" s="94">
        <v>5</v>
      </c>
      <c r="BP11" s="53">
        <v>4</v>
      </c>
      <c r="BQ11" s="55">
        <v>4</v>
      </c>
      <c r="BR11" s="26">
        <v>5</v>
      </c>
      <c r="BS11" s="13">
        <v>5</v>
      </c>
      <c r="BT11" s="13">
        <v>5</v>
      </c>
      <c r="BU11" s="13">
        <v>5</v>
      </c>
      <c r="BV11" s="13">
        <v>3</v>
      </c>
      <c r="BW11" s="56">
        <v>1</v>
      </c>
    </row>
    <row r="12" spans="1:75" x14ac:dyDescent="0.25">
      <c r="A12" s="14" t="s">
        <v>608</v>
      </c>
      <c r="B12" s="15" t="s">
        <v>669</v>
      </c>
      <c r="C12" s="15" t="s">
        <v>283</v>
      </c>
      <c r="D12" s="45">
        <v>1674</v>
      </c>
      <c r="E12" s="44">
        <v>25.468131530000001</v>
      </c>
      <c r="F12" s="40">
        <f>Table1[[#This Row],[Total (HRK million)]]*1000000/Table1[[#This Row],[Population 2022]]</f>
        <v>15213.937592592592</v>
      </c>
      <c r="G12" s="44">
        <v>25.46718087</v>
      </c>
      <c r="H12" s="40">
        <f>Table1[[#This Row],[Total (HRK million)                ]]*1000000/Table1[[#This Row],[Population 2022]]</f>
        <v>15213.369695340503</v>
      </c>
      <c r="I12" s="44">
        <v>9.5066000000014906E-4</v>
      </c>
      <c r="J12" s="40">
        <f>Table1[[#This Row],[Total (HRK million)                           ]]*1000000/Table1[[#This Row],[Population 2022]]</f>
        <v>0.56789725209088948</v>
      </c>
      <c r="K12" s="45">
        <v>1656</v>
      </c>
      <c r="L12" s="44">
        <v>19.410596000000002</v>
      </c>
      <c r="M12" s="40">
        <f>Table1[[#This Row],[Total (HRK million)  ]]*1000000/Table1[[#This Row],[Population 2021]]</f>
        <v>11721.374396135267</v>
      </c>
      <c r="N12" s="44">
        <v>20.669353000000001</v>
      </c>
      <c r="O12" s="40">
        <f>Table1[[#This Row],[Total (HRK million)                 ]]*1000000/Table1[[#This Row],[Population 2021]]</f>
        <v>12481.493357487923</v>
      </c>
      <c r="P12" s="44">
        <v>-1.2587569999999992</v>
      </c>
      <c r="Q12" s="40">
        <f>Table1[[#This Row],[Total (HRK million)                            ]]*1000000/Table1[[#This Row],[Population 2021]]</f>
        <v>-760.11896135265658</v>
      </c>
      <c r="R12" s="64">
        <v>1693</v>
      </c>
      <c r="S12" s="35">
        <v>20.27402</v>
      </c>
      <c r="T12" s="36">
        <f>Table1[[#This Row],[Total (HRK million)   ]]*1000000/Table1[[#This Row],[Population 2020]]</f>
        <v>11975.203780271708</v>
      </c>
      <c r="U12" s="35">
        <v>18.451892999999998</v>
      </c>
      <c r="V12" s="36">
        <f>Table1[[#This Row],[Total (HRK million)                  ]]*1000000/Table1[[#This Row],[Population 2020]]</f>
        <v>10898.932663910218</v>
      </c>
      <c r="W12" s="35">
        <f>Table1[[#This Row],[Total (HRK million)   ]]-Table1[[#This Row],[Total (HRK million)                  ]]</f>
        <v>1.8221270000000018</v>
      </c>
      <c r="X12" s="36">
        <f>Table1[[#This Row],[Total (HRK million)                             ]]*1000000/Table1[[#This Row],[Population 2020]]</f>
        <v>1076.2711163614895</v>
      </c>
      <c r="Y12" s="68">
        <v>1706</v>
      </c>
      <c r="Z12" s="7">
        <v>27.059138999999998</v>
      </c>
      <c r="AA12" s="6">
        <f>Table1[[#This Row],[Total (HRK million)                     ]]*1000000/Table1[[#This Row],[Population 2019                 ]]</f>
        <v>15861.160023446659</v>
      </c>
      <c r="AB12" s="7">
        <v>23.407606000000001</v>
      </c>
      <c r="AC12" s="6">
        <f>Table1[[#This Row],[Total (HRK million)                                   ]]*1000000/Table1[[#This Row],[Population 2019                 ]]</f>
        <v>13720.753810082064</v>
      </c>
      <c r="AD12" s="7">
        <f>Table1[[#This Row],[Total (HRK million)                     ]]-Table1[[#This Row],[Total (HRK million)                                   ]]</f>
        <v>3.651532999999997</v>
      </c>
      <c r="AE12" s="8">
        <f>Table1[[#This Row],[Total (HRK million)                       ]]*1000000/Table1[[#This Row],[Population 2019                 ]]</f>
        <v>2140.4062133645939</v>
      </c>
      <c r="AF12" s="6">
        <v>1723</v>
      </c>
      <c r="AG12" s="7">
        <v>21.710039999999999</v>
      </c>
      <c r="AH12" s="6">
        <f>Table1[[#This Row],[Total (HRK million)                                 ]]*1000000/Table1[[#This Row],[Population 2018]]</f>
        <v>12600.139291932675</v>
      </c>
      <c r="AI12" s="7">
        <v>22.225493</v>
      </c>
      <c r="AJ12" s="6">
        <f>Table1[[#This Row],[Total (HRK million)                                     ]]*1000000/Table1[[#This Row],[Population 2018]]</f>
        <v>12899.299477655253</v>
      </c>
      <c r="AK12" s="7">
        <f>Table1[[#This Row],[Total (HRK million)                                 ]]-Table1[[#This Row],[Total (HRK million)                                     ]]</f>
        <v>-0.51545300000000083</v>
      </c>
      <c r="AL12" s="8">
        <f>Table1[[#This Row],[Total (HRK million)                                      ]]*1000000/Table1[[#This Row],[Population 2018]]</f>
        <v>-299.16018572257735</v>
      </c>
      <c r="AM12" s="9">
        <v>1739</v>
      </c>
      <c r="AN12" s="10">
        <v>26.074681999999999</v>
      </c>
      <c r="AO12" s="11">
        <f>Table1[[#This Row],[Total (HRK million)                                         ]]*1000000/Table1[[#This Row],[Population 2017               ]]</f>
        <v>14994.066705002875</v>
      </c>
      <c r="AP12" s="10">
        <v>24.798020000000001</v>
      </c>
      <c r="AQ12" s="11">
        <f>Table1[[#This Row],[Total (HRK million)                                          ]]*1000000/Table1[[#This Row],[Population 2017               ]]</f>
        <v>14259.930994824612</v>
      </c>
      <c r="AR12" s="10">
        <f>Table1[[#This Row],[Total (HRK million)                                         ]]-Table1[[#This Row],[Total (HRK million)                                          ]]</f>
        <v>1.2766619999999982</v>
      </c>
      <c r="AS12" s="11">
        <f>Table1[[#This Row],[Total (HRK million)                                                  ]]*1000000/Table1[[#This Row],[Population 2017               ]]</f>
        <v>734.13571017826234</v>
      </c>
      <c r="AT12" s="45">
        <v>1740</v>
      </c>
      <c r="AU12" s="46">
        <v>26.164742</v>
      </c>
      <c r="AV12" s="13">
        <f>Table1[[#This Row],[Total (HRK million)                                ]]*1000000/Table1[[#This Row],[Population 2016]]</f>
        <v>15037.208045977011</v>
      </c>
      <c r="AW12" s="46">
        <v>27.008610999999998</v>
      </c>
      <c r="AX12" s="13">
        <f>Table1[[#This Row],[Total (HRK million)                                                        ]]*1000000/Table1[[#This Row],[Population 2016]]</f>
        <v>15522.190229885058</v>
      </c>
      <c r="AY12" s="82">
        <f>Table1[[#This Row],[Total (HRK million)                                ]]-Table1[[#This Row],[Total (HRK million)                                                        ]]</f>
        <v>-0.84386899999999798</v>
      </c>
      <c r="AZ12" s="13">
        <f>Table1[[#This Row],[Total (HRK million)                                                                      ]]*1000000/Table1[[#This Row],[Population 2016]]</f>
        <v>-484.98218390804482</v>
      </c>
      <c r="BA12" s="68">
        <v>1728</v>
      </c>
      <c r="BB12" s="52">
        <v>28.35426</v>
      </c>
      <c r="BC12" s="13">
        <f>Table1[[#This Row],[Total (HRK million)                                                           ]]*1000000/Table1[[#This Row],[Population 2015]]</f>
        <v>16408.715277777777</v>
      </c>
      <c r="BD12" s="52">
        <v>25.183945999999999</v>
      </c>
      <c r="BE12" s="13">
        <f>Table1[[#This Row],[Total (HRK million) ]]*1000000/Table1[[#This Row],[Population 2015]]</f>
        <v>14574.042824074075</v>
      </c>
      <c r="BF12" s="82">
        <f>Table1[[#This Row],[Total (HRK million)                                                           ]]-Table1[[#This Row],[Total (HRK million) ]]</f>
        <v>3.1703140000000012</v>
      </c>
      <c r="BG12" s="13">
        <f>Table1[[#This Row],[Total (HRK million)     ]]*1000000/Table1[[#This Row],[Population 2015]]</f>
        <v>1834.6724537037046</v>
      </c>
      <c r="BH12" s="68">
        <v>1726</v>
      </c>
      <c r="BI12" s="88">
        <v>21.317879999999999</v>
      </c>
      <c r="BJ12" s="12">
        <f>Table1[[#This Row],[Total (HRK million)                                  ]]*1000000/Table1[[#This Row],[Population 2014]]</f>
        <v>12351.031286210893</v>
      </c>
      <c r="BK12" s="88">
        <v>18.054406</v>
      </c>
      <c r="BL12" s="12">
        <f>Table1[[#This Row],[Total (HRK million)    ]]*1000000/Table1[[#This Row],[Population 2014]]</f>
        <v>10460.258400926999</v>
      </c>
      <c r="BM12" s="88">
        <f>Table1[[#This Row],[Total (HRK million)                                  ]]-Table1[[#This Row],[Total (HRK million)    ]]</f>
        <v>3.2634739999999987</v>
      </c>
      <c r="BN12" s="12">
        <f>Table1[[#This Row],[Total (HRK million)      ]]*1000000/Table1[[#This Row],[Population 2014]]</f>
        <v>1890.7728852838925</v>
      </c>
      <c r="BO12" s="94">
        <v>5</v>
      </c>
      <c r="BP12" s="53">
        <v>5</v>
      </c>
      <c r="BQ12" s="55">
        <v>5</v>
      </c>
      <c r="BR12" s="26">
        <v>5</v>
      </c>
      <c r="BS12" s="13">
        <v>5</v>
      </c>
      <c r="BT12" s="13">
        <v>5</v>
      </c>
      <c r="BU12" s="13">
        <v>5</v>
      </c>
      <c r="BV12" s="13">
        <v>4</v>
      </c>
      <c r="BW12" s="56">
        <v>2</v>
      </c>
    </row>
    <row r="13" spans="1:75" x14ac:dyDescent="0.25">
      <c r="A13" s="14" t="s">
        <v>608</v>
      </c>
      <c r="B13" s="15" t="s">
        <v>660</v>
      </c>
      <c r="C13" s="15" t="s">
        <v>458</v>
      </c>
      <c r="D13" s="47">
        <v>2528</v>
      </c>
      <c r="E13" s="46">
        <v>26.520020479999999</v>
      </c>
      <c r="F13" s="36">
        <f>Table1[[#This Row],[Total (HRK million)]]*1000000/Table1[[#This Row],[Population 2022]]</f>
        <v>10490.514430379748</v>
      </c>
      <c r="G13" s="46">
        <v>23.234549600000001</v>
      </c>
      <c r="H13" s="36">
        <f>Table1[[#This Row],[Total (HRK million)                ]]*1000000/Table1[[#This Row],[Population 2022]]</f>
        <v>9190.8819620253162</v>
      </c>
      <c r="I13" s="46">
        <v>3.2854708799999988</v>
      </c>
      <c r="J13" s="36">
        <f>Table1[[#This Row],[Total (HRK million)                           ]]*1000000/Table1[[#This Row],[Population 2022]]</f>
        <v>1299.6324683544299</v>
      </c>
      <c r="K13" s="47">
        <v>2590</v>
      </c>
      <c r="L13" s="46">
        <v>28.355335</v>
      </c>
      <c r="M13" s="36">
        <f>Table1[[#This Row],[Total (HRK million)  ]]*1000000/Table1[[#This Row],[Population 2021]]</f>
        <v>10948.005791505791</v>
      </c>
      <c r="N13" s="46">
        <v>21.622529</v>
      </c>
      <c r="O13" s="36">
        <f>Table1[[#This Row],[Total (HRK million)                 ]]*1000000/Table1[[#This Row],[Population 2021]]</f>
        <v>8348.4667953667958</v>
      </c>
      <c r="P13" s="46">
        <v>6.7328060000000001</v>
      </c>
      <c r="Q13" s="36">
        <f>Table1[[#This Row],[Total (HRK million)                            ]]*1000000/Table1[[#This Row],[Population 2021]]</f>
        <v>2599.538996138996</v>
      </c>
      <c r="R13" s="64">
        <v>2834</v>
      </c>
      <c r="S13" s="35">
        <v>20.119948000000001</v>
      </c>
      <c r="T13" s="36">
        <f>Table1[[#This Row],[Total (HRK million)   ]]*1000000/Table1[[#This Row],[Population 2020]]</f>
        <v>7099.4876499647144</v>
      </c>
      <c r="U13" s="35">
        <v>20.608927999999999</v>
      </c>
      <c r="V13" s="36">
        <f>Table1[[#This Row],[Total (HRK million)                  ]]*1000000/Table1[[#This Row],[Population 2020]]</f>
        <v>7272.0282286520815</v>
      </c>
      <c r="W13" s="35">
        <f>Table1[[#This Row],[Total (HRK million)   ]]-Table1[[#This Row],[Total (HRK million)                  ]]</f>
        <v>-0.48897999999999797</v>
      </c>
      <c r="X13" s="36">
        <f>Table1[[#This Row],[Total (HRK million)                             ]]*1000000/Table1[[#This Row],[Population 2020]]</f>
        <v>-172.54057868736695</v>
      </c>
      <c r="Y13" s="68">
        <v>2838</v>
      </c>
      <c r="Z13" s="7">
        <v>30.730761000000001</v>
      </c>
      <c r="AA13" s="6">
        <f>Table1[[#This Row],[Total (HRK million)                     ]]*1000000/Table1[[#This Row],[Population 2019                 ]]</f>
        <v>10828.316067653277</v>
      </c>
      <c r="AB13" s="7">
        <v>21.399654000000002</v>
      </c>
      <c r="AC13" s="6">
        <f>Table1[[#This Row],[Total (HRK million)                                   ]]*1000000/Table1[[#This Row],[Population 2019                 ]]</f>
        <v>7540.3995771670188</v>
      </c>
      <c r="AD13" s="7">
        <f>Table1[[#This Row],[Total (HRK million)                     ]]-Table1[[#This Row],[Total (HRK million)                                   ]]</f>
        <v>9.3311069999999994</v>
      </c>
      <c r="AE13" s="8">
        <f>Table1[[#This Row],[Total (HRK million)                       ]]*1000000/Table1[[#This Row],[Population 2019                 ]]</f>
        <v>3287.9164904862578</v>
      </c>
      <c r="AF13" s="6">
        <v>2863</v>
      </c>
      <c r="AG13" s="7">
        <v>28.023629</v>
      </c>
      <c r="AH13" s="6">
        <f>Table1[[#This Row],[Total (HRK million)                                 ]]*1000000/Table1[[#This Row],[Population 2018]]</f>
        <v>9788.2043311212019</v>
      </c>
      <c r="AI13" s="7">
        <v>19.237472</v>
      </c>
      <c r="AJ13" s="6">
        <f>Table1[[#This Row],[Total (HRK million)                                     ]]*1000000/Table1[[#This Row],[Population 2018]]</f>
        <v>6719.3405518686695</v>
      </c>
      <c r="AK13" s="7">
        <f>Table1[[#This Row],[Total (HRK million)                                 ]]-Table1[[#This Row],[Total (HRK million)                                     ]]</f>
        <v>8.7861569999999993</v>
      </c>
      <c r="AL13" s="8">
        <f>Table1[[#This Row],[Total (HRK million)                                      ]]*1000000/Table1[[#This Row],[Population 2018]]</f>
        <v>3068.8637792525324</v>
      </c>
      <c r="AM13" s="9">
        <v>2863</v>
      </c>
      <c r="AN13" s="10">
        <v>22.516318999999999</v>
      </c>
      <c r="AO13" s="11">
        <f>Table1[[#This Row],[Total (HRK million)                                         ]]*1000000/Table1[[#This Row],[Population 2017               ]]</f>
        <v>7864.5892420537893</v>
      </c>
      <c r="AP13" s="10">
        <v>17.732547</v>
      </c>
      <c r="AQ13" s="11">
        <f>Table1[[#This Row],[Total (HRK million)                                          ]]*1000000/Table1[[#This Row],[Population 2017               ]]</f>
        <v>6193.6943765281176</v>
      </c>
      <c r="AR13" s="10">
        <f>Table1[[#This Row],[Total (HRK million)                                         ]]-Table1[[#This Row],[Total (HRK million)                                          ]]</f>
        <v>4.783771999999999</v>
      </c>
      <c r="AS13" s="11">
        <f>Table1[[#This Row],[Total (HRK million)                                                  ]]*1000000/Table1[[#This Row],[Population 2017               ]]</f>
        <v>1670.894865525672</v>
      </c>
      <c r="AT13" s="45">
        <v>2886</v>
      </c>
      <c r="AU13" s="46">
        <v>22.640294999999998</v>
      </c>
      <c r="AV13" s="13">
        <f>Table1[[#This Row],[Total (HRK million)                                ]]*1000000/Table1[[#This Row],[Population 2016]]</f>
        <v>7844.8700623700624</v>
      </c>
      <c r="AW13" s="46">
        <v>17.754640999999999</v>
      </c>
      <c r="AX13" s="13">
        <f>Table1[[#This Row],[Total (HRK million)                                                        ]]*1000000/Table1[[#This Row],[Population 2016]]</f>
        <v>6151.9892584892586</v>
      </c>
      <c r="AY13" s="82">
        <f>Table1[[#This Row],[Total (HRK million)                                ]]-Table1[[#This Row],[Total (HRK million)                                                        ]]</f>
        <v>4.8856539999999988</v>
      </c>
      <c r="AZ13" s="13">
        <f>Table1[[#This Row],[Total (HRK million)                                                                      ]]*1000000/Table1[[#This Row],[Population 2016]]</f>
        <v>1692.8808038808036</v>
      </c>
      <c r="BA13" s="68">
        <v>2883</v>
      </c>
      <c r="BB13" s="52">
        <v>23.407451999999999</v>
      </c>
      <c r="BC13" s="13">
        <f>Table1[[#This Row],[Total (HRK million)                                                           ]]*1000000/Table1[[#This Row],[Population 2015]]</f>
        <v>8119.1300728407905</v>
      </c>
      <c r="BD13" s="52">
        <v>16.707393</v>
      </c>
      <c r="BE13" s="13">
        <f>Table1[[#This Row],[Total (HRK million) ]]*1000000/Table1[[#This Row],[Population 2015]]</f>
        <v>5795.1415192507802</v>
      </c>
      <c r="BF13" s="82">
        <f>Table1[[#This Row],[Total (HRK million)                                                           ]]-Table1[[#This Row],[Total (HRK million) ]]</f>
        <v>6.7000589999999995</v>
      </c>
      <c r="BG13" s="13">
        <f>Table1[[#This Row],[Total (HRK million)     ]]*1000000/Table1[[#This Row],[Population 2015]]</f>
        <v>2323.9885535900103</v>
      </c>
      <c r="BH13" s="68">
        <v>2868</v>
      </c>
      <c r="BI13" s="88">
        <v>18.166139999999999</v>
      </c>
      <c r="BJ13" s="12">
        <f>Table1[[#This Row],[Total (HRK million)                                  ]]*1000000/Table1[[#This Row],[Population 2014]]</f>
        <v>6334.0794979079501</v>
      </c>
      <c r="BK13" s="88">
        <v>15.713437000000001</v>
      </c>
      <c r="BL13" s="12">
        <f>Table1[[#This Row],[Total (HRK million)    ]]*1000000/Table1[[#This Row],[Population 2014]]</f>
        <v>5478.8831938633193</v>
      </c>
      <c r="BM13" s="88">
        <f>Table1[[#This Row],[Total (HRK million)                                  ]]-Table1[[#This Row],[Total (HRK million)    ]]</f>
        <v>2.4527029999999979</v>
      </c>
      <c r="BN13" s="12">
        <f>Table1[[#This Row],[Total (HRK million)      ]]*1000000/Table1[[#This Row],[Population 2014]]</f>
        <v>855.19630404462964</v>
      </c>
      <c r="BO13" s="94">
        <v>4</v>
      </c>
      <c r="BP13" s="53">
        <v>4</v>
      </c>
      <c r="BQ13" s="55">
        <v>5</v>
      </c>
      <c r="BR13" s="26">
        <v>4</v>
      </c>
      <c r="BS13" s="13">
        <v>3</v>
      </c>
      <c r="BT13" s="13">
        <v>1</v>
      </c>
      <c r="BU13" s="13">
        <v>1</v>
      </c>
      <c r="BV13" s="13">
        <v>1</v>
      </c>
      <c r="BW13" s="56">
        <v>1</v>
      </c>
    </row>
    <row r="14" spans="1:75" x14ac:dyDescent="0.25">
      <c r="A14" s="14" t="s">
        <v>608</v>
      </c>
      <c r="B14" s="15" t="s">
        <v>670</v>
      </c>
      <c r="C14" s="15" t="s">
        <v>331</v>
      </c>
      <c r="D14" s="45">
        <v>2762</v>
      </c>
      <c r="E14" s="44">
        <v>17.5239479</v>
      </c>
      <c r="F14" s="40">
        <f>Table1[[#This Row],[Total (HRK million)]]*1000000/Table1[[#This Row],[Population 2022]]</f>
        <v>6344.6589065894277</v>
      </c>
      <c r="G14" s="44">
        <v>19.618081649999997</v>
      </c>
      <c r="H14" s="40">
        <f>Table1[[#This Row],[Total (HRK million)                ]]*1000000/Table1[[#This Row],[Population 2022]]</f>
        <v>7102.8536024619834</v>
      </c>
      <c r="I14" s="44">
        <v>-2.0941337500000001</v>
      </c>
      <c r="J14" s="40">
        <f>Table1[[#This Row],[Total (HRK million)                           ]]*1000000/Table1[[#This Row],[Population 2022]]</f>
        <v>-758.19469587255617</v>
      </c>
      <c r="K14" s="45">
        <v>2817</v>
      </c>
      <c r="L14" s="44">
        <v>11.788417000000001</v>
      </c>
      <c r="M14" s="40">
        <f>Table1[[#This Row],[Total (HRK million)  ]]*1000000/Table1[[#This Row],[Population 2021]]</f>
        <v>4184.7415690450835</v>
      </c>
      <c r="N14" s="44">
        <v>10.769292</v>
      </c>
      <c r="O14" s="40">
        <f>Table1[[#This Row],[Total (HRK million)                 ]]*1000000/Table1[[#This Row],[Population 2021]]</f>
        <v>3822.9648562300317</v>
      </c>
      <c r="P14" s="44">
        <v>1.0191250000000007</v>
      </c>
      <c r="Q14" s="40">
        <f>Table1[[#This Row],[Total (HRK million)                            ]]*1000000/Table1[[#This Row],[Population 2021]]</f>
        <v>361.77671281505172</v>
      </c>
      <c r="R14" s="64">
        <v>2836</v>
      </c>
      <c r="S14" s="35">
        <v>12.936659000000001</v>
      </c>
      <c r="T14" s="36">
        <f>Table1[[#This Row],[Total (HRK million)   ]]*1000000/Table1[[#This Row],[Population 2020]]</f>
        <v>4561.5863892806774</v>
      </c>
      <c r="U14" s="35">
        <v>7.8509460000000004</v>
      </c>
      <c r="V14" s="36">
        <f>Table1[[#This Row],[Total (HRK million)                  ]]*1000000/Table1[[#This Row],[Population 2020]]</f>
        <v>2768.3166431593795</v>
      </c>
      <c r="W14" s="35">
        <f>Table1[[#This Row],[Total (HRK million)   ]]-Table1[[#This Row],[Total (HRK million)                  ]]</f>
        <v>5.0857130000000002</v>
      </c>
      <c r="X14" s="36">
        <f>Table1[[#This Row],[Total (HRK million)                             ]]*1000000/Table1[[#This Row],[Population 2020]]</f>
        <v>1793.2697461212977</v>
      </c>
      <c r="Y14" s="68">
        <v>2885</v>
      </c>
      <c r="Z14" s="7">
        <v>12.857027</v>
      </c>
      <c r="AA14" s="6">
        <f>Table1[[#This Row],[Total (HRK million)                     ]]*1000000/Table1[[#This Row],[Population 2019                 ]]</f>
        <v>4456.5084922010401</v>
      </c>
      <c r="AB14" s="7">
        <v>16.93788</v>
      </c>
      <c r="AC14" s="6">
        <f>Table1[[#This Row],[Total (HRK million)                                   ]]*1000000/Table1[[#This Row],[Population 2019                 ]]</f>
        <v>5871.0155979202773</v>
      </c>
      <c r="AD14" s="7">
        <f>Table1[[#This Row],[Total (HRK million)                     ]]-Table1[[#This Row],[Total (HRK million)                                   ]]</f>
        <v>-4.0808529999999994</v>
      </c>
      <c r="AE14" s="8">
        <f>Table1[[#This Row],[Total (HRK million)                       ]]*1000000/Table1[[#This Row],[Population 2019                 ]]</f>
        <v>-1414.5071057192372</v>
      </c>
      <c r="AF14" s="6">
        <v>2943</v>
      </c>
      <c r="AG14" s="7">
        <v>8.4293410000000009</v>
      </c>
      <c r="AH14" s="6">
        <f>Table1[[#This Row],[Total (HRK million)                                 ]]*1000000/Table1[[#This Row],[Population 2018]]</f>
        <v>2864.2001359157321</v>
      </c>
      <c r="AI14" s="7">
        <v>7.5165040000000003</v>
      </c>
      <c r="AJ14" s="6">
        <f>Table1[[#This Row],[Total (HRK million)                                     ]]*1000000/Table1[[#This Row],[Population 2018]]</f>
        <v>2554.0278627251105</v>
      </c>
      <c r="AK14" s="7">
        <f>Table1[[#This Row],[Total (HRK million)                                 ]]-Table1[[#This Row],[Total (HRK million)                                     ]]</f>
        <v>0.91283700000000056</v>
      </c>
      <c r="AL14" s="8">
        <f>Table1[[#This Row],[Total (HRK million)                                      ]]*1000000/Table1[[#This Row],[Population 2018]]</f>
        <v>310.17227319062204</v>
      </c>
      <c r="AM14" s="9">
        <v>2991</v>
      </c>
      <c r="AN14" s="10">
        <v>4.7159019999999998</v>
      </c>
      <c r="AO14" s="11">
        <f>Table1[[#This Row],[Total (HRK million)                                         ]]*1000000/Table1[[#This Row],[Population 2017               ]]</f>
        <v>1576.6974256101639</v>
      </c>
      <c r="AP14" s="10">
        <v>5.478593</v>
      </c>
      <c r="AQ14" s="11">
        <f>Table1[[#This Row],[Total (HRK million)                                          ]]*1000000/Table1[[#This Row],[Population 2017               ]]</f>
        <v>1831.6927449013708</v>
      </c>
      <c r="AR14" s="10">
        <f>Table1[[#This Row],[Total (HRK million)                                         ]]-Table1[[#This Row],[Total (HRK million)                                          ]]</f>
        <v>-0.76269100000000023</v>
      </c>
      <c r="AS14" s="11">
        <f>Table1[[#This Row],[Total (HRK million)                                                  ]]*1000000/Table1[[#This Row],[Population 2017               ]]</f>
        <v>-254.99531929120704</v>
      </c>
      <c r="AT14" s="45">
        <v>3041</v>
      </c>
      <c r="AU14" s="46">
        <v>4.1012969999999997</v>
      </c>
      <c r="AV14" s="13">
        <f>Table1[[#This Row],[Total (HRK million)                                ]]*1000000/Table1[[#This Row],[Population 2016]]</f>
        <v>1348.667214731996</v>
      </c>
      <c r="AW14" s="46">
        <v>4.1474260000000003</v>
      </c>
      <c r="AX14" s="13">
        <f>Table1[[#This Row],[Total (HRK million)                                                        ]]*1000000/Table1[[#This Row],[Population 2016]]</f>
        <v>1363.8362380795793</v>
      </c>
      <c r="AY14" s="82">
        <f>Table1[[#This Row],[Total (HRK million)                                ]]-Table1[[#This Row],[Total (HRK million)                                                        ]]</f>
        <v>-4.6129000000000531E-2</v>
      </c>
      <c r="AZ14" s="13">
        <f>Table1[[#This Row],[Total (HRK million)                                                                      ]]*1000000/Table1[[#This Row],[Population 2016]]</f>
        <v>-15.169023347583206</v>
      </c>
      <c r="BA14" s="68">
        <v>3087</v>
      </c>
      <c r="BB14" s="52">
        <v>3.6035089999999999</v>
      </c>
      <c r="BC14" s="13">
        <f>Table1[[#This Row],[Total (HRK million)                                                           ]]*1000000/Table1[[#This Row],[Population 2015]]</f>
        <v>1167.3174603174602</v>
      </c>
      <c r="BD14" s="52">
        <v>3.1700089999999999</v>
      </c>
      <c r="BE14" s="13">
        <f>Table1[[#This Row],[Total (HRK million) ]]*1000000/Table1[[#This Row],[Population 2015]]</f>
        <v>1026.8898607061872</v>
      </c>
      <c r="BF14" s="82">
        <f>Table1[[#This Row],[Total (HRK million)                                                           ]]-Table1[[#This Row],[Total (HRK million) ]]</f>
        <v>0.4335</v>
      </c>
      <c r="BG14" s="13">
        <f>Table1[[#This Row],[Total (HRK million)     ]]*1000000/Table1[[#This Row],[Population 2015]]</f>
        <v>140.42759961127308</v>
      </c>
      <c r="BH14" s="68">
        <v>3140</v>
      </c>
      <c r="BI14" s="88">
        <v>2.9279069999999998</v>
      </c>
      <c r="BJ14" s="12">
        <f>Table1[[#This Row],[Total (HRK million)                                  ]]*1000000/Table1[[#This Row],[Population 2014]]</f>
        <v>932.45445859872609</v>
      </c>
      <c r="BK14" s="88">
        <v>2.7977669999999999</v>
      </c>
      <c r="BL14" s="12">
        <f>Table1[[#This Row],[Total (HRK million)    ]]*1000000/Table1[[#This Row],[Population 2014]]</f>
        <v>891.00859872611466</v>
      </c>
      <c r="BM14" s="88">
        <f>Table1[[#This Row],[Total (HRK million)                                  ]]-Table1[[#This Row],[Total (HRK million)    ]]</f>
        <v>0.13013999999999992</v>
      </c>
      <c r="BN14" s="12">
        <f>Table1[[#This Row],[Total (HRK million)      ]]*1000000/Table1[[#This Row],[Population 2014]]</f>
        <v>41.445859872611443</v>
      </c>
      <c r="BO14" s="94">
        <v>5</v>
      </c>
      <c r="BP14" s="53">
        <v>5</v>
      </c>
      <c r="BQ14" s="55">
        <v>5</v>
      </c>
      <c r="BR14" s="26">
        <v>5</v>
      </c>
      <c r="BS14" s="13">
        <v>5</v>
      </c>
      <c r="BT14" s="13">
        <v>4</v>
      </c>
      <c r="BU14" s="13">
        <v>4</v>
      </c>
      <c r="BV14" s="13">
        <v>4</v>
      </c>
      <c r="BW14" s="56">
        <v>1</v>
      </c>
    </row>
    <row r="15" spans="1:75" x14ac:dyDescent="0.25">
      <c r="A15" s="14" t="s">
        <v>608</v>
      </c>
      <c r="B15" s="15" t="s">
        <v>661</v>
      </c>
      <c r="C15" s="15" t="s">
        <v>167</v>
      </c>
      <c r="D15" s="45">
        <v>7221</v>
      </c>
      <c r="E15" s="44">
        <v>21.281064109999999</v>
      </c>
      <c r="F15" s="40">
        <f>Table1[[#This Row],[Total (HRK million)]]*1000000/Table1[[#This Row],[Population 2022]]</f>
        <v>2947.1076180584405</v>
      </c>
      <c r="G15" s="44">
        <v>21.820858680000001</v>
      </c>
      <c r="H15" s="40">
        <f>Table1[[#This Row],[Total (HRK million)                ]]*1000000/Table1[[#This Row],[Population 2022]]</f>
        <v>3021.8610552555047</v>
      </c>
      <c r="I15" s="44">
        <v>-0.53979457000000031</v>
      </c>
      <c r="J15" s="40">
        <f>Table1[[#This Row],[Total (HRK million)                           ]]*1000000/Table1[[#This Row],[Population 2022]]</f>
        <v>-74.753437197064159</v>
      </c>
      <c r="K15" s="45">
        <v>7340</v>
      </c>
      <c r="L15" s="44">
        <v>20.612227000000001</v>
      </c>
      <c r="M15" s="40">
        <f>Table1[[#This Row],[Total (HRK million)  ]]*1000000/Table1[[#This Row],[Population 2021]]</f>
        <v>2808.2053133514987</v>
      </c>
      <c r="N15" s="44">
        <v>26.963353999999999</v>
      </c>
      <c r="O15" s="40">
        <f>Table1[[#This Row],[Total (HRK million)                 ]]*1000000/Table1[[#This Row],[Population 2021]]</f>
        <v>3673.4814713896458</v>
      </c>
      <c r="P15" s="44">
        <v>-6.3511269999999982</v>
      </c>
      <c r="Q15" s="40">
        <f>Table1[[#This Row],[Total (HRK million)                            ]]*1000000/Table1[[#This Row],[Population 2021]]</f>
        <v>-865.27615803814683</v>
      </c>
      <c r="R15" s="64">
        <v>7473</v>
      </c>
      <c r="S15" s="35">
        <v>16.900528000000001</v>
      </c>
      <c r="T15" s="36">
        <f>Table1[[#This Row],[Total (HRK million)   ]]*1000000/Table1[[#This Row],[Population 2020]]</f>
        <v>2261.5452964003748</v>
      </c>
      <c r="U15" s="35">
        <v>20.83888</v>
      </c>
      <c r="V15" s="36">
        <f>Table1[[#This Row],[Total (HRK million)                  ]]*1000000/Table1[[#This Row],[Population 2020]]</f>
        <v>2788.5561354208485</v>
      </c>
      <c r="W15" s="35">
        <f>Table1[[#This Row],[Total (HRK million)   ]]-Table1[[#This Row],[Total (HRK million)                  ]]</f>
        <v>-3.9383519999999983</v>
      </c>
      <c r="X15" s="36">
        <f>Table1[[#This Row],[Total (HRK million)                             ]]*1000000/Table1[[#This Row],[Population 2020]]</f>
        <v>-527.01083902047344</v>
      </c>
      <c r="Y15" s="68">
        <v>7521</v>
      </c>
      <c r="Z15" s="7">
        <v>17.646633999999999</v>
      </c>
      <c r="AA15" s="6">
        <f>Table1[[#This Row],[Total (HRK million)                     ]]*1000000/Table1[[#This Row],[Population 2019                 ]]</f>
        <v>2346.3148517484378</v>
      </c>
      <c r="AB15" s="7">
        <v>18.606292</v>
      </c>
      <c r="AC15" s="6">
        <f>Table1[[#This Row],[Total (HRK million)                                   ]]*1000000/Table1[[#This Row],[Population 2019                 ]]</f>
        <v>2473.9119797899216</v>
      </c>
      <c r="AD15" s="7">
        <f>Table1[[#This Row],[Total (HRK million)                     ]]-Table1[[#This Row],[Total (HRK million)                                   ]]</f>
        <v>-0.95965800000000101</v>
      </c>
      <c r="AE15" s="8">
        <f>Table1[[#This Row],[Total (HRK million)                       ]]*1000000/Table1[[#This Row],[Population 2019                 ]]</f>
        <v>-127.59712804148398</v>
      </c>
      <c r="AF15" s="6">
        <v>7601</v>
      </c>
      <c r="AG15" s="7">
        <v>14.478357000000001</v>
      </c>
      <c r="AH15" s="6">
        <f>Table1[[#This Row],[Total (HRK million)                                 ]]*1000000/Table1[[#This Row],[Population 2018]]</f>
        <v>1904.7963425865019</v>
      </c>
      <c r="AI15" s="7">
        <v>13.388702</v>
      </c>
      <c r="AJ15" s="6">
        <f>Table1[[#This Row],[Total (HRK million)                                     ]]*1000000/Table1[[#This Row],[Population 2018]]</f>
        <v>1761.43954742797</v>
      </c>
      <c r="AK15" s="7">
        <f>Table1[[#This Row],[Total (HRK million)                                 ]]-Table1[[#This Row],[Total (HRK million)                                     ]]</f>
        <v>1.0896550000000005</v>
      </c>
      <c r="AL15" s="8">
        <f>Table1[[#This Row],[Total (HRK million)                                      ]]*1000000/Table1[[#This Row],[Population 2018]]</f>
        <v>143.35679515853184</v>
      </c>
      <c r="AM15" s="9">
        <v>7671</v>
      </c>
      <c r="AN15" s="10">
        <v>11.035812999999999</v>
      </c>
      <c r="AO15" s="11">
        <f>Table1[[#This Row],[Total (HRK million)                                         ]]*1000000/Table1[[#This Row],[Population 2017               ]]</f>
        <v>1438.6407248077173</v>
      </c>
      <c r="AP15" s="10">
        <v>12.408830999999999</v>
      </c>
      <c r="AQ15" s="11">
        <f>Table1[[#This Row],[Total (HRK million)                                          ]]*1000000/Table1[[#This Row],[Population 2017               ]]</f>
        <v>1617.6288619475949</v>
      </c>
      <c r="AR15" s="10">
        <f>Table1[[#This Row],[Total (HRK million)                                         ]]-Table1[[#This Row],[Total (HRK million)                                          ]]</f>
        <v>-1.3730180000000001</v>
      </c>
      <c r="AS15" s="11">
        <f>Table1[[#This Row],[Total (HRK million)                                                  ]]*1000000/Table1[[#This Row],[Population 2017               ]]</f>
        <v>-178.98813713987747</v>
      </c>
      <c r="AT15" s="45">
        <v>7741</v>
      </c>
      <c r="AU15" s="46">
        <v>11.861903999999999</v>
      </c>
      <c r="AV15" s="13">
        <f>Table1[[#This Row],[Total (HRK million)                                ]]*1000000/Table1[[#This Row],[Population 2016]]</f>
        <v>1532.3477586875081</v>
      </c>
      <c r="AW15" s="46">
        <v>11.088882999999999</v>
      </c>
      <c r="AX15" s="13">
        <f>Table1[[#This Row],[Total (HRK million)                                                        ]]*1000000/Table1[[#This Row],[Population 2016]]</f>
        <v>1432.4871463635188</v>
      </c>
      <c r="AY15" s="82">
        <f>Table1[[#This Row],[Total (HRK million)                                ]]-Table1[[#This Row],[Total (HRK million)                                                        ]]</f>
        <v>0.77302099999999996</v>
      </c>
      <c r="AZ15" s="13">
        <f>Table1[[#This Row],[Total (HRK million)                                                                      ]]*1000000/Table1[[#This Row],[Population 2016]]</f>
        <v>99.860612323989145</v>
      </c>
      <c r="BA15" s="68">
        <v>7821</v>
      </c>
      <c r="BB15" s="52">
        <v>10.312954</v>
      </c>
      <c r="BC15" s="13">
        <f>Table1[[#This Row],[Total (HRK million)                                                           ]]*1000000/Table1[[#This Row],[Population 2015]]</f>
        <v>1318.6234496867407</v>
      </c>
      <c r="BD15" s="52">
        <v>10.152815</v>
      </c>
      <c r="BE15" s="13">
        <f>Table1[[#This Row],[Total (HRK million) ]]*1000000/Table1[[#This Row],[Population 2015]]</f>
        <v>1298.1479350466693</v>
      </c>
      <c r="BF15" s="82">
        <f>Table1[[#This Row],[Total (HRK million)                                                           ]]-Table1[[#This Row],[Total (HRK million) ]]</f>
        <v>0.16013899999999914</v>
      </c>
      <c r="BG15" s="13">
        <f>Table1[[#This Row],[Total (HRK million)     ]]*1000000/Table1[[#This Row],[Population 2015]]</f>
        <v>20.475514640071495</v>
      </c>
      <c r="BH15" s="68">
        <v>7870</v>
      </c>
      <c r="BI15" s="88">
        <v>12.039097</v>
      </c>
      <c r="BJ15" s="12">
        <f>Table1[[#This Row],[Total (HRK million)                                  ]]*1000000/Table1[[#This Row],[Population 2014]]</f>
        <v>1529.7454891994917</v>
      </c>
      <c r="BK15" s="88">
        <v>10.138785</v>
      </c>
      <c r="BL15" s="12">
        <f>Table1[[#This Row],[Total (HRK million)    ]]*1000000/Table1[[#This Row],[Population 2014]]</f>
        <v>1288.2827191867852</v>
      </c>
      <c r="BM15" s="88">
        <f>Table1[[#This Row],[Total (HRK million)                                  ]]-Table1[[#This Row],[Total (HRK million)    ]]</f>
        <v>1.9003119999999996</v>
      </c>
      <c r="BN15" s="12">
        <f>Table1[[#This Row],[Total (HRK million)      ]]*1000000/Table1[[#This Row],[Population 2014]]</f>
        <v>241.46277001270641</v>
      </c>
      <c r="BO15" s="94">
        <v>5</v>
      </c>
      <c r="BP15" s="53">
        <v>5</v>
      </c>
      <c r="BQ15" s="55">
        <v>5</v>
      </c>
      <c r="BR15" s="26">
        <v>5</v>
      </c>
      <c r="BS15" s="13">
        <v>5</v>
      </c>
      <c r="BT15" s="13">
        <v>5</v>
      </c>
      <c r="BU15" s="13">
        <v>4</v>
      </c>
      <c r="BV15" s="13">
        <v>4</v>
      </c>
      <c r="BW15" s="56">
        <v>3</v>
      </c>
    </row>
    <row r="16" spans="1:75" x14ac:dyDescent="0.25">
      <c r="A16" s="14" t="s">
        <v>608</v>
      </c>
      <c r="B16" s="15" t="s">
        <v>121</v>
      </c>
      <c r="C16" s="15" t="s">
        <v>142</v>
      </c>
      <c r="D16" s="45">
        <v>1265</v>
      </c>
      <c r="E16" s="44">
        <v>4.5442790000000004</v>
      </c>
      <c r="F16" s="40">
        <f>Table1[[#This Row],[Total (HRK million)]]*1000000/Table1[[#This Row],[Population 2022]]</f>
        <v>3592.3154150197629</v>
      </c>
      <c r="G16" s="44">
        <v>9.0621089999999995</v>
      </c>
      <c r="H16" s="40">
        <f>Table1[[#This Row],[Total (HRK million)                ]]*1000000/Table1[[#This Row],[Population 2022]]</f>
        <v>7163.7225296442684</v>
      </c>
      <c r="I16" s="44">
        <v>-4.51783</v>
      </c>
      <c r="J16" s="40">
        <f>Table1[[#This Row],[Total (HRK million)                           ]]*1000000/Table1[[#This Row],[Population 2022]]</f>
        <v>-3571.407114624506</v>
      </c>
      <c r="K16" s="45">
        <v>1266</v>
      </c>
      <c r="L16" s="44">
        <v>7.718693</v>
      </c>
      <c r="M16" s="40">
        <f>Table1[[#This Row],[Total (HRK million)  ]]*1000000/Table1[[#This Row],[Population 2021]]</f>
        <v>6096.9139020537123</v>
      </c>
      <c r="N16" s="44">
        <v>9.1355529999999998</v>
      </c>
      <c r="O16" s="40">
        <f>Table1[[#This Row],[Total (HRK million)                 ]]*1000000/Table1[[#This Row],[Population 2021]]</f>
        <v>7216.0766192733017</v>
      </c>
      <c r="P16" s="44">
        <v>-1.4168599999999998</v>
      </c>
      <c r="Q16" s="40">
        <f>Table1[[#This Row],[Total (HRK million)                            ]]*1000000/Table1[[#This Row],[Population 2021]]</f>
        <v>-1119.162717219589</v>
      </c>
      <c r="R16" s="64">
        <v>1316</v>
      </c>
      <c r="S16" s="35">
        <v>7.5093690000000004</v>
      </c>
      <c r="T16" s="36">
        <f>Table1[[#This Row],[Total (HRK million)   ]]*1000000/Table1[[#This Row],[Population 2020]]</f>
        <v>5706.2074468085102</v>
      </c>
      <c r="U16" s="35">
        <v>4.9904250000000001</v>
      </c>
      <c r="V16" s="36">
        <f>Table1[[#This Row],[Total (HRK million)                  ]]*1000000/Table1[[#This Row],[Population 2020]]</f>
        <v>3792.1162613981764</v>
      </c>
      <c r="W16" s="35">
        <f>Table1[[#This Row],[Total (HRK million)   ]]-Table1[[#This Row],[Total (HRK million)                  ]]</f>
        <v>2.5189440000000003</v>
      </c>
      <c r="X16" s="36">
        <f>Table1[[#This Row],[Total (HRK million)                             ]]*1000000/Table1[[#This Row],[Population 2020]]</f>
        <v>1914.0911854103347</v>
      </c>
      <c r="Y16" s="68">
        <v>1305</v>
      </c>
      <c r="Z16" s="7">
        <v>4.8309059999999997</v>
      </c>
      <c r="AA16" s="6">
        <f>Table1[[#This Row],[Total (HRK million)                     ]]*1000000/Table1[[#This Row],[Population 2019                 ]]</f>
        <v>3701.8436781609194</v>
      </c>
      <c r="AB16" s="7">
        <v>5.0838760000000001</v>
      </c>
      <c r="AC16" s="6">
        <f>Table1[[#This Row],[Total (HRK million)                                   ]]*1000000/Table1[[#This Row],[Population 2019                 ]]</f>
        <v>3895.6904214559386</v>
      </c>
      <c r="AD16" s="7">
        <f>Table1[[#This Row],[Total (HRK million)                     ]]-Table1[[#This Row],[Total (HRK million)                                   ]]</f>
        <v>-0.25297000000000036</v>
      </c>
      <c r="AE16" s="8">
        <f>Table1[[#This Row],[Total (HRK million)                       ]]*1000000/Table1[[#This Row],[Population 2019                 ]]</f>
        <v>-193.84674329501942</v>
      </c>
      <c r="AF16" s="6">
        <v>1308</v>
      </c>
      <c r="AG16" s="7">
        <v>3.640444</v>
      </c>
      <c r="AH16" s="6">
        <f>Table1[[#This Row],[Total (HRK million)                                 ]]*1000000/Table1[[#This Row],[Population 2018]]</f>
        <v>2783.2140672782875</v>
      </c>
      <c r="AI16" s="7">
        <v>2.9776359999999999</v>
      </c>
      <c r="AJ16" s="6">
        <f>Table1[[#This Row],[Total (HRK million)                                     ]]*1000000/Table1[[#This Row],[Population 2018]]</f>
        <v>2276.4801223241589</v>
      </c>
      <c r="AK16" s="7">
        <f>Table1[[#This Row],[Total (HRK million)                                 ]]-Table1[[#This Row],[Total (HRK million)                                     ]]</f>
        <v>0.66280800000000006</v>
      </c>
      <c r="AL16" s="8">
        <f>Table1[[#This Row],[Total (HRK million)                                      ]]*1000000/Table1[[#This Row],[Population 2018]]</f>
        <v>506.7339449541285</v>
      </c>
      <c r="AM16" s="9">
        <v>1319</v>
      </c>
      <c r="AN16" s="10">
        <v>3.0374270000000001</v>
      </c>
      <c r="AO16" s="11">
        <f>Table1[[#This Row],[Total (HRK million)                                         ]]*1000000/Table1[[#This Row],[Population 2017               ]]</f>
        <v>2302.825625473844</v>
      </c>
      <c r="AP16" s="10">
        <v>3.1836340000000001</v>
      </c>
      <c r="AQ16" s="11">
        <f>Table1[[#This Row],[Total (HRK million)                                          ]]*1000000/Table1[[#This Row],[Population 2017               ]]</f>
        <v>2413.6724791508718</v>
      </c>
      <c r="AR16" s="10">
        <f>Table1[[#This Row],[Total (HRK million)                                         ]]-Table1[[#This Row],[Total (HRK million)                                          ]]</f>
        <v>-0.14620699999999998</v>
      </c>
      <c r="AS16" s="11">
        <f>Table1[[#This Row],[Total (HRK million)                                                  ]]*1000000/Table1[[#This Row],[Population 2017               ]]</f>
        <v>-110.84685367702802</v>
      </c>
      <c r="AT16" s="45">
        <v>1335</v>
      </c>
      <c r="AU16" s="46">
        <v>2.8931390000000001</v>
      </c>
      <c r="AV16" s="13">
        <f>Table1[[#This Row],[Total (HRK million)                                ]]*1000000/Table1[[#This Row],[Population 2016]]</f>
        <v>2167.1453183520598</v>
      </c>
      <c r="AW16" s="46">
        <v>2.8280210000000001</v>
      </c>
      <c r="AX16" s="13">
        <f>Table1[[#This Row],[Total (HRK million)                                                        ]]*1000000/Table1[[#This Row],[Population 2016]]</f>
        <v>2118.3677902621721</v>
      </c>
      <c r="AY16" s="82">
        <f>Table1[[#This Row],[Total (HRK million)                                ]]-Table1[[#This Row],[Total (HRK million)                                                        ]]</f>
        <v>6.5118000000000009E-2</v>
      </c>
      <c r="AZ16" s="13">
        <f>Table1[[#This Row],[Total (HRK million)                                                                      ]]*1000000/Table1[[#This Row],[Population 2016]]</f>
        <v>48.777528089887646</v>
      </c>
      <c r="BA16" s="68">
        <v>1354</v>
      </c>
      <c r="BB16" s="52">
        <v>2.5629729999999999</v>
      </c>
      <c r="BC16" s="13">
        <f>Table1[[#This Row],[Total (HRK million)                                                           ]]*1000000/Table1[[#This Row],[Population 2015]]</f>
        <v>1892.8899556868537</v>
      </c>
      <c r="BD16" s="52">
        <v>3.1579959999999998</v>
      </c>
      <c r="BE16" s="13">
        <f>Table1[[#This Row],[Total (HRK million) ]]*1000000/Table1[[#This Row],[Population 2015]]</f>
        <v>2332.3456425406202</v>
      </c>
      <c r="BF16" s="82">
        <f>Table1[[#This Row],[Total (HRK million)                                                           ]]-Table1[[#This Row],[Total (HRK million) ]]</f>
        <v>-0.59502299999999986</v>
      </c>
      <c r="BG16" s="13">
        <f>Table1[[#This Row],[Total (HRK million)     ]]*1000000/Table1[[#This Row],[Population 2015]]</f>
        <v>-439.45568685376651</v>
      </c>
      <c r="BH16" s="68">
        <v>1387</v>
      </c>
      <c r="BI16" s="88">
        <v>2.8175659999999998</v>
      </c>
      <c r="BJ16" s="12">
        <f>Table1[[#This Row],[Total (HRK million)                                  ]]*1000000/Table1[[#This Row],[Population 2014]]</f>
        <v>2031.410237923576</v>
      </c>
      <c r="BK16" s="88">
        <v>2.3896280000000001</v>
      </c>
      <c r="BL16" s="12">
        <f>Table1[[#This Row],[Total (HRK million)    ]]*1000000/Table1[[#This Row],[Population 2014]]</f>
        <v>1722.8752703677001</v>
      </c>
      <c r="BM16" s="88">
        <f>Table1[[#This Row],[Total (HRK million)                                  ]]-Table1[[#This Row],[Total (HRK million)    ]]</f>
        <v>0.42793799999999971</v>
      </c>
      <c r="BN16" s="12">
        <f>Table1[[#This Row],[Total (HRK million)      ]]*1000000/Table1[[#This Row],[Population 2014]]</f>
        <v>308.53496755587577</v>
      </c>
      <c r="BO16" s="94">
        <v>5</v>
      </c>
      <c r="BP16" s="53">
        <v>5</v>
      </c>
      <c r="BQ16" s="55">
        <v>5</v>
      </c>
      <c r="BR16" s="26">
        <v>4</v>
      </c>
      <c r="BS16" s="13">
        <v>2</v>
      </c>
      <c r="BT16" s="13">
        <v>0</v>
      </c>
      <c r="BU16" s="13">
        <v>2</v>
      </c>
      <c r="BV16" s="13">
        <v>0</v>
      </c>
      <c r="BW16" s="56">
        <v>0</v>
      </c>
    </row>
    <row r="17" spans="1:75" x14ac:dyDescent="0.25">
      <c r="A17" s="14" t="s">
        <v>608</v>
      </c>
      <c r="B17" s="15" t="s">
        <v>32</v>
      </c>
      <c r="C17" s="15" t="s">
        <v>221</v>
      </c>
      <c r="D17" s="47">
        <v>3258</v>
      </c>
      <c r="E17" s="46">
        <v>16.470942140000002</v>
      </c>
      <c r="F17" s="36">
        <f>Table1[[#This Row],[Total (HRK million)]]*1000000/Table1[[#This Row],[Population 2022]]</f>
        <v>5055.5377961939848</v>
      </c>
      <c r="G17" s="46">
        <v>12.76422634</v>
      </c>
      <c r="H17" s="36">
        <f>Table1[[#This Row],[Total (HRK million)                ]]*1000000/Table1[[#This Row],[Population 2022]]</f>
        <v>3917.8104174340087</v>
      </c>
      <c r="I17" s="46">
        <v>3.7067158000000009</v>
      </c>
      <c r="J17" s="36">
        <f>Table1[[#This Row],[Total (HRK million)                           ]]*1000000/Table1[[#This Row],[Population 2022]]</f>
        <v>1137.7273787599756</v>
      </c>
      <c r="K17" s="47">
        <v>3389</v>
      </c>
      <c r="L17" s="46">
        <v>15.871629</v>
      </c>
      <c r="M17" s="36">
        <f>Table1[[#This Row],[Total (HRK million)  ]]*1000000/Table1[[#This Row],[Population 2021]]</f>
        <v>4683.2779580997349</v>
      </c>
      <c r="N17" s="46">
        <v>15.661642000000001</v>
      </c>
      <c r="O17" s="36">
        <f>Table1[[#This Row],[Total (HRK million)                 ]]*1000000/Table1[[#This Row],[Population 2021]]</f>
        <v>4621.31661257008</v>
      </c>
      <c r="P17" s="46">
        <v>0.20998699999999992</v>
      </c>
      <c r="Q17" s="36">
        <f>Table1[[#This Row],[Total (HRK million)                            ]]*1000000/Table1[[#This Row],[Population 2021]]</f>
        <v>61.961345529654743</v>
      </c>
      <c r="R17" s="64">
        <v>3365</v>
      </c>
      <c r="S17" s="35">
        <v>14.694321</v>
      </c>
      <c r="T17" s="36">
        <f>Table1[[#This Row],[Total (HRK million)   ]]*1000000/Table1[[#This Row],[Population 2020]]</f>
        <v>4366.8115898959877</v>
      </c>
      <c r="U17" s="35">
        <v>16.804696</v>
      </c>
      <c r="V17" s="36">
        <f>Table1[[#This Row],[Total (HRK million)                  ]]*1000000/Table1[[#This Row],[Population 2020]]</f>
        <v>4993.9661218424962</v>
      </c>
      <c r="W17" s="35">
        <f>Table1[[#This Row],[Total (HRK million)   ]]-Table1[[#This Row],[Total (HRK million)                  ]]</f>
        <v>-2.1103749999999994</v>
      </c>
      <c r="X17" s="36">
        <f>Table1[[#This Row],[Total (HRK million)                             ]]*1000000/Table1[[#This Row],[Population 2020]]</f>
        <v>-627.15453194650809</v>
      </c>
      <c r="Y17" s="68">
        <v>3420</v>
      </c>
      <c r="Z17" s="7">
        <v>12.062697</v>
      </c>
      <c r="AA17" s="6">
        <f>Table1[[#This Row],[Total (HRK million)                     ]]*1000000/Table1[[#This Row],[Population 2019                 ]]</f>
        <v>3527.1043859649121</v>
      </c>
      <c r="AB17" s="7">
        <v>18.427305</v>
      </c>
      <c r="AC17" s="6">
        <f>Table1[[#This Row],[Total (HRK million)                                   ]]*1000000/Table1[[#This Row],[Population 2019                 ]]</f>
        <v>5388.1008771929828</v>
      </c>
      <c r="AD17" s="7">
        <f>Table1[[#This Row],[Total (HRK million)                     ]]-Table1[[#This Row],[Total (HRK million)                                   ]]</f>
        <v>-6.3646080000000005</v>
      </c>
      <c r="AE17" s="8">
        <f>Table1[[#This Row],[Total (HRK million)                       ]]*1000000/Table1[[#This Row],[Population 2019                 ]]</f>
        <v>-1860.9964912280705</v>
      </c>
      <c r="AF17" s="6">
        <v>3484</v>
      </c>
      <c r="AG17" s="7">
        <v>14.203077</v>
      </c>
      <c r="AH17" s="6">
        <f>Table1[[#This Row],[Total (HRK million)                                 ]]*1000000/Table1[[#This Row],[Population 2018]]</f>
        <v>4076.6581515499424</v>
      </c>
      <c r="AI17" s="7">
        <v>10.375635000000001</v>
      </c>
      <c r="AJ17" s="6">
        <f>Table1[[#This Row],[Total (HRK million)                                     ]]*1000000/Table1[[#This Row],[Population 2018]]</f>
        <v>2978.0812284730196</v>
      </c>
      <c r="AK17" s="7">
        <f>Table1[[#This Row],[Total (HRK million)                                 ]]-Table1[[#This Row],[Total (HRK million)                                     ]]</f>
        <v>3.8274419999999996</v>
      </c>
      <c r="AL17" s="8">
        <f>Table1[[#This Row],[Total (HRK million)                                      ]]*1000000/Table1[[#This Row],[Population 2018]]</f>
        <v>1098.5769230769229</v>
      </c>
      <c r="AM17" s="9">
        <v>3515</v>
      </c>
      <c r="AN17" s="10">
        <v>7.1559080000000002</v>
      </c>
      <c r="AO17" s="11">
        <f>Table1[[#This Row],[Total (HRK million)                                         ]]*1000000/Table1[[#This Row],[Population 2017               ]]</f>
        <v>2035.8201991465148</v>
      </c>
      <c r="AP17" s="10">
        <v>6.1474200000000003</v>
      </c>
      <c r="AQ17" s="11">
        <f>Table1[[#This Row],[Total (HRK million)                                          ]]*1000000/Table1[[#This Row],[Population 2017               ]]</f>
        <v>1748.9103840682787</v>
      </c>
      <c r="AR17" s="10">
        <f>Table1[[#This Row],[Total (HRK million)                                         ]]-Table1[[#This Row],[Total (HRK million)                                          ]]</f>
        <v>1.0084879999999998</v>
      </c>
      <c r="AS17" s="11">
        <f>Table1[[#This Row],[Total (HRK million)                                                  ]]*1000000/Table1[[#This Row],[Population 2017               ]]</f>
        <v>286.90981507823608</v>
      </c>
      <c r="AT17" s="45">
        <v>3606</v>
      </c>
      <c r="AU17" s="46">
        <v>6.4612270000000001</v>
      </c>
      <c r="AV17" s="13">
        <f>Table1[[#This Row],[Total (HRK million)                                ]]*1000000/Table1[[#This Row],[Population 2016]]</f>
        <v>1791.7989462007765</v>
      </c>
      <c r="AW17" s="46">
        <v>5.3496110000000003</v>
      </c>
      <c r="AX17" s="13">
        <f>Table1[[#This Row],[Total (HRK million)                                                        ]]*1000000/Table1[[#This Row],[Population 2016]]</f>
        <v>1483.530504714365</v>
      </c>
      <c r="AY17" s="82">
        <f>Table1[[#This Row],[Total (HRK million)                                ]]-Table1[[#This Row],[Total (HRK million)                                                        ]]</f>
        <v>1.1116159999999997</v>
      </c>
      <c r="AZ17" s="13">
        <f>Table1[[#This Row],[Total (HRK million)                                                                      ]]*1000000/Table1[[#This Row],[Population 2016]]</f>
        <v>308.26844148641146</v>
      </c>
      <c r="BA17" s="68">
        <v>3705</v>
      </c>
      <c r="BB17" s="52">
        <v>7.0362229999999997</v>
      </c>
      <c r="BC17" s="13">
        <f>Table1[[#This Row],[Total (HRK million)                                                           ]]*1000000/Table1[[#This Row],[Population 2015]]</f>
        <v>1899.1155195681511</v>
      </c>
      <c r="BD17" s="52">
        <v>6.58535</v>
      </c>
      <c r="BE17" s="13">
        <f>Table1[[#This Row],[Total (HRK million) ]]*1000000/Table1[[#This Row],[Population 2015]]</f>
        <v>1777.4224021592443</v>
      </c>
      <c r="BF17" s="82">
        <f>Table1[[#This Row],[Total (HRK million)                                                           ]]-Table1[[#This Row],[Total (HRK million) ]]</f>
        <v>0.45087299999999964</v>
      </c>
      <c r="BG17" s="13">
        <f>Table1[[#This Row],[Total (HRK million)     ]]*1000000/Table1[[#This Row],[Population 2015]]</f>
        <v>121.69311740890679</v>
      </c>
      <c r="BH17" s="68">
        <v>3764</v>
      </c>
      <c r="BI17" s="88">
        <v>8.0307659999999998</v>
      </c>
      <c r="BJ17" s="12">
        <f>Table1[[#This Row],[Total (HRK million)                                  ]]*1000000/Table1[[#This Row],[Population 2014]]</f>
        <v>2133.5722635494153</v>
      </c>
      <c r="BK17" s="88">
        <v>7.7573730000000003</v>
      </c>
      <c r="BL17" s="12">
        <f>Table1[[#This Row],[Total (HRK million)    ]]*1000000/Table1[[#This Row],[Population 2014]]</f>
        <v>2060.9386291179594</v>
      </c>
      <c r="BM17" s="88">
        <f>Table1[[#This Row],[Total (HRK million)                                  ]]-Table1[[#This Row],[Total (HRK million)    ]]</f>
        <v>0.27339299999999955</v>
      </c>
      <c r="BN17" s="12">
        <f>Table1[[#This Row],[Total (HRK million)      ]]*1000000/Table1[[#This Row],[Population 2014]]</f>
        <v>72.633634431455775</v>
      </c>
      <c r="BO17" s="94">
        <v>4</v>
      </c>
      <c r="BP17" s="53">
        <v>4</v>
      </c>
      <c r="BQ17" s="55">
        <v>5</v>
      </c>
      <c r="BR17" s="26">
        <v>5</v>
      </c>
      <c r="BS17" s="13">
        <v>5</v>
      </c>
      <c r="BT17" s="13">
        <v>4</v>
      </c>
      <c r="BU17" s="13">
        <v>2</v>
      </c>
      <c r="BV17" s="13">
        <v>2</v>
      </c>
      <c r="BW17" s="56">
        <v>0</v>
      </c>
    </row>
    <row r="18" spans="1:75" x14ac:dyDescent="0.25">
      <c r="A18" s="14" t="s">
        <v>607</v>
      </c>
      <c r="B18" s="15" t="s">
        <v>666</v>
      </c>
      <c r="C18" s="15" t="s">
        <v>76</v>
      </c>
      <c r="D18" s="45">
        <v>7806</v>
      </c>
      <c r="E18" s="44">
        <v>44.637960300000003</v>
      </c>
      <c r="F18" s="40">
        <f>Table1[[#This Row],[Total (HRK million)]]*1000000/Table1[[#This Row],[Population 2022]]</f>
        <v>5718.4166410453499</v>
      </c>
      <c r="G18" s="44">
        <v>61.052324280000001</v>
      </c>
      <c r="H18" s="40">
        <f>Table1[[#This Row],[Total (HRK million)                ]]*1000000/Table1[[#This Row],[Population 2022]]</f>
        <v>7821.2047501921597</v>
      </c>
      <c r="I18" s="44">
        <v>-16.414363979999997</v>
      </c>
      <c r="J18" s="40">
        <f>Table1[[#This Row],[Total (HRK million)                           ]]*1000000/Table1[[#This Row],[Population 2022]]</f>
        <v>-2102.7881091468098</v>
      </c>
      <c r="K18" s="45">
        <v>7973</v>
      </c>
      <c r="L18" s="44">
        <v>67.358941999999999</v>
      </c>
      <c r="M18" s="40">
        <f>Table1[[#This Row],[Total (HRK million)  ]]*1000000/Table1[[#This Row],[Population 2021]]</f>
        <v>8448.3810359964882</v>
      </c>
      <c r="N18" s="44">
        <v>44.515452000000003</v>
      </c>
      <c r="O18" s="40">
        <f>Table1[[#This Row],[Total (HRK million)                 ]]*1000000/Table1[[#This Row],[Population 2021]]</f>
        <v>5583.2750533049038</v>
      </c>
      <c r="P18" s="44">
        <v>22.843489999999996</v>
      </c>
      <c r="Q18" s="40">
        <f>Table1[[#This Row],[Total (HRK million)                            ]]*1000000/Table1[[#This Row],[Population 2021]]</f>
        <v>2865.1059826915834</v>
      </c>
      <c r="R18" s="64">
        <v>8087</v>
      </c>
      <c r="S18" s="35">
        <v>71.930446000000003</v>
      </c>
      <c r="T18" s="36">
        <f>Table1[[#This Row],[Total (HRK million)   ]]*1000000/Table1[[#This Row],[Population 2020]]</f>
        <v>8894.577222703103</v>
      </c>
      <c r="U18" s="35">
        <v>71.291214999999994</v>
      </c>
      <c r="V18" s="36">
        <f>Table1[[#This Row],[Total (HRK million)                  ]]*1000000/Table1[[#This Row],[Population 2020]]</f>
        <v>8815.5329541239025</v>
      </c>
      <c r="W18" s="35">
        <f>Table1[[#This Row],[Total (HRK million)   ]]-Table1[[#This Row],[Total (HRK million)                  ]]</f>
        <v>0.63923100000000943</v>
      </c>
      <c r="X18" s="36">
        <f>Table1[[#This Row],[Total (HRK million)                             ]]*1000000/Table1[[#This Row],[Population 2020]]</f>
        <v>79.044268579202352</v>
      </c>
      <c r="Y18" s="68">
        <v>8235</v>
      </c>
      <c r="Z18" s="7">
        <v>72.156159000000002</v>
      </c>
      <c r="AA18" s="6">
        <f>Table1[[#This Row],[Total (HRK million)                     ]]*1000000/Table1[[#This Row],[Population 2019                 ]]</f>
        <v>8762.1322404371585</v>
      </c>
      <c r="AB18" s="7">
        <v>77.382598000000002</v>
      </c>
      <c r="AC18" s="6">
        <f>Table1[[#This Row],[Total (HRK million)                                   ]]*1000000/Table1[[#This Row],[Population 2019                 ]]</f>
        <v>9396.7939283545838</v>
      </c>
      <c r="AD18" s="7">
        <f>Table1[[#This Row],[Total (HRK million)                     ]]-Table1[[#This Row],[Total (HRK million)                                   ]]</f>
        <v>-5.2264389999999992</v>
      </c>
      <c r="AE18" s="8">
        <f>Table1[[#This Row],[Total (HRK million)                       ]]*1000000/Table1[[#This Row],[Population 2019                 ]]</f>
        <v>-634.66168791742552</v>
      </c>
      <c r="AF18" s="6">
        <v>8374</v>
      </c>
      <c r="AG18" s="7">
        <v>43.768819000000001</v>
      </c>
      <c r="AH18" s="6">
        <f>Table1[[#This Row],[Total (HRK million)                                 ]]*1000000/Table1[[#This Row],[Population 2018]]</f>
        <v>5226.7517315500354</v>
      </c>
      <c r="AI18" s="7">
        <v>47.429662</v>
      </c>
      <c r="AJ18" s="6">
        <f>Table1[[#This Row],[Total (HRK million)                                     ]]*1000000/Table1[[#This Row],[Population 2018]]</f>
        <v>5663.9195127776447</v>
      </c>
      <c r="AK18" s="7">
        <f>Table1[[#This Row],[Total (HRK million)                                 ]]-Table1[[#This Row],[Total (HRK million)                                     ]]</f>
        <v>-3.6608429999999998</v>
      </c>
      <c r="AL18" s="8">
        <f>Table1[[#This Row],[Total (HRK million)                                      ]]*1000000/Table1[[#This Row],[Population 2018]]</f>
        <v>-437.16778122760928</v>
      </c>
      <c r="AM18" s="9">
        <v>8549</v>
      </c>
      <c r="AN18" s="10">
        <v>30.242090999999999</v>
      </c>
      <c r="AO18" s="11">
        <f>Table1[[#This Row],[Total (HRK million)                                         ]]*1000000/Table1[[#This Row],[Population 2017               ]]</f>
        <v>3537.5004094046089</v>
      </c>
      <c r="AP18" s="10">
        <v>35.581969999999998</v>
      </c>
      <c r="AQ18" s="11">
        <f>Table1[[#This Row],[Total (HRK million)                                          ]]*1000000/Table1[[#This Row],[Population 2017               ]]</f>
        <v>4162.1207158732013</v>
      </c>
      <c r="AR18" s="10">
        <f>Table1[[#This Row],[Total (HRK million)                                         ]]-Table1[[#This Row],[Total (HRK million)                                          ]]</f>
        <v>-5.3398789999999998</v>
      </c>
      <c r="AS18" s="11">
        <f>Table1[[#This Row],[Total (HRK million)                                                  ]]*1000000/Table1[[#This Row],[Population 2017               ]]</f>
        <v>-624.62030646859284</v>
      </c>
      <c r="AT18" s="45">
        <v>8970</v>
      </c>
      <c r="AU18" s="46">
        <v>40.142277</v>
      </c>
      <c r="AV18" s="13">
        <f>Table1[[#This Row],[Total (HRK million)                                ]]*1000000/Table1[[#This Row],[Population 2016]]</f>
        <v>4475.1702341137125</v>
      </c>
      <c r="AW18" s="46">
        <v>36.308104999999998</v>
      </c>
      <c r="AX18" s="13">
        <f>Table1[[#This Row],[Total (HRK million)                                                        ]]*1000000/Table1[[#This Row],[Population 2016]]</f>
        <v>4047.7263099219622</v>
      </c>
      <c r="AY18" s="82">
        <f>Table1[[#This Row],[Total (HRK million)                                ]]-Table1[[#This Row],[Total (HRK million)                                                        ]]</f>
        <v>3.8341720000000024</v>
      </c>
      <c r="AZ18" s="13">
        <f>Table1[[#This Row],[Total (HRK million)                                                                      ]]*1000000/Table1[[#This Row],[Population 2016]]</f>
        <v>427.44392419175051</v>
      </c>
      <c r="BA18" s="68">
        <v>9231</v>
      </c>
      <c r="BB18" s="52">
        <v>37.889437000000001</v>
      </c>
      <c r="BC18" s="13">
        <f>Table1[[#This Row],[Total (HRK million)                                                           ]]*1000000/Table1[[#This Row],[Population 2015]]</f>
        <v>4104.5863936734913</v>
      </c>
      <c r="BD18" s="52">
        <v>29.951385999999999</v>
      </c>
      <c r="BE18" s="13">
        <f>Table1[[#This Row],[Total (HRK million) ]]*1000000/Table1[[#This Row],[Population 2015]]</f>
        <v>3244.6523670241577</v>
      </c>
      <c r="BF18" s="82">
        <f>Table1[[#This Row],[Total (HRK million)                                                           ]]-Table1[[#This Row],[Total (HRK million) ]]</f>
        <v>7.9380510000000015</v>
      </c>
      <c r="BG18" s="13">
        <f>Table1[[#This Row],[Total (HRK million)     ]]*1000000/Table1[[#This Row],[Population 2015]]</f>
        <v>859.93402664933399</v>
      </c>
      <c r="BH18" s="68">
        <v>9439</v>
      </c>
      <c r="BI18" s="88">
        <v>34.533225999999999</v>
      </c>
      <c r="BJ18" s="12">
        <f>Table1[[#This Row],[Total (HRK million)                                  ]]*1000000/Table1[[#This Row],[Population 2014]]</f>
        <v>3658.5682805381925</v>
      </c>
      <c r="BK18" s="88">
        <v>33.128326999999999</v>
      </c>
      <c r="BL18" s="12">
        <f>Table1[[#This Row],[Total (HRK million)    ]]*1000000/Table1[[#This Row],[Population 2014]]</f>
        <v>3509.7284669986229</v>
      </c>
      <c r="BM18" s="88">
        <f>Table1[[#This Row],[Total (HRK million)                                  ]]-Table1[[#This Row],[Total (HRK million)    ]]</f>
        <v>1.4048990000000003</v>
      </c>
      <c r="BN18" s="12">
        <f>Table1[[#This Row],[Total (HRK million)      ]]*1000000/Table1[[#This Row],[Population 2014]]</f>
        <v>148.83981353956989</v>
      </c>
      <c r="BO18" s="94">
        <v>5</v>
      </c>
      <c r="BP18" s="53">
        <v>5</v>
      </c>
      <c r="BQ18" s="55">
        <v>5</v>
      </c>
      <c r="BR18" s="26">
        <v>5</v>
      </c>
      <c r="BS18" s="13">
        <v>5</v>
      </c>
      <c r="BT18" s="13">
        <v>2</v>
      </c>
      <c r="BU18" s="13">
        <v>1</v>
      </c>
      <c r="BV18" s="13">
        <v>0</v>
      </c>
      <c r="BW18" s="56">
        <v>0</v>
      </c>
    </row>
    <row r="19" spans="1:75" x14ac:dyDescent="0.25">
      <c r="A19" s="14" t="s">
        <v>608</v>
      </c>
      <c r="B19" s="15" t="s">
        <v>659</v>
      </c>
      <c r="C19" s="15" t="s">
        <v>529</v>
      </c>
      <c r="D19" s="45">
        <v>2773</v>
      </c>
      <c r="E19" s="44">
        <v>10.53038394</v>
      </c>
      <c r="F19" s="40">
        <f>Table1[[#This Row],[Total (HRK million)]]*1000000/Table1[[#This Row],[Population 2022]]</f>
        <v>3797.4698665705009</v>
      </c>
      <c r="G19" s="44">
        <v>9.4068429299999998</v>
      </c>
      <c r="H19" s="40">
        <f>Table1[[#This Row],[Total (HRK million)                ]]*1000000/Table1[[#This Row],[Population 2022]]</f>
        <v>3392.2982077172737</v>
      </c>
      <c r="I19" s="44">
        <v>1.1235410099999998</v>
      </c>
      <c r="J19" s="40">
        <f>Table1[[#This Row],[Total (HRK million)                           ]]*1000000/Table1[[#This Row],[Population 2022]]</f>
        <v>405.17165885322748</v>
      </c>
      <c r="K19" s="45">
        <v>2822</v>
      </c>
      <c r="L19" s="44">
        <v>10.211510000000001</v>
      </c>
      <c r="M19" s="40">
        <f>Table1[[#This Row],[Total (HRK million)  ]]*1000000/Table1[[#This Row],[Population 2021]]</f>
        <v>3618.5364989369241</v>
      </c>
      <c r="N19" s="44">
        <v>9.8748860000000001</v>
      </c>
      <c r="O19" s="40">
        <f>Table1[[#This Row],[Total (HRK million)                 ]]*1000000/Table1[[#This Row],[Population 2021]]</f>
        <v>3499.2508858965275</v>
      </c>
      <c r="P19" s="44">
        <v>0.33662400000000048</v>
      </c>
      <c r="Q19" s="40">
        <f>Table1[[#This Row],[Total (HRK million)                            ]]*1000000/Table1[[#This Row],[Population 2021]]</f>
        <v>119.28561304039705</v>
      </c>
      <c r="R19" s="64">
        <v>2830</v>
      </c>
      <c r="S19" s="35">
        <v>7.8166229999999999</v>
      </c>
      <c r="T19" s="36">
        <f>Table1[[#This Row],[Total (HRK million)   ]]*1000000/Table1[[#This Row],[Population 2020]]</f>
        <v>2762.057597173145</v>
      </c>
      <c r="U19" s="35">
        <v>7.8089110000000002</v>
      </c>
      <c r="V19" s="36">
        <f>Table1[[#This Row],[Total (HRK million)                  ]]*1000000/Table1[[#This Row],[Population 2020]]</f>
        <v>2759.3325088339225</v>
      </c>
      <c r="W19" s="35">
        <f>Table1[[#This Row],[Total (HRK million)   ]]-Table1[[#This Row],[Total (HRK million)                  ]]</f>
        <v>7.7119999999997191E-3</v>
      </c>
      <c r="X19" s="36">
        <f>Table1[[#This Row],[Total (HRK million)                             ]]*1000000/Table1[[#This Row],[Population 2020]]</f>
        <v>2.7250883392225154</v>
      </c>
      <c r="Y19" s="68">
        <v>2850</v>
      </c>
      <c r="Z19" s="7">
        <v>11.172882</v>
      </c>
      <c r="AA19" s="6">
        <f>Table1[[#This Row],[Total (HRK million)                     ]]*1000000/Table1[[#This Row],[Population 2019                 ]]</f>
        <v>3920.3094736842104</v>
      </c>
      <c r="AB19" s="7">
        <v>10.721963000000001</v>
      </c>
      <c r="AC19" s="6">
        <f>Table1[[#This Row],[Total (HRK million)                                   ]]*1000000/Table1[[#This Row],[Population 2019                 ]]</f>
        <v>3762.0922807017546</v>
      </c>
      <c r="AD19" s="7">
        <f>Table1[[#This Row],[Total (HRK million)                     ]]-Table1[[#This Row],[Total (HRK million)                                   ]]</f>
        <v>0.45091899999999896</v>
      </c>
      <c r="AE19" s="8">
        <f>Table1[[#This Row],[Total (HRK million)                       ]]*1000000/Table1[[#This Row],[Population 2019                 ]]</f>
        <v>158.21719298245577</v>
      </c>
      <c r="AF19" s="6">
        <v>2907</v>
      </c>
      <c r="AG19" s="7">
        <v>7.0252809999999997</v>
      </c>
      <c r="AH19" s="6">
        <f>Table1[[#This Row],[Total (HRK million)                                 ]]*1000000/Table1[[#This Row],[Population 2018]]</f>
        <v>2416.6773305813554</v>
      </c>
      <c r="AI19" s="7">
        <v>8.3459939999999992</v>
      </c>
      <c r="AJ19" s="6">
        <f>Table1[[#This Row],[Total (HRK million)                                     ]]*1000000/Table1[[#This Row],[Population 2018]]</f>
        <v>2870.9989680082558</v>
      </c>
      <c r="AK19" s="7">
        <f>Table1[[#This Row],[Total (HRK million)                                 ]]-Table1[[#This Row],[Total (HRK million)                                     ]]</f>
        <v>-1.3207129999999996</v>
      </c>
      <c r="AL19" s="8">
        <f>Table1[[#This Row],[Total (HRK million)                                      ]]*1000000/Table1[[#This Row],[Population 2018]]</f>
        <v>-454.32163742690045</v>
      </c>
      <c r="AM19" s="9">
        <v>2960</v>
      </c>
      <c r="AN19" s="10">
        <v>6.9883990000000002</v>
      </c>
      <c r="AO19" s="11">
        <f>Table1[[#This Row],[Total (HRK million)                                         ]]*1000000/Table1[[#This Row],[Population 2017               ]]</f>
        <v>2360.945608108108</v>
      </c>
      <c r="AP19" s="10">
        <v>6.3831980000000001</v>
      </c>
      <c r="AQ19" s="11">
        <f>Table1[[#This Row],[Total (HRK million)                                          ]]*1000000/Table1[[#This Row],[Population 2017               ]]</f>
        <v>2156.485810810811</v>
      </c>
      <c r="AR19" s="10">
        <f>Table1[[#This Row],[Total (HRK million)                                         ]]-Table1[[#This Row],[Total (HRK million)                                          ]]</f>
        <v>0.6052010000000001</v>
      </c>
      <c r="AS19" s="11">
        <f>Table1[[#This Row],[Total (HRK million)                                                  ]]*1000000/Table1[[#This Row],[Population 2017               ]]</f>
        <v>204.45979729729734</v>
      </c>
      <c r="AT19" s="45">
        <v>3024</v>
      </c>
      <c r="AU19" s="46">
        <v>7.7750839999999997</v>
      </c>
      <c r="AV19" s="13">
        <f>Table1[[#This Row],[Total (HRK million)                                ]]*1000000/Table1[[#This Row],[Population 2016]]</f>
        <v>2571.1256613756614</v>
      </c>
      <c r="AW19" s="46">
        <v>5.4121889999999997</v>
      </c>
      <c r="AX19" s="13">
        <f>Table1[[#This Row],[Total (HRK million)                                                        ]]*1000000/Table1[[#This Row],[Population 2016]]</f>
        <v>1789.7450396825398</v>
      </c>
      <c r="AY19" s="82">
        <f>Table1[[#This Row],[Total (HRK million)                                ]]-Table1[[#This Row],[Total (HRK million)                                                        ]]</f>
        <v>2.362895</v>
      </c>
      <c r="AZ19" s="13">
        <f>Table1[[#This Row],[Total (HRK million)                                                                      ]]*1000000/Table1[[#This Row],[Population 2016]]</f>
        <v>781.38062169312173</v>
      </c>
      <c r="BA19" s="68">
        <v>3045</v>
      </c>
      <c r="BB19" s="52">
        <v>5.7991279999999996</v>
      </c>
      <c r="BC19" s="13">
        <f>Table1[[#This Row],[Total (HRK million)                                                           ]]*1000000/Table1[[#This Row],[Population 2015]]</f>
        <v>1904.4755336617407</v>
      </c>
      <c r="BD19" s="52">
        <v>5.0443980000000002</v>
      </c>
      <c r="BE19" s="13">
        <f>Table1[[#This Row],[Total (HRK million) ]]*1000000/Table1[[#This Row],[Population 2015]]</f>
        <v>1656.6167487684729</v>
      </c>
      <c r="BF19" s="82">
        <f>Table1[[#This Row],[Total (HRK million)                                                           ]]-Table1[[#This Row],[Total (HRK million) ]]</f>
        <v>0.75472999999999946</v>
      </c>
      <c r="BG19" s="13">
        <f>Table1[[#This Row],[Total (HRK million)     ]]*1000000/Table1[[#This Row],[Population 2015]]</f>
        <v>247.85878489326745</v>
      </c>
      <c r="BH19" s="68">
        <v>3074</v>
      </c>
      <c r="BI19" s="88">
        <v>3.9554100000000001</v>
      </c>
      <c r="BJ19" s="12">
        <f>Table1[[#This Row],[Total (HRK million)                                  ]]*1000000/Table1[[#This Row],[Population 2014]]</f>
        <v>1286.7306441119063</v>
      </c>
      <c r="BK19" s="88">
        <v>3.7064140000000001</v>
      </c>
      <c r="BL19" s="12">
        <f>Table1[[#This Row],[Total (HRK million)    ]]*1000000/Table1[[#This Row],[Population 2014]]</f>
        <v>1205.7299934938192</v>
      </c>
      <c r="BM19" s="88">
        <f>Table1[[#This Row],[Total (HRK million)                                  ]]-Table1[[#This Row],[Total (HRK million)    ]]</f>
        <v>0.248996</v>
      </c>
      <c r="BN19" s="12">
        <f>Table1[[#This Row],[Total (HRK million)      ]]*1000000/Table1[[#This Row],[Population 2014]]</f>
        <v>81.000650618087178</v>
      </c>
      <c r="BO19" s="94">
        <v>5</v>
      </c>
      <c r="BP19" s="53">
        <v>5</v>
      </c>
      <c r="BQ19" s="55">
        <v>5</v>
      </c>
      <c r="BR19" s="26">
        <v>4</v>
      </c>
      <c r="BS19" s="13">
        <v>5</v>
      </c>
      <c r="BT19" s="13">
        <v>5</v>
      </c>
      <c r="BU19" s="13">
        <v>5</v>
      </c>
      <c r="BV19" s="13">
        <v>4</v>
      </c>
      <c r="BW19" s="56">
        <v>4</v>
      </c>
    </row>
    <row r="20" spans="1:75" x14ac:dyDescent="0.25">
      <c r="A20" s="14" t="s">
        <v>607</v>
      </c>
      <c r="B20" s="15" t="s">
        <v>666</v>
      </c>
      <c r="C20" s="15" t="s">
        <v>77</v>
      </c>
      <c r="D20" s="45">
        <v>8771</v>
      </c>
      <c r="E20" s="44">
        <v>44.577058860000001</v>
      </c>
      <c r="F20" s="40">
        <f>Table1[[#This Row],[Total (HRK million)]]*1000000/Table1[[#This Row],[Population 2022]]</f>
        <v>5082.32343632425</v>
      </c>
      <c r="G20" s="44">
        <v>63.55919961</v>
      </c>
      <c r="H20" s="40">
        <f>Table1[[#This Row],[Total (HRK million)                ]]*1000000/Table1[[#This Row],[Population 2022]]</f>
        <v>7246.5168863299505</v>
      </c>
      <c r="I20" s="44">
        <v>-18.982140749999999</v>
      </c>
      <c r="J20" s="40">
        <f>Table1[[#This Row],[Total (HRK million)                           ]]*1000000/Table1[[#This Row],[Population 2022]]</f>
        <v>-2164.1934500057005</v>
      </c>
      <c r="K20" s="45">
        <v>8884</v>
      </c>
      <c r="L20" s="44">
        <v>51.279445000000003</v>
      </c>
      <c r="M20" s="40">
        <f>Table1[[#This Row],[Total (HRK million)  ]]*1000000/Table1[[#This Row],[Population 2021]]</f>
        <v>5772.1122242233232</v>
      </c>
      <c r="N20" s="44">
        <v>66.211572000000004</v>
      </c>
      <c r="O20" s="40">
        <f>Table1[[#This Row],[Total (HRK million)                 ]]*1000000/Table1[[#This Row],[Population 2021]]</f>
        <v>7452.9009455200367</v>
      </c>
      <c r="P20" s="44">
        <v>-14.932127000000001</v>
      </c>
      <c r="Q20" s="40">
        <f>Table1[[#This Row],[Total (HRK million)                            ]]*1000000/Table1[[#This Row],[Population 2021]]</f>
        <v>-1680.7887212967134</v>
      </c>
      <c r="R20" s="64">
        <v>9341</v>
      </c>
      <c r="S20" s="35">
        <v>53.872709</v>
      </c>
      <c r="T20" s="36">
        <f>Table1[[#This Row],[Total (HRK million)   ]]*1000000/Table1[[#This Row],[Population 2020]]</f>
        <v>5767.3385076544264</v>
      </c>
      <c r="U20" s="35">
        <v>73.718215999999998</v>
      </c>
      <c r="V20" s="36">
        <f>Table1[[#This Row],[Total (HRK million)                  ]]*1000000/Table1[[#This Row],[Population 2020]]</f>
        <v>7891.8976554972705</v>
      </c>
      <c r="W20" s="35">
        <f>Table1[[#This Row],[Total (HRK million)   ]]-Table1[[#This Row],[Total (HRK million)                  ]]</f>
        <v>-19.845506999999998</v>
      </c>
      <c r="X20" s="36">
        <f>Table1[[#This Row],[Total (HRK million)                             ]]*1000000/Table1[[#This Row],[Population 2020]]</f>
        <v>-2124.5591478428428</v>
      </c>
      <c r="Y20" s="68">
        <v>9435</v>
      </c>
      <c r="Z20" s="7">
        <v>50.217913000000003</v>
      </c>
      <c r="AA20" s="6">
        <f>Table1[[#This Row],[Total (HRK million)                     ]]*1000000/Table1[[#This Row],[Population 2019                 ]]</f>
        <v>5322.513301536831</v>
      </c>
      <c r="AB20" s="7">
        <v>64.109611999999998</v>
      </c>
      <c r="AC20" s="6">
        <f>Table1[[#This Row],[Total (HRK million)                                   ]]*1000000/Table1[[#This Row],[Population 2019                 ]]</f>
        <v>6794.8714361420243</v>
      </c>
      <c r="AD20" s="7">
        <f>Table1[[#This Row],[Total (HRK million)                     ]]-Table1[[#This Row],[Total (HRK million)                                   ]]</f>
        <v>-13.891698999999996</v>
      </c>
      <c r="AE20" s="8">
        <f>Table1[[#This Row],[Total (HRK million)                       ]]*1000000/Table1[[#This Row],[Population 2019                 ]]</f>
        <v>-1472.3581346051931</v>
      </c>
      <c r="AF20" s="6">
        <v>9641</v>
      </c>
      <c r="AG20" s="7">
        <v>38.351671000000003</v>
      </c>
      <c r="AH20" s="6">
        <f>Table1[[#This Row],[Total (HRK million)                                 ]]*1000000/Table1[[#This Row],[Population 2018]]</f>
        <v>3977.9764547246136</v>
      </c>
      <c r="AI20" s="7">
        <v>47.441589</v>
      </c>
      <c r="AJ20" s="6">
        <f>Table1[[#This Row],[Total (HRK million)                                     ]]*1000000/Table1[[#This Row],[Population 2018]]</f>
        <v>4920.8162016388342</v>
      </c>
      <c r="AK20" s="7">
        <f>Table1[[#This Row],[Total (HRK million)                                 ]]-Table1[[#This Row],[Total (HRK million)                                     ]]</f>
        <v>-9.0899179999999973</v>
      </c>
      <c r="AL20" s="8">
        <f>Table1[[#This Row],[Total (HRK million)                                      ]]*1000000/Table1[[#This Row],[Population 2018]]</f>
        <v>-942.83974691422031</v>
      </c>
      <c r="AM20" s="9">
        <v>9874</v>
      </c>
      <c r="AN20" s="10">
        <v>30.44087</v>
      </c>
      <c r="AO20" s="11">
        <f>Table1[[#This Row],[Total (HRK million)                                         ]]*1000000/Table1[[#This Row],[Population 2017               ]]</f>
        <v>3082.9319424751875</v>
      </c>
      <c r="AP20" s="10">
        <v>37.254837999999999</v>
      </c>
      <c r="AQ20" s="11">
        <f>Table1[[#This Row],[Total (HRK million)                                          ]]*1000000/Table1[[#This Row],[Population 2017               ]]</f>
        <v>3773.0239011545473</v>
      </c>
      <c r="AR20" s="10">
        <f>Table1[[#This Row],[Total (HRK million)                                         ]]-Table1[[#This Row],[Total (HRK million)                                          ]]</f>
        <v>-6.8139679999999991</v>
      </c>
      <c r="AS20" s="11">
        <f>Table1[[#This Row],[Total (HRK million)                                                  ]]*1000000/Table1[[#This Row],[Population 2017               ]]</f>
        <v>-690.09195867935989</v>
      </c>
      <c r="AT20" s="45">
        <v>10150</v>
      </c>
      <c r="AU20" s="46">
        <v>31.505049</v>
      </c>
      <c r="AV20" s="13">
        <f>Table1[[#This Row],[Total (HRK million)                                ]]*1000000/Table1[[#This Row],[Population 2016]]</f>
        <v>3103.9457142857141</v>
      </c>
      <c r="AW20" s="46">
        <v>37.776418999999997</v>
      </c>
      <c r="AX20" s="13">
        <f>Table1[[#This Row],[Total (HRK million)                                                        ]]*1000000/Table1[[#This Row],[Population 2016]]</f>
        <v>3721.8146798029557</v>
      </c>
      <c r="AY20" s="82">
        <f>Table1[[#This Row],[Total (HRK million)                                ]]-Table1[[#This Row],[Total (HRK million)                                                        ]]</f>
        <v>-6.2713699999999974</v>
      </c>
      <c r="AZ20" s="13">
        <f>Table1[[#This Row],[Total (HRK million)                                                                      ]]*1000000/Table1[[#This Row],[Population 2016]]</f>
        <v>-617.86896551724112</v>
      </c>
      <c r="BA20" s="68">
        <v>10333</v>
      </c>
      <c r="BB20" s="52">
        <v>33.382983000000003</v>
      </c>
      <c r="BC20" s="13">
        <f>Table1[[#This Row],[Total (HRK million)                                                           ]]*1000000/Table1[[#This Row],[Population 2015]]</f>
        <v>3230.7154746927322</v>
      </c>
      <c r="BD20" s="52">
        <v>37.607643000000003</v>
      </c>
      <c r="BE20" s="13">
        <f>Table1[[#This Row],[Total (HRK million) ]]*1000000/Table1[[#This Row],[Population 2015]]</f>
        <v>3639.5667279589666</v>
      </c>
      <c r="BF20" s="82">
        <f>Table1[[#This Row],[Total (HRK million)                                                           ]]-Table1[[#This Row],[Total (HRK million) ]]</f>
        <v>-4.2246600000000001</v>
      </c>
      <c r="BG20" s="13">
        <f>Table1[[#This Row],[Total (HRK million)     ]]*1000000/Table1[[#This Row],[Population 2015]]</f>
        <v>-408.85125326623438</v>
      </c>
      <c r="BH20" s="68">
        <v>10488</v>
      </c>
      <c r="BI20" s="88">
        <v>39.264795999999997</v>
      </c>
      <c r="BJ20" s="12">
        <f>Table1[[#This Row],[Total (HRK million)                                  ]]*1000000/Table1[[#This Row],[Population 2014]]</f>
        <v>3743.7829900839056</v>
      </c>
      <c r="BK20" s="88">
        <v>54.435502</v>
      </c>
      <c r="BL20" s="12">
        <f>Table1[[#This Row],[Total (HRK million)    ]]*1000000/Table1[[#This Row],[Population 2014]]</f>
        <v>5190.2652555301293</v>
      </c>
      <c r="BM20" s="88">
        <f>Table1[[#This Row],[Total (HRK million)                                  ]]-Table1[[#This Row],[Total (HRK million)    ]]</f>
        <v>-15.170706000000003</v>
      </c>
      <c r="BN20" s="12">
        <f>Table1[[#This Row],[Total (HRK million)      ]]*1000000/Table1[[#This Row],[Population 2014]]</f>
        <v>-1446.4822654462243</v>
      </c>
      <c r="BO20" s="94">
        <v>5</v>
      </c>
      <c r="BP20" s="53">
        <v>5</v>
      </c>
      <c r="BQ20" s="55">
        <v>5</v>
      </c>
      <c r="BR20" s="26">
        <v>3</v>
      </c>
      <c r="BS20" s="13">
        <v>3</v>
      </c>
      <c r="BT20" s="13">
        <v>3</v>
      </c>
      <c r="BU20" s="13">
        <v>3</v>
      </c>
      <c r="BV20" s="13">
        <v>1</v>
      </c>
      <c r="BW20" s="56">
        <v>0</v>
      </c>
    </row>
    <row r="21" spans="1:75" x14ac:dyDescent="0.25">
      <c r="A21" s="14" t="s">
        <v>607</v>
      </c>
      <c r="B21" s="15" t="s">
        <v>75</v>
      </c>
      <c r="C21" s="15" t="s">
        <v>70</v>
      </c>
      <c r="D21" s="45">
        <v>9326</v>
      </c>
      <c r="E21" s="44">
        <v>99.887513439999992</v>
      </c>
      <c r="F21" s="40">
        <f>Table1[[#This Row],[Total (HRK million)]]*1000000/Table1[[#This Row],[Population 2022]]</f>
        <v>10710.649092858674</v>
      </c>
      <c r="G21" s="44">
        <v>113.61842194</v>
      </c>
      <c r="H21" s="40">
        <f>Table1[[#This Row],[Total (HRK million)                ]]*1000000/Table1[[#This Row],[Population 2022]]</f>
        <v>12182.974687969117</v>
      </c>
      <c r="I21" s="44">
        <v>-13.7309085</v>
      </c>
      <c r="J21" s="40">
        <f>Table1[[#This Row],[Total (HRK million)                           ]]*1000000/Table1[[#This Row],[Population 2022]]</f>
        <v>-1472.3255951104438</v>
      </c>
      <c r="K21" s="45">
        <v>9680</v>
      </c>
      <c r="L21" s="44">
        <v>68.511763999999999</v>
      </c>
      <c r="M21" s="40">
        <f>Table1[[#This Row],[Total (HRK million)  ]]*1000000/Table1[[#This Row],[Population 2021]]</f>
        <v>7077.6615702479339</v>
      </c>
      <c r="N21" s="44">
        <v>61.231034999999999</v>
      </c>
      <c r="O21" s="40">
        <f>Table1[[#This Row],[Total (HRK million)                 ]]*1000000/Table1[[#This Row],[Population 2021]]</f>
        <v>6325.5201446280989</v>
      </c>
      <c r="P21" s="44">
        <v>7.2807290000000009</v>
      </c>
      <c r="Q21" s="40">
        <f>Table1[[#This Row],[Total (HRK million)                            ]]*1000000/Table1[[#This Row],[Population 2021]]</f>
        <v>752.14142561983476</v>
      </c>
      <c r="R21" s="64">
        <v>8543</v>
      </c>
      <c r="S21" s="35">
        <v>71.000425000000007</v>
      </c>
      <c r="T21" s="36">
        <f>Table1[[#This Row],[Total (HRK million)   ]]*1000000/Table1[[#This Row],[Population 2020]]</f>
        <v>8310.947559405362</v>
      </c>
      <c r="U21" s="35">
        <v>75.916291999999999</v>
      </c>
      <c r="V21" s="36">
        <f>Table1[[#This Row],[Total (HRK million)                  ]]*1000000/Table1[[#This Row],[Population 2020]]</f>
        <v>8886.3738733465998</v>
      </c>
      <c r="W21" s="35">
        <f>Table1[[#This Row],[Total (HRK million)   ]]-Table1[[#This Row],[Total (HRK million)                  ]]</f>
        <v>-4.9158669999999915</v>
      </c>
      <c r="X21" s="36">
        <f>Table1[[#This Row],[Total (HRK million)                             ]]*1000000/Table1[[#This Row],[Population 2020]]</f>
        <v>-575.42631394123748</v>
      </c>
      <c r="Y21" s="68">
        <v>8724</v>
      </c>
      <c r="Z21" s="7">
        <v>47.812978000000001</v>
      </c>
      <c r="AA21" s="6">
        <f>Table1[[#This Row],[Total (HRK million)                     ]]*1000000/Table1[[#This Row],[Population 2019                 ]]</f>
        <v>5480.6256304447497</v>
      </c>
      <c r="AB21" s="7">
        <v>52.753504999999997</v>
      </c>
      <c r="AC21" s="6">
        <f>Table1[[#This Row],[Total (HRK million)                                   ]]*1000000/Table1[[#This Row],[Population 2019                 ]]</f>
        <v>6046.9400504355799</v>
      </c>
      <c r="AD21" s="7">
        <f>Table1[[#This Row],[Total (HRK million)                     ]]-Table1[[#This Row],[Total (HRK million)                                   ]]</f>
        <v>-4.9405269999999959</v>
      </c>
      <c r="AE21" s="8">
        <f>Table1[[#This Row],[Total (HRK million)                       ]]*1000000/Table1[[#This Row],[Population 2019                 ]]</f>
        <v>-566.31441999082949</v>
      </c>
      <c r="AF21" s="6">
        <v>9289</v>
      </c>
      <c r="AG21" s="7">
        <v>45.036650000000002</v>
      </c>
      <c r="AH21" s="6">
        <f>Table1[[#This Row],[Total (HRK million)                                 ]]*1000000/Table1[[#This Row],[Population 2018]]</f>
        <v>4848.3851867800622</v>
      </c>
      <c r="AI21" s="7">
        <v>41.431364000000002</v>
      </c>
      <c r="AJ21" s="6">
        <f>Table1[[#This Row],[Total (HRK million)                                     ]]*1000000/Table1[[#This Row],[Population 2018]]</f>
        <v>4460.2609538163415</v>
      </c>
      <c r="AK21" s="7">
        <f>Table1[[#This Row],[Total (HRK million)                                 ]]-Table1[[#This Row],[Total (HRK million)                                     ]]</f>
        <v>3.6052859999999995</v>
      </c>
      <c r="AL21" s="8">
        <f>Table1[[#This Row],[Total (HRK million)                                      ]]*1000000/Table1[[#This Row],[Population 2018]]</f>
        <v>388.12423296372049</v>
      </c>
      <c r="AM21" s="9">
        <v>9538</v>
      </c>
      <c r="AN21" s="10">
        <v>26.145318</v>
      </c>
      <c r="AO21" s="11">
        <f>Table1[[#This Row],[Total (HRK million)                                         ]]*1000000/Table1[[#This Row],[Population 2017               ]]</f>
        <v>2741.1740406793879</v>
      </c>
      <c r="AP21" s="10">
        <v>28.185075999999999</v>
      </c>
      <c r="AQ21" s="11">
        <f>Table1[[#This Row],[Total (HRK million)                                          ]]*1000000/Table1[[#This Row],[Population 2017               ]]</f>
        <v>2955.0299853218703</v>
      </c>
      <c r="AR21" s="10">
        <f>Table1[[#This Row],[Total (HRK million)                                         ]]-Table1[[#This Row],[Total (HRK million)                                          ]]</f>
        <v>-2.0397579999999991</v>
      </c>
      <c r="AS21" s="11">
        <f>Table1[[#This Row],[Total (HRK million)                                                  ]]*1000000/Table1[[#This Row],[Population 2017               ]]</f>
        <v>-213.8559446424826</v>
      </c>
      <c r="AT21" s="45">
        <v>9879</v>
      </c>
      <c r="AU21" s="46">
        <v>26.497261999999999</v>
      </c>
      <c r="AV21" s="13">
        <f>Table1[[#This Row],[Total (HRK million)                                ]]*1000000/Table1[[#This Row],[Population 2016]]</f>
        <v>2682.1805850794617</v>
      </c>
      <c r="AW21" s="46">
        <v>23.347885000000002</v>
      </c>
      <c r="AX21" s="13">
        <f>Table1[[#This Row],[Total (HRK million)                                                        ]]*1000000/Table1[[#This Row],[Population 2016]]</f>
        <v>2363.3854641158014</v>
      </c>
      <c r="AY21" s="82">
        <f>Table1[[#This Row],[Total (HRK million)                                ]]-Table1[[#This Row],[Total (HRK million)                                                        ]]</f>
        <v>3.1493769999999977</v>
      </c>
      <c r="AZ21" s="13">
        <f>Table1[[#This Row],[Total (HRK million)                                                                      ]]*1000000/Table1[[#This Row],[Population 2016]]</f>
        <v>318.79512096366005</v>
      </c>
      <c r="BA21" s="68">
        <v>10177</v>
      </c>
      <c r="BB21" s="52">
        <v>24.505265000000001</v>
      </c>
      <c r="BC21" s="13">
        <f>Table1[[#This Row],[Total (HRK million)                                                           ]]*1000000/Table1[[#This Row],[Population 2015]]</f>
        <v>2407.9065539943008</v>
      </c>
      <c r="BD21" s="52">
        <v>23.747225</v>
      </c>
      <c r="BE21" s="13">
        <f>Table1[[#This Row],[Total (HRK million) ]]*1000000/Table1[[#This Row],[Population 2015]]</f>
        <v>2333.4209491991746</v>
      </c>
      <c r="BF21" s="82">
        <f>Table1[[#This Row],[Total (HRK million)                                                           ]]-Table1[[#This Row],[Total (HRK million) ]]</f>
        <v>0.75804000000000116</v>
      </c>
      <c r="BG21" s="13">
        <f>Table1[[#This Row],[Total (HRK million)     ]]*1000000/Table1[[#This Row],[Population 2015]]</f>
        <v>74.485604795126378</v>
      </c>
      <c r="BH21" s="68">
        <v>10550</v>
      </c>
      <c r="BI21" s="88">
        <v>26.999154999999998</v>
      </c>
      <c r="BJ21" s="12">
        <f>Table1[[#This Row],[Total (HRK million)                                  ]]*1000000/Table1[[#This Row],[Population 2014]]</f>
        <v>2559.1616113744076</v>
      </c>
      <c r="BK21" s="88">
        <v>23.869913</v>
      </c>
      <c r="BL21" s="12">
        <f>Table1[[#This Row],[Total (HRK million)    ]]*1000000/Table1[[#This Row],[Population 2014]]</f>
        <v>2262.5509952606635</v>
      </c>
      <c r="BM21" s="88">
        <f>Table1[[#This Row],[Total (HRK million)                                  ]]-Table1[[#This Row],[Total (HRK million)    ]]</f>
        <v>3.1292419999999979</v>
      </c>
      <c r="BN21" s="12">
        <f>Table1[[#This Row],[Total (HRK million)      ]]*1000000/Table1[[#This Row],[Population 2014]]</f>
        <v>296.61061611374384</v>
      </c>
      <c r="BO21" s="94">
        <v>5</v>
      </c>
      <c r="BP21" s="53">
        <v>5</v>
      </c>
      <c r="BQ21" s="55">
        <v>5</v>
      </c>
      <c r="BR21" s="26">
        <v>4</v>
      </c>
      <c r="BS21" s="13">
        <v>4</v>
      </c>
      <c r="BT21" s="13">
        <v>5</v>
      </c>
      <c r="BU21" s="13">
        <v>4</v>
      </c>
      <c r="BV21" s="13">
        <v>2</v>
      </c>
      <c r="BW21" s="56">
        <v>3</v>
      </c>
    </row>
    <row r="22" spans="1:75" x14ac:dyDescent="0.25">
      <c r="A22" s="14" t="s">
        <v>608</v>
      </c>
      <c r="B22" s="15" t="s">
        <v>662</v>
      </c>
      <c r="C22" s="15" t="s">
        <v>265</v>
      </c>
      <c r="D22" s="45">
        <v>1043</v>
      </c>
      <c r="E22" s="46">
        <v>5.9007587199999998</v>
      </c>
      <c r="F22" s="36">
        <f>Table1[[#This Row],[Total (HRK million)]]*1000000/Table1[[#This Row],[Population 2022]]</f>
        <v>5657.4867881112177</v>
      </c>
      <c r="G22" s="46">
        <v>9.2793828299999994</v>
      </c>
      <c r="H22" s="36">
        <f>Table1[[#This Row],[Total (HRK million)                ]]*1000000/Table1[[#This Row],[Population 2022]]</f>
        <v>8896.8195877277085</v>
      </c>
      <c r="I22" s="46">
        <v>-3.3786241100000005</v>
      </c>
      <c r="J22" s="36">
        <f>Table1[[#This Row],[Total (HRK million)                           ]]*1000000/Table1[[#This Row],[Population 2022]]</f>
        <v>-3239.3327996164912</v>
      </c>
      <c r="K22" s="45">
        <v>1106</v>
      </c>
      <c r="L22" s="46">
        <v>9.4415650000000007</v>
      </c>
      <c r="M22" s="36">
        <f>Table1[[#This Row],[Total (HRK million)  ]]*1000000/Table1[[#This Row],[Population 2021]]</f>
        <v>8536.6772151898731</v>
      </c>
      <c r="N22" s="46">
        <v>9.6615190000000002</v>
      </c>
      <c r="O22" s="36">
        <f>Table1[[#This Row],[Total (HRK million)                 ]]*1000000/Table1[[#This Row],[Population 2021]]</f>
        <v>8735.5506329113923</v>
      </c>
      <c r="P22" s="46">
        <v>-0.21995399999999954</v>
      </c>
      <c r="Q22" s="36">
        <f>Table1[[#This Row],[Total (HRK million)                            ]]*1000000/Table1[[#This Row],[Population 2021]]</f>
        <v>-198.87341772151856</v>
      </c>
      <c r="R22" s="64">
        <v>1137</v>
      </c>
      <c r="S22" s="35">
        <v>5.7817829999999999</v>
      </c>
      <c r="T22" s="36">
        <f>Table1[[#This Row],[Total (HRK million)   ]]*1000000/Table1[[#This Row],[Population 2020]]</f>
        <v>5085.1213720316618</v>
      </c>
      <c r="U22" s="35">
        <v>5.0301989999999996</v>
      </c>
      <c r="V22" s="36">
        <f>Table1[[#This Row],[Total (HRK million)                  ]]*1000000/Table1[[#This Row],[Population 2020]]</f>
        <v>4424.0976253298149</v>
      </c>
      <c r="W22" s="35">
        <f>Table1[[#This Row],[Total (HRK million)   ]]-Table1[[#This Row],[Total (HRK million)                  ]]</f>
        <v>0.75158400000000025</v>
      </c>
      <c r="X22" s="36">
        <f>Table1[[#This Row],[Total (HRK million)                             ]]*1000000/Table1[[#This Row],[Population 2020]]</f>
        <v>661.02374670184713</v>
      </c>
      <c r="Y22" s="68">
        <v>1142</v>
      </c>
      <c r="Z22" s="7">
        <v>7.7881109999999998</v>
      </c>
      <c r="AA22" s="6">
        <f>Table1[[#This Row],[Total (HRK million)                     ]]*1000000/Table1[[#This Row],[Population 2019                 ]]</f>
        <v>6819.7119089316984</v>
      </c>
      <c r="AB22" s="7">
        <v>9.3283100000000001</v>
      </c>
      <c r="AC22" s="6">
        <f>Table1[[#This Row],[Total (HRK million)                                   ]]*1000000/Table1[[#This Row],[Population 2019                 ]]</f>
        <v>8168.3975481611205</v>
      </c>
      <c r="AD22" s="7">
        <f>Table1[[#This Row],[Total (HRK million)                     ]]-Table1[[#This Row],[Total (HRK million)                                   ]]</f>
        <v>-1.5401990000000003</v>
      </c>
      <c r="AE22" s="8">
        <f>Table1[[#This Row],[Total (HRK million)                       ]]*1000000/Table1[[#This Row],[Population 2019                 ]]</f>
        <v>-1348.6856392294223</v>
      </c>
      <c r="AF22" s="6">
        <v>1198</v>
      </c>
      <c r="AG22" s="7">
        <v>4.5140859999999998</v>
      </c>
      <c r="AH22" s="6">
        <f>Table1[[#This Row],[Total (HRK million)                                 ]]*1000000/Table1[[#This Row],[Population 2018]]</f>
        <v>3768.0183639398997</v>
      </c>
      <c r="AI22" s="7">
        <v>4.0945879999999999</v>
      </c>
      <c r="AJ22" s="6">
        <f>Table1[[#This Row],[Total (HRK million)                                     ]]*1000000/Table1[[#This Row],[Population 2018]]</f>
        <v>3417.8530884808015</v>
      </c>
      <c r="AK22" s="7">
        <f>Table1[[#This Row],[Total (HRK million)                                 ]]-Table1[[#This Row],[Total (HRK million)                                     ]]</f>
        <v>0.41949799999999993</v>
      </c>
      <c r="AL22" s="8">
        <f>Table1[[#This Row],[Total (HRK million)                                      ]]*1000000/Table1[[#This Row],[Population 2018]]</f>
        <v>350.16527545909844</v>
      </c>
      <c r="AM22" s="9">
        <v>1253</v>
      </c>
      <c r="AN22" s="10">
        <v>3.88544</v>
      </c>
      <c r="AO22" s="11">
        <f>Table1[[#This Row],[Total (HRK million)                                         ]]*1000000/Table1[[#This Row],[Population 2017               ]]</f>
        <v>3100.9098164405427</v>
      </c>
      <c r="AP22" s="10">
        <v>4.414682</v>
      </c>
      <c r="AQ22" s="11">
        <f>Table1[[#This Row],[Total (HRK million)                                          ]]*1000000/Table1[[#This Row],[Population 2017               ]]</f>
        <v>3523.289704708699</v>
      </c>
      <c r="AR22" s="10">
        <f>Table1[[#This Row],[Total (HRK million)                                         ]]-Table1[[#This Row],[Total (HRK million)                                          ]]</f>
        <v>-0.52924199999999999</v>
      </c>
      <c r="AS22" s="11">
        <f>Table1[[#This Row],[Total (HRK million)                                                  ]]*1000000/Table1[[#This Row],[Population 2017               ]]</f>
        <v>-422.37988826815644</v>
      </c>
      <c r="AT22" s="45">
        <v>1315</v>
      </c>
      <c r="AU22" s="46">
        <v>3.8537499999999998</v>
      </c>
      <c r="AV22" s="13">
        <f>Table1[[#This Row],[Total (HRK million)                                ]]*1000000/Table1[[#This Row],[Population 2016]]</f>
        <v>2930.6083650190112</v>
      </c>
      <c r="AW22" s="46">
        <v>3.5628289999999998</v>
      </c>
      <c r="AX22" s="13">
        <f>Table1[[#This Row],[Total (HRK million)                                                        ]]*1000000/Table1[[#This Row],[Population 2016]]</f>
        <v>2709.3756653992396</v>
      </c>
      <c r="AY22" s="82">
        <f>Table1[[#This Row],[Total (HRK million)                                ]]-Table1[[#This Row],[Total (HRK million)                                                        ]]</f>
        <v>0.29092099999999999</v>
      </c>
      <c r="AZ22" s="13">
        <f>Table1[[#This Row],[Total (HRK million)                                                                      ]]*1000000/Table1[[#This Row],[Population 2016]]</f>
        <v>221.23269961977186</v>
      </c>
      <c r="BA22" s="68">
        <v>1337</v>
      </c>
      <c r="BB22" s="52">
        <v>3.8766690000000001</v>
      </c>
      <c r="BC22" s="13">
        <f>Table1[[#This Row],[Total (HRK million)                                                           ]]*1000000/Table1[[#This Row],[Population 2015]]</f>
        <v>2899.5280478683621</v>
      </c>
      <c r="BD22" s="52">
        <v>4.1335899999999999</v>
      </c>
      <c r="BE22" s="13">
        <f>Table1[[#This Row],[Total (HRK million) ]]*1000000/Table1[[#This Row],[Population 2015]]</f>
        <v>3091.6903515332833</v>
      </c>
      <c r="BF22" s="82">
        <f>Table1[[#This Row],[Total (HRK million)                                                           ]]-Table1[[#This Row],[Total (HRK million) ]]</f>
        <v>-0.25692099999999973</v>
      </c>
      <c r="BG22" s="13">
        <f>Table1[[#This Row],[Total (HRK million)     ]]*1000000/Table1[[#This Row],[Population 2015]]</f>
        <v>-192.16230366492127</v>
      </c>
      <c r="BH22" s="68">
        <v>1366</v>
      </c>
      <c r="BI22" s="88">
        <v>2.8812280000000001</v>
      </c>
      <c r="BJ22" s="12">
        <f>Table1[[#This Row],[Total (HRK million)                                  ]]*1000000/Table1[[#This Row],[Population 2014]]</f>
        <v>2109.2445095168373</v>
      </c>
      <c r="BK22" s="88">
        <v>2.90252</v>
      </c>
      <c r="BL22" s="12">
        <f>Table1[[#This Row],[Total (HRK million)    ]]*1000000/Table1[[#This Row],[Population 2014]]</f>
        <v>2124.8316251830161</v>
      </c>
      <c r="BM22" s="88">
        <f>Table1[[#This Row],[Total (HRK million)                                  ]]-Table1[[#This Row],[Total (HRK million)    ]]</f>
        <v>-2.1291999999999867E-2</v>
      </c>
      <c r="BN22" s="12">
        <f>Table1[[#This Row],[Total (HRK million)      ]]*1000000/Table1[[#This Row],[Population 2014]]</f>
        <v>-15.587115666178525</v>
      </c>
      <c r="BO22" s="94">
        <v>5</v>
      </c>
      <c r="BP22" s="53">
        <v>4</v>
      </c>
      <c r="BQ22" s="55">
        <v>4</v>
      </c>
      <c r="BR22" s="26">
        <v>5</v>
      </c>
      <c r="BS22" s="13">
        <v>5</v>
      </c>
      <c r="BT22" s="13">
        <v>4</v>
      </c>
      <c r="BU22" s="13">
        <v>2</v>
      </c>
      <c r="BV22" s="13">
        <v>2</v>
      </c>
      <c r="BW22" s="56">
        <v>1</v>
      </c>
    </row>
    <row r="23" spans="1:75" x14ac:dyDescent="0.25">
      <c r="A23" s="14" t="s">
        <v>608</v>
      </c>
      <c r="B23" s="15" t="s">
        <v>32</v>
      </c>
      <c r="C23" s="15" t="s">
        <v>222</v>
      </c>
      <c r="D23" s="45">
        <v>2027</v>
      </c>
      <c r="E23" s="44">
        <v>6.4778827799999998</v>
      </c>
      <c r="F23" s="40">
        <f>Table1[[#This Row],[Total (HRK million)]]*1000000/Table1[[#This Row],[Population 2022]]</f>
        <v>3195.7981154415393</v>
      </c>
      <c r="G23" s="44">
        <v>6.6760210199999994</v>
      </c>
      <c r="H23" s="40">
        <f>Table1[[#This Row],[Total (HRK million)                ]]*1000000/Table1[[#This Row],[Population 2022]]</f>
        <v>3293.5476171682285</v>
      </c>
      <c r="I23" s="44">
        <v>-0.1981382399999993</v>
      </c>
      <c r="J23" s="40">
        <f>Table1[[#This Row],[Total (HRK million)                           ]]*1000000/Table1[[#This Row],[Population 2022]]</f>
        <v>-97.749501726689346</v>
      </c>
      <c r="K23" s="45">
        <v>2049</v>
      </c>
      <c r="L23" s="44">
        <v>6.4520270000000002</v>
      </c>
      <c r="M23" s="40">
        <f>Table1[[#This Row],[Total (HRK million)  ]]*1000000/Table1[[#This Row],[Population 2021]]</f>
        <v>3148.8662762323083</v>
      </c>
      <c r="N23" s="44">
        <v>5.7652960000000002</v>
      </c>
      <c r="O23" s="40">
        <f>Table1[[#This Row],[Total (HRK million)                 ]]*1000000/Table1[[#This Row],[Population 2021]]</f>
        <v>2813.7120546608103</v>
      </c>
      <c r="P23" s="44">
        <v>0.68673099999999998</v>
      </c>
      <c r="Q23" s="40">
        <f>Table1[[#This Row],[Total (HRK million)                            ]]*1000000/Table1[[#This Row],[Population 2021]]</f>
        <v>335.15422157149828</v>
      </c>
      <c r="R23" s="64">
        <v>2080</v>
      </c>
      <c r="S23" s="35">
        <v>5.6184329999999996</v>
      </c>
      <c r="T23" s="36">
        <f>Table1[[#This Row],[Total (HRK million)   ]]*1000000/Table1[[#This Row],[Population 2020]]</f>
        <v>2701.1697115384613</v>
      </c>
      <c r="U23" s="35">
        <v>4.8984610000000002</v>
      </c>
      <c r="V23" s="36">
        <f>Table1[[#This Row],[Total (HRK million)                  ]]*1000000/Table1[[#This Row],[Population 2020]]</f>
        <v>2355.029326923077</v>
      </c>
      <c r="W23" s="35">
        <f>Table1[[#This Row],[Total (HRK million)   ]]-Table1[[#This Row],[Total (HRK million)                  ]]</f>
        <v>0.71997199999999939</v>
      </c>
      <c r="X23" s="36">
        <f>Table1[[#This Row],[Total (HRK million)                             ]]*1000000/Table1[[#This Row],[Population 2020]]</f>
        <v>346.14038461538433</v>
      </c>
      <c r="Y23" s="68">
        <v>2094</v>
      </c>
      <c r="Z23" s="7">
        <v>6.3584310000000004</v>
      </c>
      <c r="AA23" s="6">
        <f>Table1[[#This Row],[Total (HRK million)                     ]]*1000000/Table1[[#This Row],[Population 2019                 ]]</f>
        <v>3036.5</v>
      </c>
      <c r="AB23" s="7">
        <v>8.4285169999999994</v>
      </c>
      <c r="AC23" s="6">
        <f>Table1[[#This Row],[Total (HRK million)                                   ]]*1000000/Table1[[#This Row],[Population 2019                 ]]</f>
        <v>4025.0797516714424</v>
      </c>
      <c r="AD23" s="7">
        <f>Table1[[#This Row],[Total (HRK million)                     ]]-Table1[[#This Row],[Total (HRK million)                                   ]]</f>
        <v>-2.070085999999999</v>
      </c>
      <c r="AE23" s="8">
        <f>Table1[[#This Row],[Total (HRK million)                       ]]*1000000/Table1[[#This Row],[Population 2019                 ]]</f>
        <v>-988.57975167144173</v>
      </c>
      <c r="AF23" s="6">
        <v>2112</v>
      </c>
      <c r="AG23" s="7">
        <v>4.5341959999999997</v>
      </c>
      <c r="AH23" s="6">
        <f>Table1[[#This Row],[Total (HRK million)                                 ]]*1000000/Table1[[#This Row],[Population 2018]]</f>
        <v>2146.873106060606</v>
      </c>
      <c r="AI23" s="7">
        <v>4.6408959999999997</v>
      </c>
      <c r="AJ23" s="6">
        <f>Table1[[#This Row],[Total (HRK million)                                     ]]*1000000/Table1[[#This Row],[Population 2018]]</f>
        <v>2197.3939393939395</v>
      </c>
      <c r="AK23" s="7">
        <f>Table1[[#This Row],[Total (HRK million)                                 ]]-Table1[[#This Row],[Total (HRK million)                                     ]]</f>
        <v>-0.10670000000000002</v>
      </c>
      <c r="AL23" s="8">
        <f>Table1[[#This Row],[Total (HRK million)                                      ]]*1000000/Table1[[#This Row],[Population 2018]]</f>
        <v>-50.520833333333343</v>
      </c>
      <c r="AM23" s="9">
        <v>2120</v>
      </c>
      <c r="AN23" s="10">
        <v>3.5039289999999998</v>
      </c>
      <c r="AO23" s="11">
        <f>Table1[[#This Row],[Total (HRK million)                                         ]]*1000000/Table1[[#This Row],[Population 2017               ]]</f>
        <v>1652.7966981132076</v>
      </c>
      <c r="AP23" s="10">
        <v>3.881367</v>
      </c>
      <c r="AQ23" s="11">
        <f>Table1[[#This Row],[Total (HRK million)                                          ]]*1000000/Table1[[#This Row],[Population 2017               ]]</f>
        <v>1830.8334905660377</v>
      </c>
      <c r="AR23" s="10">
        <f>Table1[[#This Row],[Total (HRK million)                                         ]]-Table1[[#This Row],[Total (HRK million)                                          ]]</f>
        <v>-0.37743800000000016</v>
      </c>
      <c r="AS23" s="11">
        <f>Table1[[#This Row],[Total (HRK million)                                                  ]]*1000000/Table1[[#This Row],[Population 2017               ]]</f>
        <v>-178.03679245283027</v>
      </c>
      <c r="AT23" s="45">
        <v>2143</v>
      </c>
      <c r="AU23" s="46">
        <v>3.7645729999999999</v>
      </c>
      <c r="AV23" s="13">
        <f>Table1[[#This Row],[Total (HRK million)                                ]]*1000000/Table1[[#This Row],[Population 2016]]</f>
        <v>1756.6836210919273</v>
      </c>
      <c r="AW23" s="46">
        <v>3.9161969999999999</v>
      </c>
      <c r="AX23" s="13">
        <f>Table1[[#This Row],[Total (HRK million)                                                        ]]*1000000/Table1[[#This Row],[Population 2016]]</f>
        <v>1827.4367708819411</v>
      </c>
      <c r="AY23" s="82">
        <f>Table1[[#This Row],[Total (HRK million)                                ]]-Table1[[#This Row],[Total (HRK million)                                                        ]]</f>
        <v>-0.15162399999999998</v>
      </c>
      <c r="AZ23" s="13">
        <f>Table1[[#This Row],[Total (HRK million)                                                                      ]]*1000000/Table1[[#This Row],[Population 2016]]</f>
        <v>-70.753149790013993</v>
      </c>
      <c r="BA23" s="68">
        <v>2157</v>
      </c>
      <c r="BB23" s="52">
        <v>3.216342</v>
      </c>
      <c r="BC23" s="13">
        <f>Table1[[#This Row],[Total (HRK million)                                                           ]]*1000000/Table1[[#This Row],[Population 2015]]</f>
        <v>1491.1182197496523</v>
      </c>
      <c r="BD23" s="52">
        <v>3.123097</v>
      </c>
      <c r="BE23" s="13">
        <f>Table1[[#This Row],[Total (HRK million) ]]*1000000/Table1[[#This Row],[Population 2015]]</f>
        <v>1447.8891979601299</v>
      </c>
      <c r="BF23" s="82">
        <f>Table1[[#This Row],[Total (HRK million)                                                           ]]-Table1[[#This Row],[Total (HRK million) ]]</f>
        <v>9.3245000000000022E-2</v>
      </c>
      <c r="BG23" s="13">
        <f>Table1[[#This Row],[Total (HRK million)     ]]*1000000/Table1[[#This Row],[Population 2015]]</f>
        <v>43.229021789522498</v>
      </c>
      <c r="BH23" s="68">
        <v>2157</v>
      </c>
      <c r="BI23" s="88">
        <v>3.1925140000000001</v>
      </c>
      <c r="BJ23" s="12">
        <f>Table1[[#This Row],[Total (HRK million)                                  ]]*1000000/Table1[[#This Row],[Population 2014]]</f>
        <v>1480.0713954566527</v>
      </c>
      <c r="BK23" s="88">
        <v>3.1251150000000001</v>
      </c>
      <c r="BL23" s="12">
        <f>Table1[[#This Row],[Total (HRK million)    ]]*1000000/Table1[[#This Row],[Population 2014]]</f>
        <v>1448.8247566063978</v>
      </c>
      <c r="BM23" s="88">
        <f>Table1[[#This Row],[Total (HRK million)                                  ]]-Table1[[#This Row],[Total (HRK million)    ]]</f>
        <v>6.7398999999999987E-2</v>
      </c>
      <c r="BN23" s="12">
        <f>Table1[[#This Row],[Total (HRK million)      ]]*1000000/Table1[[#This Row],[Population 2014]]</f>
        <v>31.246638850254978</v>
      </c>
      <c r="BO23" s="94">
        <v>5</v>
      </c>
      <c r="BP23" s="53">
        <v>5</v>
      </c>
      <c r="BQ23" s="55">
        <v>5</v>
      </c>
      <c r="BR23" s="26">
        <v>5</v>
      </c>
      <c r="BS23" s="13">
        <v>4</v>
      </c>
      <c r="BT23" s="13">
        <v>4</v>
      </c>
      <c r="BU23" s="13">
        <v>4</v>
      </c>
      <c r="BV23" s="13">
        <v>3</v>
      </c>
      <c r="BW23" s="56">
        <v>3</v>
      </c>
    </row>
    <row r="24" spans="1:75" x14ac:dyDescent="0.25">
      <c r="A24" s="14" t="s">
        <v>608</v>
      </c>
      <c r="B24" s="15" t="s">
        <v>75</v>
      </c>
      <c r="C24" s="15" t="s">
        <v>357</v>
      </c>
      <c r="D24" s="45">
        <v>3999</v>
      </c>
      <c r="E24" s="44">
        <v>23.009826420000003</v>
      </c>
      <c r="F24" s="40">
        <f>Table1[[#This Row],[Total (HRK million)]]*1000000/Table1[[#This Row],[Population 2022]]</f>
        <v>5753.8950787696931</v>
      </c>
      <c r="G24" s="44">
        <v>21.585753499999999</v>
      </c>
      <c r="H24" s="40">
        <f>Table1[[#This Row],[Total (HRK million)                ]]*1000000/Table1[[#This Row],[Population 2022]]</f>
        <v>5397.7878219554887</v>
      </c>
      <c r="I24" s="44">
        <v>1.4240729200000017</v>
      </c>
      <c r="J24" s="40">
        <f>Table1[[#This Row],[Total (HRK million)                           ]]*1000000/Table1[[#This Row],[Population 2022]]</f>
        <v>356.10725681420399</v>
      </c>
      <c r="K24" s="45">
        <v>3962</v>
      </c>
      <c r="L24" s="44">
        <v>20.265222000000001</v>
      </c>
      <c r="M24" s="40">
        <f>Table1[[#This Row],[Total (HRK million)  ]]*1000000/Table1[[#This Row],[Population 2021]]</f>
        <v>5114.8970217062088</v>
      </c>
      <c r="N24" s="44">
        <v>26.00712</v>
      </c>
      <c r="O24" s="40">
        <f>Table1[[#This Row],[Total (HRK million)                 ]]*1000000/Table1[[#This Row],[Population 2021]]</f>
        <v>6564.1393235739524</v>
      </c>
      <c r="P24" s="44">
        <v>-5.7418979999999991</v>
      </c>
      <c r="Q24" s="40">
        <f>Table1[[#This Row],[Total (HRK million)                            ]]*1000000/Table1[[#This Row],[Population 2021]]</f>
        <v>-1449.2423018677434</v>
      </c>
      <c r="R24" s="64">
        <v>4249</v>
      </c>
      <c r="S24" s="35">
        <v>14.782762999999999</v>
      </c>
      <c r="T24" s="36">
        <f>Table1[[#This Row],[Total (HRK million)   ]]*1000000/Table1[[#This Row],[Population 2020]]</f>
        <v>3479.1157919510474</v>
      </c>
      <c r="U24" s="35">
        <v>13.845719000000001</v>
      </c>
      <c r="V24" s="36">
        <f>Table1[[#This Row],[Total (HRK million)                  ]]*1000000/Table1[[#This Row],[Population 2020]]</f>
        <v>3258.5829606966345</v>
      </c>
      <c r="W24" s="35">
        <f>Table1[[#This Row],[Total (HRK million)   ]]-Table1[[#This Row],[Total (HRK million)                  ]]</f>
        <v>0.93704399999999843</v>
      </c>
      <c r="X24" s="36">
        <f>Table1[[#This Row],[Total (HRK million)                             ]]*1000000/Table1[[#This Row],[Population 2020]]</f>
        <v>220.53283125441246</v>
      </c>
      <c r="Y24" s="68">
        <v>4200</v>
      </c>
      <c r="Z24" s="7">
        <v>22.057874000000002</v>
      </c>
      <c r="AA24" s="6">
        <f>Table1[[#This Row],[Total (HRK million)                     ]]*1000000/Table1[[#This Row],[Population 2019                 ]]</f>
        <v>5251.8747619047617</v>
      </c>
      <c r="AB24" s="7">
        <v>20.064620000000001</v>
      </c>
      <c r="AC24" s="6">
        <f>Table1[[#This Row],[Total (HRK million)                                   ]]*1000000/Table1[[#This Row],[Population 2019                 ]]</f>
        <v>4777.2904761904765</v>
      </c>
      <c r="AD24" s="7">
        <f>Table1[[#This Row],[Total (HRK million)                     ]]-Table1[[#This Row],[Total (HRK million)                                   ]]</f>
        <v>1.9932540000000003</v>
      </c>
      <c r="AE24" s="8">
        <f>Table1[[#This Row],[Total (HRK million)                       ]]*1000000/Table1[[#This Row],[Population 2019                 ]]</f>
        <v>474.58428571428578</v>
      </c>
      <c r="AF24" s="6">
        <v>4173</v>
      </c>
      <c r="AG24" s="7">
        <v>14.832807000000001</v>
      </c>
      <c r="AH24" s="6">
        <f>Table1[[#This Row],[Total (HRK million)                                 ]]*1000000/Table1[[#This Row],[Population 2018]]</f>
        <v>3554.4708842559312</v>
      </c>
      <c r="AI24" s="7">
        <v>16.119485000000001</v>
      </c>
      <c r="AJ24" s="6">
        <f>Table1[[#This Row],[Total (HRK million)                                     ]]*1000000/Table1[[#This Row],[Population 2018]]</f>
        <v>3862.8049364965259</v>
      </c>
      <c r="AK24" s="7">
        <f>Table1[[#This Row],[Total (HRK million)                                 ]]-Table1[[#This Row],[Total (HRK million)                                     ]]</f>
        <v>-1.2866780000000002</v>
      </c>
      <c r="AL24" s="8">
        <f>Table1[[#This Row],[Total (HRK million)                                      ]]*1000000/Table1[[#This Row],[Population 2018]]</f>
        <v>-308.33405224059436</v>
      </c>
      <c r="AM24" s="9">
        <v>4166</v>
      </c>
      <c r="AN24" s="10">
        <v>15.539319000000001</v>
      </c>
      <c r="AO24" s="11">
        <f>Table1[[#This Row],[Total (HRK million)                                         ]]*1000000/Table1[[#This Row],[Population 2017               ]]</f>
        <v>3730.0333653384541</v>
      </c>
      <c r="AP24" s="10">
        <v>10.729184</v>
      </c>
      <c r="AQ24" s="11">
        <f>Table1[[#This Row],[Total (HRK million)                                          ]]*1000000/Table1[[#This Row],[Population 2017               ]]</f>
        <v>2575.4162265962555</v>
      </c>
      <c r="AR24" s="10">
        <f>Table1[[#This Row],[Total (HRK million)                                         ]]-Table1[[#This Row],[Total (HRK million)                                          ]]</f>
        <v>4.8101350000000007</v>
      </c>
      <c r="AS24" s="11">
        <f>Table1[[#This Row],[Total (HRK million)                                                  ]]*1000000/Table1[[#This Row],[Population 2017               ]]</f>
        <v>1154.6171387421989</v>
      </c>
      <c r="AT24" s="45">
        <v>4144</v>
      </c>
      <c r="AU24" s="46">
        <v>14.006885</v>
      </c>
      <c r="AV24" s="13">
        <f>Table1[[#This Row],[Total (HRK million)                                ]]*1000000/Table1[[#This Row],[Population 2016]]</f>
        <v>3380.0398166023165</v>
      </c>
      <c r="AW24" s="46">
        <v>12.480572</v>
      </c>
      <c r="AX24" s="13">
        <f>Table1[[#This Row],[Total (HRK million)                                                        ]]*1000000/Table1[[#This Row],[Population 2016]]</f>
        <v>3011.7210424710424</v>
      </c>
      <c r="AY24" s="82">
        <f>Table1[[#This Row],[Total (HRK million)                                ]]-Table1[[#This Row],[Total (HRK million)                                                        ]]</f>
        <v>1.526313</v>
      </c>
      <c r="AZ24" s="13">
        <f>Table1[[#This Row],[Total (HRK million)                                                                      ]]*1000000/Table1[[#This Row],[Population 2016]]</f>
        <v>368.31877413127415</v>
      </c>
      <c r="BA24" s="68">
        <v>4145</v>
      </c>
      <c r="BB24" s="52">
        <v>13.073492999999999</v>
      </c>
      <c r="BC24" s="13">
        <f>Table1[[#This Row],[Total (HRK million)                                                           ]]*1000000/Table1[[#This Row],[Population 2015]]</f>
        <v>3154.0393244873339</v>
      </c>
      <c r="BD24" s="52">
        <v>12.979438999999999</v>
      </c>
      <c r="BE24" s="13">
        <f>Table1[[#This Row],[Total (HRK million) ]]*1000000/Table1[[#This Row],[Population 2015]]</f>
        <v>3131.3483715319662</v>
      </c>
      <c r="BF24" s="82">
        <f>Table1[[#This Row],[Total (HRK million)                                                           ]]-Table1[[#This Row],[Total (HRK million) ]]</f>
        <v>9.405399999999986E-2</v>
      </c>
      <c r="BG24" s="13">
        <f>Table1[[#This Row],[Total (HRK million)     ]]*1000000/Table1[[#This Row],[Population 2015]]</f>
        <v>22.690952955367877</v>
      </c>
      <c r="BH24" s="68">
        <v>4106</v>
      </c>
      <c r="BI24" s="88">
        <v>12.233522000000001</v>
      </c>
      <c r="BJ24" s="12">
        <f>Table1[[#This Row],[Total (HRK million)                                  ]]*1000000/Table1[[#This Row],[Population 2014]]</f>
        <v>2979.4257184607891</v>
      </c>
      <c r="BK24" s="88">
        <v>12.331455999999999</v>
      </c>
      <c r="BL24" s="12">
        <f>Table1[[#This Row],[Total (HRK million)    ]]*1000000/Table1[[#This Row],[Population 2014]]</f>
        <v>3003.2771553823673</v>
      </c>
      <c r="BM24" s="88">
        <f>Table1[[#This Row],[Total (HRK million)                                  ]]-Table1[[#This Row],[Total (HRK million)    ]]</f>
        <v>-9.7933999999998633E-2</v>
      </c>
      <c r="BN24" s="12">
        <f>Table1[[#This Row],[Total (HRK million)      ]]*1000000/Table1[[#This Row],[Population 2014]]</f>
        <v>-23.851436921577847</v>
      </c>
      <c r="BO24" s="94">
        <v>5</v>
      </c>
      <c r="BP24" s="53">
        <v>5</v>
      </c>
      <c r="BQ24" s="55">
        <v>5</v>
      </c>
      <c r="BR24" s="26">
        <v>5</v>
      </c>
      <c r="BS24" s="13">
        <v>2</v>
      </c>
      <c r="BT24" s="13">
        <v>4</v>
      </c>
      <c r="BU24" s="13">
        <v>2</v>
      </c>
      <c r="BV24" s="13">
        <v>0</v>
      </c>
      <c r="BW24" s="56">
        <v>0</v>
      </c>
    </row>
    <row r="25" spans="1:75" x14ac:dyDescent="0.25">
      <c r="A25" s="14" t="s">
        <v>608</v>
      </c>
      <c r="B25" s="15" t="s">
        <v>676</v>
      </c>
      <c r="C25" s="15" t="s">
        <v>419</v>
      </c>
      <c r="D25" s="45">
        <v>2611</v>
      </c>
      <c r="E25" s="44">
        <v>9.0975428000000012</v>
      </c>
      <c r="F25" s="40">
        <f>Table1[[#This Row],[Total (HRK million)]]*1000000/Table1[[#This Row],[Population 2022]]</f>
        <v>3484.313596323248</v>
      </c>
      <c r="G25" s="44">
        <v>11.28170341</v>
      </c>
      <c r="H25" s="40">
        <f>Table1[[#This Row],[Total (HRK million)                ]]*1000000/Table1[[#This Row],[Population 2022]]</f>
        <v>4320.8362351589431</v>
      </c>
      <c r="I25" s="44">
        <v>-2.1841606099999993</v>
      </c>
      <c r="J25" s="40">
        <f>Table1[[#This Row],[Total (HRK million)                           ]]*1000000/Table1[[#This Row],[Population 2022]]</f>
        <v>-836.52263883569492</v>
      </c>
      <c r="K25" s="45">
        <v>2546</v>
      </c>
      <c r="L25" s="44">
        <v>7.769272</v>
      </c>
      <c r="M25" s="40">
        <f>Table1[[#This Row],[Total (HRK million)  ]]*1000000/Table1[[#This Row],[Population 2021]]</f>
        <v>3051.5600942655146</v>
      </c>
      <c r="N25" s="44">
        <v>7.3082450000000003</v>
      </c>
      <c r="O25" s="40">
        <f>Table1[[#This Row],[Total (HRK million)                 ]]*1000000/Table1[[#This Row],[Population 2021]]</f>
        <v>2870.4811468970934</v>
      </c>
      <c r="P25" s="44">
        <v>0.46102699999999963</v>
      </c>
      <c r="Q25" s="40">
        <f>Table1[[#This Row],[Total (HRK million)                            ]]*1000000/Table1[[#This Row],[Population 2021]]</f>
        <v>181.07894736842093</v>
      </c>
      <c r="R25" s="64">
        <v>2565</v>
      </c>
      <c r="S25" s="35">
        <v>6.8803089999999996</v>
      </c>
      <c r="T25" s="36">
        <f>Table1[[#This Row],[Total (HRK million)   ]]*1000000/Table1[[#This Row],[Population 2020]]</f>
        <v>2682.3816764132553</v>
      </c>
      <c r="U25" s="35">
        <v>6.1735230000000003</v>
      </c>
      <c r="V25" s="36">
        <f>Table1[[#This Row],[Total (HRK million)                  ]]*1000000/Table1[[#This Row],[Population 2020]]</f>
        <v>2406.8315789473686</v>
      </c>
      <c r="W25" s="35">
        <f>Table1[[#This Row],[Total (HRK million)   ]]-Table1[[#This Row],[Total (HRK million)                  ]]</f>
        <v>0.70678599999999925</v>
      </c>
      <c r="X25" s="36">
        <f>Table1[[#This Row],[Total (HRK million)                             ]]*1000000/Table1[[#This Row],[Population 2020]]</f>
        <v>275.55009746588667</v>
      </c>
      <c r="Y25" s="68">
        <v>2559</v>
      </c>
      <c r="Z25" s="7">
        <v>7.4415129999999996</v>
      </c>
      <c r="AA25" s="6">
        <f>Table1[[#This Row],[Total (HRK million)                     ]]*1000000/Table1[[#This Row],[Population 2019                 ]]</f>
        <v>2907.9769441187964</v>
      </c>
      <c r="AB25" s="7">
        <v>8.7063749999999995</v>
      </c>
      <c r="AC25" s="6">
        <f>Table1[[#This Row],[Total (HRK million)                                   ]]*1000000/Table1[[#This Row],[Population 2019                 ]]</f>
        <v>3402.2567409144199</v>
      </c>
      <c r="AD25" s="7">
        <f>Table1[[#This Row],[Total (HRK million)                     ]]-Table1[[#This Row],[Total (HRK million)                                   ]]</f>
        <v>-1.2648619999999999</v>
      </c>
      <c r="AE25" s="8">
        <f>Table1[[#This Row],[Total (HRK million)                       ]]*1000000/Table1[[#This Row],[Population 2019                 ]]</f>
        <v>-494.27979679562327</v>
      </c>
      <c r="AF25" s="6">
        <v>2540</v>
      </c>
      <c r="AG25" s="7">
        <v>8.2839390000000002</v>
      </c>
      <c r="AH25" s="6">
        <f>Table1[[#This Row],[Total (HRK million)                                 ]]*1000000/Table1[[#This Row],[Population 2018]]</f>
        <v>3261.3933070866142</v>
      </c>
      <c r="AI25" s="7">
        <v>7.2668549999999996</v>
      </c>
      <c r="AJ25" s="6">
        <f>Table1[[#This Row],[Total (HRK million)                                     ]]*1000000/Table1[[#This Row],[Population 2018]]</f>
        <v>2860.9665354330709</v>
      </c>
      <c r="AK25" s="7">
        <f>Table1[[#This Row],[Total (HRK million)                                 ]]-Table1[[#This Row],[Total (HRK million)                                     ]]</f>
        <v>1.0170840000000005</v>
      </c>
      <c r="AL25" s="8">
        <f>Table1[[#This Row],[Total (HRK million)                                      ]]*1000000/Table1[[#This Row],[Population 2018]]</f>
        <v>400.42677165354354</v>
      </c>
      <c r="AM25" s="9">
        <v>2501</v>
      </c>
      <c r="AN25" s="10">
        <v>6.1351620000000002</v>
      </c>
      <c r="AO25" s="11">
        <f>Table1[[#This Row],[Total (HRK million)                                         ]]*1000000/Table1[[#This Row],[Population 2017               ]]</f>
        <v>2453.0835665733707</v>
      </c>
      <c r="AP25" s="10">
        <v>5.1488719999999999</v>
      </c>
      <c r="AQ25" s="11">
        <f>Table1[[#This Row],[Total (HRK million)                                          ]]*1000000/Table1[[#This Row],[Population 2017               ]]</f>
        <v>2058.7253098760498</v>
      </c>
      <c r="AR25" s="10">
        <f>Table1[[#This Row],[Total (HRK million)                                         ]]-Table1[[#This Row],[Total (HRK million)                                          ]]</f>
        <v>0.98629000000000033</v>
      </c>
      <c r="AS25" s="11">
        <f>Table1[[#This Row],[Total (HRK million)                                                  ]]*1000000/Table1[[#This Row],[Population 2017               ]]</f>
        <v>394.35825669732122</v>
      </c>
      <c r="AT25" s="45">
        <v>2492</v>
      </c>
      <c r="AU25" s="46">
        <v>5.7659000000000002</v>
      </c>
      <c r="AV25" s="13">
        <f>Table1[[#This Row],[Total (HRK million)                                ]]*1000000/Table1[[#This Row],[Population 2016]]</f>
        <v>2313.7640449438204</v>
      </c>
      <c r="AW25" s="46">
        <v>7.188097</v>
      </c>
      <c r="AX25" s="13">
        <f>Table1[[#This Row],[Total (HRK million)                                                        ]]*1000000/Table1[[#This Row],[Population 2016]]</f>
        <v>2884.4691011235955</v>
      </c>
      <c r="AY25" s="82">
        <f>Table1[[#This Row],[Total (HRK million)                                ]]-Table1[[#This Row],[Total (HRK million)                                                        ]]</f>
        <v>-1.4221969999999997</v>
      </c>
      <c r="AZ25" s="13">
        <f>Table1[[#This Row],[Total (HRK million)                                                                      ]]*1000000/Table1[[#This Row],[Population 2016]]</f>
        <v>-570.70505617977517</v>
      </c>
      <c r="BA25" s="68">
        <v>2478</v>
      </c>
      <c r="BB25" s="52">
        <v>5.2240919999999997</v>
      </c>
      <c r="BC25" s="13">
        <f>Table1[[#This Row],[Total (HRK million)                                                           ]]*1000000/Table1[[#This Row],[Population 2015]]</f>
        <v>2108.1888619854722</v>
      </c>
      <c r="BD25" s="52">
        <v>6.8049390000000001</v>
      </c>
      <c r="BE25" s="13">
        <f>Table1[[#This Row],[Total (HRK million) ]]*1000000/Table1[[#This Row],[Population 2015]]</f>
        <v>2746.141646489104</v>
      </c>
      <c r="BF25" s="82">
        <f>Table1[[#This Row],[Total (HRK million)                                                           ]]-Table1[[#This Row],[Total (HRK million) ]]</f>
        <v>-1.5808470000000003</v>
      </c>
      <c r="BG25" s="13">
        <f>Table1[[#This Row],[Total (HRK million)     ]]*1000000/Table1[[#This Row],[Population 2015]]</f>
        <v>-637.95278450363207</v>
      </c>
      <c r="BH25" s="68">
        <v>2468</v>
      </c>
      <c r="BI25" s="88">
        <v>6.0967570000000002</v>
      </c>
      <c r="BJ25" s="12">
        <f>Table1[[#This Row],[Total (HRK million)                                  ]]*1000000/Table1[[#This Row],[Population 2014]]</f>
        <v>2470.3229335494329</v>
      </c>
      <c r="BK25" s="88">
        <v>5.407432</v>
      </c>
      <c r="BL25" s="12">
        <f>Table1[[#This Row],[Total (HRK million)    ]]*1000000/Table1[[#This Row],[Population 2014]]</f>
        <v>2191.0178282009724</v>
      </c>
      <c r="BM25" s="88">
        <f>Table1[[#This Row],[Total (HRK million)                                  ]]-Table1[[#This Row],[Total (HRK million)    ]]</f>
        <v>0.68932500000000019</v>
      </c>
      <c r="BN25" s="12">
        <f>Table1[[#This Row],[Total (HRK million)      ]]*1000000/Table1[[#This Row],[Population 2014]]</f>
        <v>279.30510534846036</v>
      </c>
      <c r="BO25" s="94">
        <v>5</v>
      </c>
      <c r="BP25" s="53">
        <v>5</v>
      </c>
      <c r="BQ25" s="55">
        <v>4</v>
      </c>
      <c r="BR25" s="26">
        <v>1</v>
      </c>
      <c r="BS25" s="13">
        <v>1</v>
      </c>
      <c r="BT25" s="13">
        <v>2</v>
      </c>
      <c r="BU25" s="13">
        <v>1</v>
      </c>
      <c r="BV25" s="13">
        <v>1</v>
      </c>
      <c r="BW25" s="56">
        <v>2</v>
      </c>
    </row>
    <row r="26" spans="1:75" x14ac:dyDescent="0.25">
      <c r="A26" s="14" t="s">
        <v>608</v>
      </c>
      <c r="B26" s="15" t="s">
        <v>666</v>
      </c>
      <c r="C26" s="15" t="s">
        <v>385</v>
      </c>
      <c r="D26" s="45">
        <v>4707</v>
      </c>
      <c r="E26" s="44">
        <v>21.534247200000003</v>
      </c>
      <c r="F26" s="40">
        <f>Table1[[#This Row],[Total (HRK million)]]*1000000/Table1[[#This Row],[Population 2022]]</f>
        <v>4574.9409815168901</v>
      </c>
      <c r="G26" s="44">
        <v>18.707945170000002</v>
      </c>
      <c r="H26" s="40">
        <f>Table1[[#This Row],[Total (HRK million)                ]]*1000000/Table1[[#This Row],[Population 2022]]</f>
        <v>3974.494406203527</v>
      </c>
      <c r="I26" s="44">
        <v>2.8263020300000012</v>
      </c>
      <c r="J26" s="40">
        <f>Table1[[#This Row],[Total (HRK million)                           ]]*1000000/Table1[[#This Row],[Population 2022]]</f>
        <v>600.44657531336338</v>
      </c>
      <c r="K26" s="45">
        <v>4772</v>
      </c>
      <c r="L26" s="44">
        <v>23.130395</v>
      </c>
      <c r="M26" s="40">
        <f>Table1[[#This Row],[Total (HRK million)  ]]*1000000/Table1[[#This Row],[Population 2021]]</f>
        <v>4847.1070829840737</v>
      </c>
      <c r="N26" s="44">
        <v>22.117583</v>
      </c>
      <c r="O26" s="40">
        <f>Table1[[#This Row],[Total (HRK million)                 ]]*1000000/Table1[[#This Row],[Population 2021]]</f>
        <v>4634.8665129924557</v>
      </c>
      <c r="P26" s="44">
        <v>1.0128120000000003</v>
      </c>
      <c r="Q26" s="40">
        <f>Table1[[#This Row],[Total (HRK million)                            ]]*1000000/Table1[[#This Row],[Population 2021]]</f>
        <v>212.24056999161783</v>
      </c>
      <c r="R26" s="64">
        <v>4740</v>
      </c>
      <c r="S26" s="35">
        <v>24.990435999999999</v>
      </c>
      <c r="T26" s="36">
        <f>Table1[[#This Row],[Total (HRK million)   ]]*1000000/Table1[[#This Row],[Population 2020]]</f>
        <v>5272.2438818565397</v>
      </c>
      <c r="U26" s="35">
        <v>25.149941999999999</v>
      </c>
      <c r="V26" s="36">
        <f>Table1[[#This Row],[Total (HRK million)                  ]]*1000000/Table1[[#This Row],[Population 2020]]</f>
        <v>5305.8949367088608</v>
      </c>
      <c r="W26" s="35">
        <f>Table1[[#This Row],[Total (HRK million)   ]]-Table1[[#This Row],[Total (HRK million)                  ]]</f>
        <v>-0.15950600000000037</v>
      </c>
      <c r="X26" s="36">
        <f>Table1[[#This Row],[Total (HRK million)                             ]]*1000000/Table1[[#This Row],[Population 2020]]</f>
        <v>-33.651054852320755</v>
      </c>
      <c r="Y26" s="68">
        <v>4797</v>
      </c>
      <c r="Z26" s="7">
        <v>20.696411999999999</v>
      </c>
      <c r="AA26" s="6">
        <f>Table1[[#This Row],[Total (HRK million)                     ]]*1000000/Table1[[#This Row],[Population 2019                 ]]</f>
        <v>4314.449030644153</v>
      </c>
      <c r="AB26" s="7">
        <v>25.716176000000001</v>
      </c>
      <c r="AC26" s="6">
        <f>Table1[[#This Row],[Total (HRK million)                                   ]]*1000000/Table1[[#This Row],[Population 2019                 ]]</f>
        <v>5360.8872211799044</v>
      </c>
      <c r="AD26" s="7">
        <f>Table1[[#This Row],[Total (HRK million)                     ]]-Table1[[#This Row],[Total (HRK million)                                   ]]</f>
        <v>-5.0197640000000021</v>
      </c>
      <c r="AE26" s="8">
        <f>Table1[[#This Row],[Total (HRK million)                       ]]*1000000/Table1[[#This Row],[Population 2019                 ]]</f>
        <v>-1046.4381905357518</v>
      </c>
      <c r="AF26" s="6">
        <v>4871</v>
      </c>
      <c r="AG26" s="7">
        <v>18.161321000000001</v>
      </c>
      <c r="AH26" s="6">
        <f>Table1[[#This Row],[Total (HRK million)                                 ]]*1000000/Table1[[#This Row],[Population 2018]]</f>
        <v>3728.4584274276331</v>
      </c>
      <c r="AI26" s="7">
        <v>19.792746999999999</v>
      </c>
      <c r="AJ26" s="6">
        <f>Table1[[#This Row],[Total (HRK million)                                     ]]*1000000/Table1[[#This Row],[Population 2018]]</f>
        <v>4063.3847259289673</v>
      </c>
      <c r="AK26" s="7">
        <f>Table1[[#This Row],[Total (HRK million)                                 ]]-Table1[[#This Row],[Total (HRK million)                                     ]]</f>
        <v>-1.6314259999999976</v>
      </c>
      <c r="AL26" s="8">
        <f>Table1[[#This Row],[Total (HRK million)                                      ]]*1000000/Table1[[#This Row],[Population 2018]]</f>
        <v>-334.92629850133397</v>
      </c>
      <c r="AM26" s="9">
        <v>4980</v>
      </c>
      <c r="AN26" s="10">
        <v>15.338221000000001</v>
      </c>
      <c r="AO26" s="11">
        <f>Table1[[#This Row],[Total (HRK million)                                         ]]*1000000/Table1[[#This Row],[Population 2017               ]]</f>
        <v>3079.9640562248997</v>
      </c>
      <c r="AP26" s="10">
        <v>16.691583000000001</v>
      </c>
      <c r="AQ26" s="11">
        <f>Table1[[#This Row],[Total (HRK million)                                          ]]*1000000/Table1[[#This Row],[Population 2017               ]]</f>
        <v>3351.7234939759041</v>
      </c>
      <c r="AR26" s="10">
        <f>Table1[[#This Row],[Total (HRK million)                                         ]]-Table1[[#This Row],[Total (HRK million)                                          ]]</f>
        <v>-1.3533620000000006</v>
      </c>
      <c r="AS26" s="11">
        <f>Table1[[#This Row],[Total (HRK million)                                                  ]]*1000000/Table1[[#This Row],[Population 2017               ]]</f>
        <v>-271.75943775100416</v>
      </c>
      <c r="AT26" s="45">
        <v>5239</v>
      </c>
      <c r="AU26" s="46">
        <v>16.296019999999999</v>
      </c>
      <c r="AV26" s="13">
        <f>Table1[[#This Row],[Total (HRK million)                                ]]*1000000/Table1[[#This Row],[Population 2016]]</f>
        <v>3110.521091811414</v>
      </c>
      <c r="AW26" s="46">
        <v>13.125344</v>
      </c>
      <c r="AX26" s="13">
        <f>Table1[[#This Row],[Total (HRK million)                                                        ]]*1000000/Table1[[#This Row],[Population 2016]]</f>
        <v>2505.3147547241838</v>
      </c>
      <c r="AY26" s="82">
        <f>Table1[[#This Row],[Total (HRK million)                                ]]-Table1[[#This Row],[Total (HRK million)                                                        ]]</f>
        <v>3.1706759999999985</v>
      </c>
      <c r="AZ26" s="13">
        <f>Table1[[#This Row],[Total (HRK million)                                                                      ]]*1000000/Table1[[#This Row],[Population 2016]]</f>
        <v>605.20633708723017</v>
      </c>
      <c r="BA26" s="68">
        <v>5356</v>
      </c>
      <c r="BB26" s="52">
        <v>15.874146</v>
      </c>
      <c r="BC26" s="13">
        <f>Table1[[#This Row],[Total (HRK million)                                                           ]]*1000000/Table1[[#This Row],[Population 2015]]</f>
        <v>2963.8061986557132</v>
      </c>
      <c r="BD26" s="52">
        <v>13.549764</v>
      </c>
      <c r="BE26" s="13">
        <f>Table1[[#This Row],[Total (HRK million) ]]*1000000/Table1[[#This Row],[Population 2015]]</f>
        <v>2529.8289768483942</v>
      </c>
      <c r="BF26" s="82">
        <f>Table1[[#This Row],[Total (HRK million)                                                           ]]-Table1[[#This Row],[Total (HRK million) ]]</f>
        <v>2.3243819999999999</v>
      </c>
      <c r="BG26" s="13">
        <f>Table1[[#This Row],[Total (HRK million)     ]]*1000000/Table1[[#This Row],[Population 2015]]</f>
        <v>433.97722180731887</v>
      </c>
      <c r="BH26" s="68">
        <v>5451</v>
      </c>
      <c r="BI26" s="88">
        <v>16.39536</v>
      </c>
      <c r="BJ26" s="12">
        <f>Table1[[#This Row],[Total (HRK million)                                  ]]*1000000/Table1[[#This Row],[Population 2014]]</f>
        <v>3007.7710511832693</v>
      </c>
      <c r="BK26" s="88">
        <v>20.510686</v>
      </c>
      <c r="BL26" s="12">
        <f>Table1[[#This Row],[Total (HRK million)    ]]*1000000/Table1[[#This Row],[Population 2014]]</f>
        <v>3762.738213171895</v>
      </c>
      <c r="BM26" s="88">
        <f>Table1[[#This Row],[Total (HRK million)                                  ]]-Table1[[#This Row],[Total (HRK million)    ]]</f>
        <v>-4.1153259999999996</v>
      </c>
      <c r="BN26" s="12">
        <f>Table1[[#This Row],[Total (HRK million)      ]]*1000000/Table1[[#This Row],[Population 2014]]</f>
        <v>-754.96716198862589</v>
      </c>
      <c r="BO26" s="94">
        <v>5</v>
      </c>
      <c r="BP26" s="53">
        <v>5</v>
      </c>
      <c r="BQ26" s="55">
        <v>4</v>
      </c>
      <c r="BR26" s="26">
        <v>4</v>
      </c>
      <c r="BS26" s="13">
        <v>3</v>
      </c>
      <c r="BT26" s="13">
        <v>3</v>
      </c>
      <c r="BU26" s="13">
        <v>4</v>
      </c>
      <c r="BV26" s="13">
        <v>0</v>
      </c>
      <c r="BW26" s="56">
        <v>1</v>
      </c>
    </row>
    <row r="27" spans="1:75" x14ac:dyDescent="0.25">
      <c r="A27" s="14" t="s">
        <v>607</v>
      </c>
      <c r="B27" s="15" t="s">
        <v>75</v>
      </c>
      <c r="C27" s="16" t="s">
        <v>71</v>
      </c>
      <c r="D27" s="47">
        <v>5702</v>
      </c>
      <c r="E27" s="46">
        <v>67.864688360000002</v>
      </c>
      <c r="F27" s="36">
        <f>Table1[[#This Row],[Total (HRK million)]]*1000000/Table1[[#This Row],[Population 2022]]</f>
        <v>11901.909568572431</v>
      </c>
      <c r="G27" s="46">
        <v>57.911131670000003</v>
      </c>
      <c r="H27" s="36">
        <f>Table1[[#This Row],[Total (HRK million)                ]]*1000000/Table1[[#This Row],[Population 2022]]</f>
        <v>10156.284052963872</v>
      </c>
      <c r="I27" s="46">
        <v>9.9535566899999974</v>
      </c>
      <c r="J27" s="36">
        <f>Table1[[#This Row],[Total (HRK million)                           ]]*1000000/Table1[[#This Row],[Population 2022]]</f>
        <v>1745.6255156085581</v>
      </c>
      <c r="K27" s="47">
        <v>5601</v>
      </c>
      <c r="L27" s="46">
        <v>53.961336000000003</v>
      </c>
      <c r="M27" s="36">
        <f>Table1[[#This Row],[Total (HRK million)  ]]*1000000/Table1[[#This Row],[Population 2021]]</f>
        <v>9634.2324584895559</v>
      </c>
      <c r="N27" s="46">
        <v>60.600369000000001</v>
      </c>
      <c r="O27" s="36">
        <f>Table1[[#This Row],[Total (HRK million)                 ]]*1000000/Table1[[#This Row],[Population 2021]]</f>
        <v>10819.562399571505</v>
      </c>
      <c r="P27" s="46">
        <v>-6.6390329999999977</v>
      </c>
      <c r="Q27" s="36">
        <f>Table1[[#This Row],[Total (HRK million)                            ]]*1000000/Table1[[#This Row],[Population 2021]]</f>
        <v>-1185.3299410819493</v>
      </c>
      <c r="R27" s="64">
        <v>5895</v>
      </c>
      <c r="S27" s="35">
        <v>58.750745000000002</v>
      </c>
      <c r="T27" s="18">
        <f>Table1[[#This Row],[Total (HRK million)   ]]*1000000/Table1[[#This Row],[Population 2020]]</f>
        <v>9966.1993214588638</v>
      </c>
      <c r="U27" s="35">
        <v>67.768366999999998</v>
      </c>
      <c r="V27" s="18">
        <f>Table1[[#This Row],[Total (HRK million)                  ]]*1000000/Table1[[#This Row],[Population 2020]]</f>
        <v>11495.906191687871</v>
      </c>
      <c r="W27" s="35">
        <f>Table1[[#This Row],[Total (HRK million)   ]]-Table1[[#This Row],[Total (HRK million)                  ]]</f>
        <v>-9.0176219999999958</v>
      </c>
      <c r="X27" s="18">
        <f>Table1[[#This Row],[Total (HRK million)                             ]]*1000000/Table1[[#This Row],[Population 2020]]</f>
        <v>-1529.7068702290071</v>
      </c>
      <c r="Y27" s="68">
        <v>5878</v>
      </c>
      <c r="Z27" s="7">
        <v>57.060215999999997</v>
      </c>
      <c r="AA27" s="6">
        <f>Table1[[#This Row],[Total (HRK million)                     ]]*1000000/Table1[[#This Row],[Population 2019                 ]]</f>
        <v>9707.4202109561083</v>
      </c>
      <c r="AB27" s="7">
        <v>80.480159</v>
      </c>
      <c r="AC27" s="6">
        <f>Table1[[#This Row],[Total (HRK million)                                   ]]*1000000/Table1[[#This Row],[Population 2019                 ]]</f>
        <v>13691.758931609391</v>
      </c>
      <c r="AD27" s="7">
        <f>Table1[[#This Row],[Total (HRK million)                     ]]-Table1[[#This Row],[Total (HRK million)                                   ]]</f>
        <v>-23.419943000000004</v>
      </c>
      <c r="AE27" s="8">
        <f>Table1[[#This Row],[Total (HRK million)                       ]]*1000000/Table1[[#This Row],[Population 2019                 ]]</f>
        <v>-3984.3387206532839</v>
      </c>
      <c r="AF27" s="6">
        <v>5876</v>
      </c>
      <c r="AG27" s="7">
        <v>49.861561999999999</v>
      </c>
      <c r="AH27" s="6">
        <f>Table1[[#This Row],[Total (HRK million)                                 ]]*1000000/Table1[[#This Row],[Population 2018]]</f>
        <v>8485.6300204220552</v>
      </c>
      <c r="AI27" s="7">
        <v>53.240397999999999</v>
      </c>
      <c r="AJ27" s="6">
        <f>Table1[[#This Row],[Total (HRK million)                                     ]]*1000000/Table1[[#This Row],[Population 2018]]</f>
        <v>9060.6531654186529</v>
      </c>
      <c r="AK27" s="7">
        <f>Table1[[#This Row],[Total (HRK million)                                 ]]-Table1[[#This Row],[Total (HRK million)                                     ]]</f>
        <v>-3.3788359999999997</v>
      </c>
      <c r="AL27" s="8">
        <f>Table1[[#This Row],[Total (HRK million)                                      ]]*1000000/Table1[[#This Row],[Population 2018]]</f>
        <v>-575.02314499659622</v>
      </c>
      <c r="AM27" s="9">
        <v>5800</v>
      </c>
      <c r="AN27" s="10">
        <v>38.714004000000003</v>
      </c>
      <c r="AO27" s="11">
        <f>Table1[[#This Row],[Total (HRK million)                                         ]]*1000000/Table1[[#This Row],[Population 2017               ]]</f>
        <v>6674.8282758620689</v>
      </c>
      <c r="AP27" s="10">
        <v>44.272517999999998</v>
      </c>
      <c r="AQ27" s="11">
        <f>Table1[[#This Row],[Total (HRK million)                                          ]]*1000000/Table1[[#This Row],[Population 2017               ]]</f>
        <v>7633.1927586206893</v>
      </c>
      <c r="AR27" s="10">
        <f>Table1[[#This Row],[Total (HRK million)                                         ]]-Table1[[#This Row],[Total (HRK million)                                          ]]</f>
        <v>-5.5585139999999953</v>
      </c>
      <c r="AS27" s="11">
        <f>Table1[[#This Row],[Total (HRK million)                                                  ]]*1000000/Table1[[#This Row],[Population 2017               ]]</f>
        <v>-958.36448275861994</v>
      </c>
      <c r="AT27" s="45">
        <v>5731</v>
      </c>
      <c r="AU27" s="46">
        <v>42.791105999999999</v>
      </c>
      <c r="AV27" s="13">
        <f>Table1[[#This Row],[Total (HRK million)                                ]]*1000000/Table1[[#This Row],[Population 2016]]</f>
        <v>7466.6037340778221</v>
      </c>
      <c r="AW27" s="46">
        <v>39.345188999999998</v>
      </c>
      <c r="AX27" s="13">
        <f>Table1[[#This Row],[Total (HRK million)                                                        ]]*1000000/Table1[[#This Row],[Population 2016]]</f>
        <v>6865.3269935438839</v>
      </c>
      <c r="AY27" s="82">
        <f>Table1[[#This Row],[Total (HRK million)                                ]]-Table1[[#This Row],[Total (HRK million)                                                        ]]</f>
        <v>3.4459170000000015</v>
      </c>
      <c r="AZ27" s="13">
        <f>Table1[[#This Row],[Total (HRK million)                                                                      ]]*1000000/Table1[[#This Row],[Population 2016]]</f>
        <v>601.27674053393844</v>
      </c>
      <c r="BA27" s="68">
        <v>5739</v>
      </c>
      <c r="BB27" s="52">
        <v>35.256390000000003</v>
      </c>
      <c r="BC27" s="13">
        <f>Table1[[#This Row],[Total (HRK million)                                                           ]]*1000000/Table1[[#This Row],[Population 2015]]</f>
        <v>6143.2984840564559</v>
      </c>
      <c r="BD27" s="52">
        <v>34.151468000000001</v>
      </c>
      <c r="BE27" s="13">
        <f>Table1[[#This Row],[Total (HRK million) ]]*1000000/Table1[[#This Row],[Population 2015]]</f>
        <v>5950.7698205262241</v>
      </c>
      <c r="BF27" s="82">
        <f>Table1[[#This Row],[Total (HRK million)                                                           ]]-Table1[[#This Row],[Total (HRK million) ]]</f>
        <v>1.104922000000002</v>
      </c>
      <c r="BG27" s="13">
        <f>Table1[[#This Row],[Total (HRK million)     ]]*1000000/Table1[[#This Row],[Population 2015]]</f>
        <v>192.52866353023208</v>
      </c>
      <c r="BH27" s="68">
        <v>5746</v>
      </c>
      <c r="BI27" s="88">
        <v>40.663542</v>
      </c>
      <c r="BJ27" s="12">
        <f>Table1[[#This Row],[Total (HRK million)                                  ]]*1000000/Table1[[#This Row],[Population 2014]]</f>
        <v>7076.8433693003826</v>
      </c>
      <c r="BK27" s="88">
        <v>39.944194000000003</v>
      </c>
      <c r="BL27" s="12">
        <f>Table1[[#This Row],[Total (HRK million)    ]]*1000000/Table1[[#This Row],[Population 2014]]</f>
        <v>6951.6522798468504</v>
      </c>
      <c r="BM27" s="88">
        <f>Table1[[#This Row],[Total (HRK million)                                  ]]-Table1[[#This Row],[Total (HRK million)    ]]</f>
        <v>0.71934799999999655</v>
      </c>
      <c r="BN27" s="12">
        <f>Table1[[#This Row],[Total (HRK million)      ]]*1000000/Table1[[#This Row],[Population 2014]]</f>
        <v>125.19108945353229</v>
      </c>
      <c r="BO27" s="94">
        <v>4</v>
      </c>
      <c r="BP27" s="53">
        <v>4</v>
      </c>
      <c r="BQ27" s="55">
        <v>4</v>
      </c>
      <c r="BR27" s="26">
        <v>5</v>
      </c>
      <c r="BS27" s="13">
        <v>4</v>
      </c>
      <c r="BT27" s="13">
        <v>3</v>
      </c>
      <c r="BU27" s="13">
        <v>2</v>
      </c>
      <c r="BV27" s="13">
        <v>2</v>
      </c>
      <c r="BW27" s="56">
        <v>2</v>
      </c>
    </row>
    <row r="28" spans="1:75" x14ac:dyDescent="0.25">
      <c r="A28" s="14" t="s">
        <v>608</v>
      </c>
      <c r="B28" s="15" t="s">
        <v>676</v>
      </c>
      <c r="C28" s="15" t="s">
        <v>420</v>
      </c>
      <c r="D28" s="48">
        <v>1154</v>
      </c>
      <c r="E28" s="44">
        <v>9.7612482899999993</v>
      </c>
      <c r="F28" s="40">
        <f>Table1[[#This Row],[Total (HRK million)]]*1000000/Table1[[#This Row],[Population 2022]]</f>
        <v>8458.6207019064113</v>
      </c>
      <c r="G28" s="44">
        <v>14.178701210000002</v>
      </c>
      <c r="H28" s="40">
        <f>Table1[[#This Row],[Total (HRK million)                ]]*1000000/Table1[[#This Row],[Population 2022]]</f>
        <v>12286.569506065858</v>
      </c>
      <c r="I28" s="44">
        <v>-4.4174529200000014</v>
      </c>
      <c r="J28" s="40">
        <f>Table1[[#This Row],[Total (HRK million)                           ]]*1000000/Table1[[#This Row],[Population 2022]]</f>
        <v>-3827.9488041594468</v>
      </c>
      <c r="K28" s="48">
        <v>1177</v>
      </c>
      <c r="L28" s="44">
        <v>9.3992100000000001</v>
      </c>
      <c r="M28" s="40">
        <f>Table1[[#This Row],[Total (HRK million)  ]]*1000000/Table1[[#This Row],[Population 2021]]</f>
        <v>7985.7349192863212</v>
      </c>
      <c r="N28" s="44">
        <v>10.757035</v>
      </c>
      <c r="O28" s="40">
        <f>Table1[[#This Row],[Total (HRK million)                 ]]*1000000/Table1[[#This Row],[Population 2021]]</f>
        <v>9139.3670348343239</v>
      </c>
      <c r="P28" s="44">
        <v>-1.3578250000000001</v>
      </c>
      <c r="Q28" s="40">
        <f>Table1[[#This Row],[Total (HRK million)                            ]]*1000000/Table1[[#This Row],[Population 2021]]</f>
        <v>-1153.6321155480034</v>
      </c>
      <c r="R28" s="64">
        <v>959</v>
      </c>
      <c r="S28" s="35">
        <v>11.960248999999999</v>
      </c>
      <c r="T28" s="36">
        <f>Table1[[#This Row],[Total (HRK million)   ]]*1000000/Table1[[#This Row],[Population 2020]]</f>
        <v>12471.583941605839</v>
      </c>
      <c r="U28" s="35">
        <v>9.804233</v>
      </c>
      <c r="V28" s="36">
        <f>Table1[[#This Row],[Total (HRK million)                  ]]*1000000/Table1[[#This Row],[Population 2020]]</f>
        <v>10223.392075078207</v>
      </c>
      <c r="W28" s="35">
        <f>Table1[[#This Row],[Total (HRK million)   ]]-Table1[[#This Row],[Total (HRK million)                  ]]</f>
        <v>2.1560159999999993</v>
      </c>
      <c r="X28" s="36">
        <f>Table1[[#This Row],[Total (HRK million)                             ]]*1000000/Table1[[#This Row],[Population 2020]]</f>
        <v>2248.1918665276321</v>
      </c>
      <c r="Y28" s="68">
        <v>979</v>
      </c>
      <c r="Z28" s="7">
        <v>13.048973</v>
      </c>
      <c r="AA28" s="6">
        <f>Table1[[#This Row],[Total (HRK million)                     ]]*1000000/Table1[[#This Row],[Population 2019                 ]]</f>
        <v>13328.87946884576</v>
      </c>
      <c r="AB28" s="7">
        <v>11.230893999999999</v>
      </c>
      <c r="AC28" s="6">
        <f>Table1[[#This Row],[Total (HRK million)                                   ]]*1000000/Table1[[#This Row],[Population 2019                 ]]</f>
        <v>11471.801838610827</v>
      </c>
      <c r="AD28" s="7">
        <f>Table1[[#This Row],[Total (HRK million)                     ]]-Table1[[#This Row],[Total (HRK million)                                   ]]</f>
        <v>1.8180790000000009</v>
      </c>
      <c r="AE28" s="8">
        <f>Table1[[#This Row],[Total (HRK million)                       ]]*1000000/Table1[[#This Row],[Population 2019                 ]]</f>
        <v>1857.0776302349345</v>
      </c>
      <c r="AF28" s="6">
        <v>1029</v>
      </c>
      <c r="AG28" s="7">
        <v>9.7870600000000003</v>
      </c>
      <c r="AH28" s="6">
        <f>Table1[[#This Row],[Total (HRK million)                                 ]]*1000000/Table1[[#This Row],[Population 2018]]</f>
        <v>9511.2342079689024</v>
      </c>
      <c r="AI28" s="7">
        <v>8.4731280000000009</v>
      </c>
      <c r="AJ28" s="6">
        <f>Table1[[#This Row],[Total (HRK million)                                     ]]*1000000/Table1[[#This Row],[Population 2018]]</f>
        <v>8234.3323615160352</v>
      </c>
      <c r="AK28" s="7">
        <f>Table1[[#This Row],[Total (HRK million)                                 ]]-Table1[[#This Row],[Total (HRK million)                                     ]]</f>
        <v>1.3139319999999994</v>
      </c>
      <c r="AL28" s="8">
        <f>Table1[[#This Row],[Total (HRK million)                                      ]]*1000000/Table1[[#This Row],[Population 2018]]</f>
        <v>1276.9018464528665</v>
      </c>
      <c r="AM28" s="9">
        <v>1091</v>
      </c>
      <c r="AN28" s="10">
        <v>11.380806</v>
      </c>
      <c r="AO28" s="11">
        <f>Table1[[#This Row],[Total (HRK million)                                         ]]*1000000/Table1[[#This Row],[Population 2017               ]]</f>
        <v>10431.536205316224</v>
      </c>
      <c r="AP28" s="10">
        <v>7.7661439999999997</v>
      </c>
      <c r="AQ28" s="11">
        <f>Table1[[#This Row],[Total (HRK million)                                          ]]*1000000/Table1[[#This Row],[Population 2017               ]]</f>
        <v>7118.3721356553624</v>
      </c>
      <c r="AR28" s="10">
        <f>Table1[[#This Row],[Total (HRK million)                                         ]]-Table1[[#This Row],[Total (HRK million)                                          ]]</f>
        <v>3.614662</v>
      </c>
      <c r="AS28" s="11">
        <f>Table1[[#This Row],[Total (HRK million)                                                  ]]*1000000/Table1[[#This Row],[Population 2017               ]]</f>
        <v>3313.1640696608615</v>
      </c>
      <c r="AT28" s="45">
        <v>1172</v>
      </c>
      <c r="AU28" s="46">
        <v>3.4163329999999998</v>
      </c>
      <c r="AV28" s="13">
        <f>Table1[[#This Row],[Total (HRK million)                                ]]*1000000/Table1[[#This Row],[Population 2016]]</f>
        <v>2914.9598976109214</v>
      </c>
      <c r="AW28" s="46">
        <v>3.8536389999999998</v>
      </c>
      <c r="AX28" s="13">
        <f>Table1[[#This Row],[Total (HRK million)                                                        ]]*1000000/Table1[[#This Row],[Population 2016]]</f>
        <v>3288.0878839590446</v>
      </c>
      <c r="AY28" s="82">
        <f>Table1[[#This Row],[Total (HRK million)                                ]]-Table1[[#This Row],[Total (HRK million)                                                        ]]</f>
        <v>-0.43730599999999997</v>
      </c>
      <c r="AZ28" s="13">
        <f>Table1[[#This Row],[Total (HRK million)                                                                      ]]*1000000/Table1[[#This Row],[Population 2016]]</f>
        <v>-373.12798634812287</v>
      </c>
      <c r="BA28" s="68">
        <v>1210</v>
      </c>
      <c r="BB28" s="52">
        <v>3.817698</v>
      </c>
      <c r="BC28" s="13">
        <f>Table1[[#This Row],[Total (HRK million)                                                           ]]*1000000/Table1[[#This Row],[Population 2015]]</f>
        <v>3155.1223140495867</v>
      </c>
      <c r="BD28" s="52">
        <v>4.1261020000000004</v>
      </c>
      <c r="BE28" s="13">
        <f>Table1[[#This Row],[Total (HRK million) ]]*1000000/Table1[[#This Row],[Population 2015]]</f>
        <v>3410.0016528925626</v>
      </c>
      <c r="BF28" s="82">
        <f>Table1[[#This Row],[Total (HRK million)                                                           ]]-Table1[[#This Row],[Total (HRK million) ]]</f>
        <v>-0.30840400000000034</v>
      </c>
      <c r="BG28" s="13">
        <f>Table1[[#This Row],[Total (HRK million)     ]]*1000000/Table1[[#This Row],[Population 2015]]</f>
        <v>-254.8793388429755</v>
      </c>
      <c r="BH28" s="68">
        <v>1276</v>
      </c>
      <c r="BI28" s="88">
        <v>2.903003</v>
      </c>
      <c r="BJ28" s="12">
        <f>Table1[[#This Row],[Total (HRK million)                                  ]]*1000000/Table1[[#This Row],[Population 2014]]</f>
        <v>2275.0807210031348</v>
      </c>
      <c r="BK28" s="88">
        <v>3.205031</v>
      </c>
      <c r="BL28" s="12">
        <f>Table1[[#This Row],[Total (HRK million)    ]]*1000000/Table1[[#This Row],[Population 2014]]</f>
        <v>2511.7797805642635</v>
      </c>
      <c r="BM28" s="88">
        <f>Table1[[#This Row],[Total (HRK million)                                  ]]-Table1[[#This Row],[Total (HRK million)    ]]</f>
        <v>-0.30202799999999996</v>
      </c>
      <c r="BN28" s="12">
        <f>Table1[[#This Row],[Total (HRK million)      ]]*1000000/Table1[[#This Row],[Population 2014]]</f>
        <v>-236.69905956112848</v>
      </c>
      <c r="BO28" s="94">
        <v>5</v>
      </c>
      <c r="BP28" s="53">
        <v>5</v>
      </c>
      <c r="BQ28" s="55">
        <v>5</v>
      </c>
      <c r="BR28" s="26">
        <v>5</v>
      </c>
      <c r="BS28" s="13">
        <v>5</v>
      </c>
      <c r="BT28" s="13">
        <v>3</v>
      </c>
      <c r="BU28" s="13">
        <v>3</v>
      </c>
      <c r="BV28" s="13">
        <v>2</v>
      </c>
      <c r="BW28" s="56">
        <v>2</v>
      </c>
    </row>
    <row r="29" spans="1:75" x14ac:dyDescent="0.25">
      <c r="A29" s="14" t="s">
        <v>608</v>
      </c>
      <c r="B29" s="15" t="s">
        <v>121</v>
      </c>
      <c r="C29" s="15" t="s">
        <v>143</v>
      </c>
      <c r="D29" s="45">
        <v>6489</v>
      </c>
      <c r="E29" s="44">
        <v>31.79767069</v>
      </c>
      <c r="F29" s="40">
        <f>Table1[[#This Row],[Total (HRK million)]]*1000000/Table1[[#This Row],[Population 2022]]</f>
        <v>4900.2420542456466</v>
      </c>
      <c r="G29" s="44">
        <v>31.784073810000002</v>
      </c>
      <c r="H29" s="40">
        <f>Table1[[#This Row],[Total (HRK million)                ]]*1000000/Table1[[#This Row],[Population 2022]]</f>
        <v>4898.1466805362925</v>
      </c>
      <c r="I29" s="44">
        <v>1.3596879999998956E-2</v>
      </c>
      <c r="J29" s="40">
        <f>Table1[[#This Row],[Total (HRK million)                           ]]*1000000/Table1[[#This Row],[Population 2022]]</f>
        <v>2.0953737093541309</v>
      </c>
      <c r="K29" s="45">
        <v>6444</v>
      </c>
      <c r="L29" s="44">
        <v>28.746100999999999</v>
      </c>
      <c r="M29" s="40">
        <f>Table1[[#This Row],[Total (HRK million)  ]]*1000000/Table1[[#This Row],[Population 2021]]</f>
        <v>4460.9095282433273</v>
      </c>
      <c r="N29" s="44">
        <v>26.627825000000001</v>
      </c>
      <c r="O29" s="40">
        <f>Table1[[#This Row],[Total (HRK million)                 ]]*1000000/Table1[[#This Row],[Population 2021]]</f>
        <v>4132.1888578522658</v>
      </c>
      <c r="P29" s="44">
        <v>2.118275999999998</v>
      </c>
      <c r="Q29" s="40">
        <f>Table1[[#This Row],[Total (HRK million)                            ]]*1000000/Table1[[#This Row],[Population 2021]]</f>
        <v>328.72067039106116</v>
      </c>
      <c r="R29" s="64">
        <v>6395</v>
      </c>
      <c r="S29" s="35">
        <v>19.489182</v>
      </c>
      <c r="T29" s="36">
        <f>Table1[[#This Row],[Total (HRK million)   ]]*1000000/Table1[[#This Row],[Population 2020]]</f>
        <v>3047.5655981235341</v>
      </c>
      <c r="U29" s="35">
        <v>20.681747000000001</v>
      </c>
      <c r="V29" s="36">
        <f>Table1[[#This Row],[Total (HRK million)                  ]]*1000000/Table1[[#This Row],[Population 2020]]</f>
        <v>3234.0495699765443</v>
      </c>
      <c r="W29" s="35">
        <f>Table1[[#This Row],[Total (HRK million)   ]]-Table1[[#This Row],[Total (HRK million)                  ]]</f>
        <v>-1.1925650000000019</v>
      </c>
      <c r="X29" s="36">
        <f>Table1[[#This Row],[Total (HRK million)                             ]]*1000000/Table1[[#This Row],[Population 2020]]</f>
        <v>-186.48397185301044</v>
      </c>
      <c r="Y29" s="68">
        <v>6440</v>
      </c>
      <c r="Z29" s="7">
        <v>22.242502000000002</v>
      </c>
      <c r="AA29" s="6">
        <f>Table1[[#This Row],[Total (HRK million)                     ]]*1000000/Table1[[#This Row],[Population 2019                 ]]</f>
        <v>3453.8046583850933</v>
      </c>
      <c r="AB29" s="7">
        <v>26.14256</v>
      </c>
      <c r="AC29" s="6">
        <f>Table1[[#This Row],[Total (HRK million)                                   ]]*1000000/Table1[[#This Row],[Population 2019                 ]]</f>
        <v>4059.4037267080744</v>
      </c>
      <c r="AD29" s="7">
        <f>Table1[[#This Row],[Total (HRK million)                     ]]-Table1[[#This Row],[Total (HRK million)                                   ]]</f>
        <v>-3.9000579999999978</v>
      </c>
      <c r="AE29" s="8">
        <f>Table1[[#This Row],[Total (HRK million)                       ]]*1000000/Table1[[#This Row],[Population 2019                 ]]</f>
        <v>-605.599068322981</v>
      </c>
      <c r="AF29" s="6">
        <v>6420</v>
      </c>
      <c r="AG29" s="7">
        <v>23.107157000000001</v>
      </c>
      <c r="AH29" s="6">
        <f>Table1[[#This Row],[Total (HRK million)                                 ]]*1000000/Table1[[#This Row],[Population 2018]]</f>
        <v>3599.2456386292833</v>
      </c>
      <c r="AI29" s="7">
        <v>31.143322000000001</v>
      </c>
      <c r="AJ29" s="6">
        <f>Table1[[#This Row],[Total (HRK million)                                     ]]*1000000/Table1[[#This Row],[Population 2018]]</f>
        <v>4850.9847352024926</v>
      </c>
      <c r="AK29" s="7">
        <f>Table1[[#This Row],[Total (HRK million)                                 ]]-Table1[[#This Row],[Total (HRK million)                                     ]]</f>
        <v>-8.0361650000000004</v>
      </c>
      <c r="AL29" s="8">
        <f>Table1[[#This Row],[Total (HRK million)                                      ]]*1000000/Table1[[#This Row],[Population 2018]]</f>
        <v>-1251.7390965732088</v>
      </c>
      <c r="AM29" s="9">
        <v>6458</v>
      </c>
      <c r="AN29" s="10">
        <v>19.537808999999999</v>
      </c>
      <c r="AO29" s="11">
        <f>Table1[[#This Row],[Total (HRK million)                                         ]]*1000000/Table1[[#This Row],[Population 2017               ]]</f>
        <v>3025.3652833694641</v>
      </c>
      <c r="AP29" s="10">
        <v>20.496348999999999</v>
      </c>
      <c r="AQ29" s="11">
        <f>Table1[[#This Row],[Total (HRK million)                                          ]]*1000000/Table1[[#This Row],[Population 2017               ]]</f>
        <v>3173.7920408795294</v>
      </c>
      <c r="AR29" s="10">
        <f>Table1[[#This Row],[Total (HRK million)                                         ]]-Table1[[#This Row],[Total (HRK million)                                          ]]</f>
        <v>-0.95853999999999928</v>
      </c>
      <c r="AS29" s="11">
        <f>Table1[[#This Row],[Total (HRK million)                                                  ]]*1000000/Table1[[#This Row],[Population 2017               ]]</f>
        <v>-148.42675751006493</v>
      </c>
      <c r="AT29" s="45">
        <v>6534</v>
      </c>
      <c r="AU29" s="46">
        <v>23.633362999999999</v>
      </c>
      <c r="AV29" s="13">
        <f>Table1[[#This Row],[Total (HRK million)                                ]]*1000000/Table1[[#This Row],[Population 2016]]</f>
        <v>3616.9823997551271</v>
      </c>
      <c r="AW29" s="46">
        <v>20.989984</v>
      </c>
      <c r="AX29" s="13">
        <f>Table1[[#This Row],[Total (HRK million)                                                        ]]*1000000/Table1[[#This Row],[Population 2016]]</f>
        <v>3212.4248546066729</v>
      </c>
      <c r="AY29" s="82">
        <f>Table1[[#This Row],[Total (HRK million)                                ]]-Table1[[#This Row],[Total (HRK million)                                                        ]]</f>
        <v>2.6433789999999995</v>
      </c>
      <c r="AZ29" s="13">
        <f>Table1[[#This Row],[Total (HRK million)                                                                      ]]*1000000/Table1[[#This Row],[Population 2016]]</f>
        <v>404.55754514845415</v>
      </c>
      <c r="BA29" s="68">
        <v>6558</v>
      </c>
      <c r="BB29" s="52">
        <v>26.532914999999999</v>
      </c>
      <c r="BC29" s="13">
        <f>Table1[[#This Row],[Total (HRK million)                                                           ]]*1000000/Table1[[#This Row],[Population 2015]]</f>
        <v>4045.8851784080512</v>
      </c>
      <c r="BD29" s="52">
        <v>25.937660000000001</v>
      </c>
      <c r="BE29" s="13">
        <f>Table1[[#This Row],[Total (HRK million) ]]*1000000/Table1[[#This Row],[Population 2015]]</f>
        <v>3955.1174138456845</v>
      </c>
      <c r="BF29" s="82">
        <f>Table1[[#This Row],[Total (HRK million)                                                           ]]-Table1[[#This Row],[Total (HRK million) ]]</f>
        <v>0.59525499999999809</v>
      </c>
      <c r="BG29" s="13">
        <f>Table1[[#This Row],[Total (HRK million)     ]]*1000000/Table1[[#This Row],[Population 2015]]</f>
        <v>90.767764562366295</v>
      </c>
      <c r="BH29" s="68">
        <v>6623</v>
      </c>
      <c r="BI29" s="88">
        <v>22.020717999999999</v>
      </c>
      <c r="BJ29" s="12">
        <f>Table1[[#This Row],[Total (HRK million)                                  ]]*1000000/Table1[[#This Row],[Population 2014]]</f>
        <v>3324.8857013438019</v>
      </c>
      <c r="BK29" s="88">
        <v>20.410059</v>
      </c>
      <c r="BL29" s="12">
        <f>Table1[[#This Row],[Total (HRK million)    ]]*1000000/Table1[[#This Row],[Population 2014]]</f>
        <v>3081.69394534199</v>
      </c>
      <c r="BM29" s="88">
        <f>Table1[[#This Row],[Total (HRK million)                                  ]]-Table1[[#This Row],[Total (HRK million)    ]]</f>
        <v>1.6106589999999983</v>
      </c>
      <c r="BN29" s="12">
        <f>Table1[[#This Row],[Total (HRK million)      ]]*1000000/Table1[[#This Row],[Population 2014]]</f>
        <v>243.19175600181163</v>
      </c>
      <c r="BO29" s="94">
        <v>5</v>
      </c>
      <c r="BP29" s="53">
        <v>5</v>
      </c>
      <c r="BQ29" s="55">
        <v>5</v>
      </c>
      <c r="BR29" s="26">
        <v>5</v>
      </c>
      <c r="BS29" s="13">
        <v>4</v>
      </c>
      <c r="BT29" s="13">
        <v>5</v>
      </c>
      <c r="BU29" s="13">
        <v>3</v>
      </c>
      <c r="BV29" s="13">
        <v>3</v>
      </c>
      <c r="BW29" s="56">
        <v>3</v>
      </c>
    </row>
    <row r="30" spans="1:75" x14ac:dyDescent="0.25">
      <c r="A30" s="14" t="s">
        <v>608</v>
      </c>
      <c r="B30" s="15" t="s">
        <v>666</v>
      </c>
      <c r="C30" s="15" t="s">
        <v>386</v>
      </c>
      <c r="D30" s="45">
        <v>3638</v>
      </c>
      <c r="E30" s="46">
        <v>16.07861539</v>
      </c>
      <c r="F30" s="36">
        <f>Table1[[#This Row],[Total (HRK million)]]*1000000/Table1[[#This Row],[Population 2022]]</f>
        <v>4419.6303985706427</v>
      </c>
      <c r="G30" s="46">
        <v>19.203377170000003</v>
      </c>
      <c r="H30" s="36">
        <f>Table1[[#This Row],[Total (HRK million)                ]]*1000000/Table1[[#This Row],[Population 2022]]</f>
        <v>5278.5533727322709</v>
      </c>
      <c r="I30" s="46">
        <v>-3.1247617800000014</v>
      </c>
      <c r="J30" s="36">
        <f>Table1[[#This Row],[Total (HRK million)                           ]]*1000000/Table1[[#This Row],[Population 2022]]</f>
        <v>-858.92297416162762</v>
      </c>
      <c r="K30" s="45">
        <v>3733</v>
      </c>
      <c r="L30" s="46">
        <v>14.533534</v>
      </c>
      <c r="M30" s="36">
        <f>Table1[[#This Row],[Total (HRK million)  ]]*1000000/Table1[[#This Row],[Population 2021]]</f>
        <v>3893.2585052236805</v>
      </c>
      <c r="N30" s="46">
        <v>16.632873</v>
      </c>
      <c r="O30" s="36">
        <f>Table1[[#This Row],[Total (HRK million)                 ]]*1000000/Table1[[#This Row],[Population 2021]]</f>
        <v>4455.6316635413878</v>
      </c>
      <c r="P30" s="46">
        <v>-2.0993390000000005</v>
      </c>
      <c r="Q30" s="36">
        <f>Table1[[#This Row],[Total (HRK million)                            ]]*1000000/Table1[[#This Row],[Population 2021]]</f>
        <v>-562.37315831770707</v>
      </c>
      <c r="R30" s="64">
        <v>3820</v>
      </c>
      <c r="S30" s="35">
        <v>16.080075999999998</v>
      </c>
      <c r="T30" s="36">
        <f>Table1[[#This Row],[Total (HRK million)   ]]*1000000/Table1[[#This Row],[Population 2020]]</f>
        <v>4209.4439790575907</v>
      </c>
      <c r="U30" s="35">
        <v>14.637257999999999</v>
      </c>
      <c r="V30" s="36">
        <f>Table1[[#This Row],[Total (HRK million)                  ]]*1000000/Table1[[#This Row],[Population 2020]]</f>
        <v>3831.7429319371727</v>
      </c>
      <c r="W30" s="35">
        <f>Table1[[#This Row],[Total (HRK million)   ]]-Table1[[#This Row],[Total (HRK million)                  ]]</f>
        <v>1.442817999999999</v>
      </c>
      <c r="X30" s="36">
        <f>Table1[[#This Row],[Total (HRK million)                             ]]*1000000/Table1[[#This Row],[Population 2020]]</f>
        <v>377.70104712041859</v>
      </c>
      <c r="Y30" s="68">
        <v>3935</v>
      </c>
      <c r="Z30" s="7">
        <v>13.768549</v>
      </c>
      <c r="AA30" s="6">
        <f>Table1[[#This Row],[Total (HRK million)                     ]]*1000000/Table1[[#This Row],[Population 2019                 ]]</f>
        <v>3498.9959339263023</v>
      </c>
      <c r="AB30" s="7">
        <v>14.705859</v>
      </c>
      <c r="AC30" s="6">
        <f>Table1[[#This Row],[Total (HRK million)                                   ]]*1000000/Table1[[#This Row],[Population 2019                 ]]</f>
        <v>3737.1941550190595</v>
      </c>
      <c r="AD30" s="7">
        <f>Table1[[#This Row],[Total (HRK million)                     ]]-Table1[[#This Row],[Total (HRK million)                                   ]]</f>
        <v>-0.93731000000000009</v>
      </c>
      <c r="AE30" s="8">
        <f>Table1[[#This Row],[Total (HRK million)                       ]]*1000000/Table1[[#This Row],[Population 2019                 ]]</f>
        <v>-238.19822109275734</v>
      </c>
      <c r="AF30" s="6">
        <v>4017</v>
      </c>
      <c r="AG30" s="7">
        <v>12.508288</v>
      </c>
      <c r="AH30" s="6">
        <f>Table1[[#This Row],[Total (HRK million)                                 ]]*1000000/Table1[[#This Row],[Population 2018]]</f>
        <v>3113.8381877022653</v>
      </c>
      <c r="AI30" s="7">
        <v>11.237869</v>
      </c>
      <c r="AJ30" s="6">
        <f>Table1[[#This Row],[Total (HRK million)                                     ]]*1000000/Table1[[#This Row],[Population 2018]]</f>
        <v>2797.5775454319146</v>
      </c>
      <c r="AK30" s="7">
        <f>Table1[[#This Row],[Total (HRK million)                                 ]]-Table1[[#This Row],[Total (HRK million)                                     ]]</f>
        <v>1.2704190000000004</v>
      </c>
      <c r="AL30" s="8">
        <f>Table1[[#This Row],[Total (HRK million)                                      ]]*1000000/Table1[[#This Row],[Population 2018]]</f>
        <v>316.26064227035113</v>
      </c>
      <c r="AM30" s="9">
        <v>4123</v>
      </c>
      <c r="AN30" s="10">
        <v>10.198841</v>
      </c>
      <c r="AO30" s="11">
        <f>Table1[[#This Row],[Total (HRK million)                                         ]]*1000000/Table1[[#This Row],[Population 2017               ]]</f>
        <v>2473.6456463739996</v>
      </c>
      <c r="AP30" s="10">
        <v>11.091459</v>
      </c>
      <c r="AQ30" s="11">
        <f>Table1[[#This Row],[Total (HRK million)                                          ]]*1000000/Table1[[#This Row],[Population 2017               ]]</f>
        <v>2690.1428571428573</v>
      </c>
      <c r="AR30" s="10">
        <f>Table1[[#This Row],[Total (HRK million)                                         ]]-Table1[[#This Row],[Total (HRK million)                                          ]]</f>
        <v>-0.89261800000000058</v>
      </c>
      <c r="AS30" s="11">
        <f>Table1[[#This Row],[Total (HRK million)                                                  ]]*1000000/Table1[[#This Row],[Population 2017               ]]</f>
        <v>-216.49721076885777</v>
      </c>
      <c r="AT30" s="45">
        <v>4221</v>
      </c>
      <c r="AU30" s="46">
        <v>10.484688</v>
      </c>
      <c r="AV30" s="13">
        <f>Table1[[#This Row],[Total (HRK million)                                ]]*1000000/Table1[[#This Row],[Population 2016]]</f>
        <v>2483.9346126510304</v>
      </c>
      <c r="AW30" s="46">
        <v>10.71003</v>
      </c>
      <c r="AX30" s="13">
        <f>Table1[[#This Row],[Total (HRK million)                                                        ]]*1000000/Table1[[#This Row],[Population 2016]]</f>
        <v>2537.3205401563609</v>
      </c>
      <c r="AY30" s="82">
        <f>Table1[[#This Row],[Total (HRK million)                                ]]-Table1[[#This Row],[Total (HRK million)                                                        ]]</f>
        <v>-0.22534199999999949</v>
      </c>
      <c r="AZ30" s="13">
        <f>Table1[[#This Row],[Total (HRK million)                                                                      ]]*1000000/Table1[[#This Row],[Population 2016]]</f>
        <v>-53.385927505330365</v>
      </c>
      <c r="BA30" s="68">
        <v>4310</v>
      </c>
      <c r="BB30" s="52">
        <v>9.4267369999999993</v>
      </c>
      <c r="BC30" s="13">
        <f>Table1[[#This Row],[Total (HRK million)                                                           ]]*1000000/Table1[[#This Row],[Population 2015]]</f>
        <v>2187.1779582366589</v>
      </c>
      <c r="BD30" s="52">
        <v>8.9769380000000005</v>
      </c>
      <c r="BE30" s="13">
        <f>Table1[[#This Row],[Total (HRK million) ]]*1000000/Table1[[#This Row],[Population 2015]]</f>
        <v>2082.8162412993038</v>
      </c>
      <c r="BF30" s="82">
        <f>Table1[[#This Row],[Total (HRK million)                                                           ]]-Table1[[#This Row],[Total (HRK million) ]]</f>
        <v>0.44979899999999873</v>
      </c>
      <c r="BG30" s="13">
        <f>Table1[[#This Row],[Total (HRK million)     ]]*1000000/Table1[[#This Row],[Population 2015]]</f>
        <v>104.36171693735469</v>
      </c>
      <c r="BH30" s="68">
        <v>4374</v>
      </c>
      <c r="BI30" s="88">
        <v>7.3101380000000002</v>
      </c>
      <c r="BJ30" s="12">
        <f>Table1[[#This Row],[Total (HRK million)                                  ]]*1000000/Table1[[#This Row],[Population 2014]]</f>
        <v>1671.2706904435299</v>
      </c>
      <c r="BK30" s="88">
        <v>6.7209310000000002</v>
      </c>
      <c r="BL30" s="12">
        <f>Table1[[#This Row],[Total (HRK million)    ]]*1000000/Table1[[#This Row],[Population 2014]]</f>
        <v>1536.5640146319158</v>
      </c>
      <c r="BM30" s="88">
        <f>Table1[[#This Row],[Total (HRK million)                                  ]]-Table1[[#This Row],[Total (HRK million)    ]]</f>
        <v>0.58920700000000004</v>
      </c>
      <c r="BN30" s="12">
        <f>Table1[[#This Row],[Total (HRK million)      ]]*1000000/Table1[[#This Row],[Population 2014]]</f>
        <v>134.70667581161408</v>
      </c>
      <c r="BO30" s="94">
        <v>5</v>
      </c>
      <c r="BP30" s="53">
        <v>4</v>
      </c>
      <c r="BQ30" s="55">
        <v>4</v>
      </c>
      <c r="BR30" s="26">
        <v>5</v>
      </c>
      <c r="BS30" s="13">
        <v>5</v>
      </c>
      <c r="BT30" s="13">
        <v>3</v>
      </c>
      <c r="BU30" s="13">
        <v>4</v>
      </c>
      <c r="BV30" s="13">
        <v>5</v>
      </c>
      <c r="BW30" s="56">
        <v>4</v>
      </c>
    </row>
    <row r="31" spans="1:75" x14ac:dyDescent="0.25">
      <c r="A31" s="14" t="s">
        <v>607</v>
      </c>
      <c r="B31" s="15" t="s">
        <v>662</v>
      </c>
      <c r="C31" s="15" t="s">
        <v>37</v>
      </c>
      <c r="D31" s="45">
        <v>35813</v>
      </c>
      <c r="E31" s="44">
        <v>161.84222239000002</v>
      </c>
      <c r="F31" s="40">
        <f>Table1[[#This Row],[Total (HRK million)]]*1000000/Table1[[#This Row],[Population 2022]]</f>
        <v>4519.0914581297302</v>
      </c>
      <c r="G31" s="44">
        <v>177.83903274000002</v>
      </c>
      <c r="H31" s="40">
        <f>Table1[[#This Row],[Total (HRK million)                ]]*1000000/Table1[[#This Row],[Population 2022]]</f>
        <v>4965.7675352525621</v>
      </c>
      <c r="I31" s="44">
        <v>-15.996810349999993</v>
      </c>
      <c r="J31" s="40">
        <f>Table1[[#This Row],[Total (HRK million)                           ]]*1000000/Table1[[#This Row],[Population 2022]]</f>
        <v>-446.67607712283234</v>
      </c>
      <c r="K31" s="45">
        <v>36316</v>
      </c>
      <c r="L31" s="44">
        <v>162.06210899999999</v>
      </c>
      <c r="M31" s="40">
        <f>Table1[[#This Row],[Total (HRK million)  ]]*1000000/Table1[[#This Row],[Population 2021]]</f>
        <v>4462.553943165547</v>
      </c>
      <c r="N31" s="44">
        <v>164.072228</v>
      </c>
      <c r="O31" s="40">
        <f>Table1[[#This Row],[Total (HRK million)                 ]]*1000000/Table1[[#This Row],[Population 2021]]</f>
        <v>4517.9047251899992</v>
      </c>
      <c r="P31" s="44">
        <v>-2.0101190000000031</v>
      </c>
      <c r="Q31" s="40">
        <f>Table1[[#This Row],[Total (HRK million)                            ]]*1000000/Table1[[#This Row],[Population 2021]]</f>
        <v>-55.350782024452116</v>
      </c>
      <c r="R31" s="64">
        <v>37684</v>
      </c>
      <c r="S31" s="35">
        <v>150.71112199999999</v>
      </c>
      <c r="T31" s="36">
        <f>Table1[[#This Row],[Total (HRK million)   ]]*1000000/Table1[[#This Row],[Population 2020]]</f>
        <v>3999.3398259208152</v>
      </c>
      <c r="U31" s="35">
        <v>173.90755200000001</v>
      </c>
      <c r="V31" s="36">
        <f>Table1[[#This Row],[Total (HRK million)                  ]]*1000000/Table1[[#This Row],[Population 2020]]</f>
        <v>4614.8909882178114</v>
      </c>
      <c r="W31" s="35">
        <f>Table1[[#This Row],[Total (HRK million)   ]]-Table1[[#This Row],[Total (HRK million)                  ]]</f>
        <v>-23.196430000000021</v>
      </c>
      <c r="X31" s="36">
        <f>Table1[[#This Row],[Total (HRK million)                             ]]*1000000/Table1[[#This Row],[Population 2020]]</f>
        <v>-615.55116229699672</v>
      </c>
      <c r="Y31" s="68">
        <v>37948</v>
      </c>
      <c r="Z31" s="7">
        <v>148.80870899999999</v>
      </c>
      <c r="AA31" s="6">
        <f>Table1[[#This Row],[Total (HRK million)                     ]]*1000000/Table1[[#This Row],[Population 2019                 ]]</f>
        <v>3921.3847633603878</v>
      </c>
      <c r="AB31" s="7">
        <v>160.51807099999999</v>
      </c>
      <c r="AC31" s="6">
        <f>Table1[[#This Row],[Total (HRK million)                                   ]]*1000000/Table1[[#This Row],[Population 2019                 ]]</f>
        <v>4229.9481132075471</v>
      </c>
      <c r="AD31" s="7">
        <f>Table1[[#This Row],[Total (HRK million)                     ]]-Table1[[#This Row],[Total (HRK million)                                   ]]</f>
        <v>-11.709361999999999</v>
      </c>
      <c r="AE31" s="8">
        <f>Table1[[#This Row],[Total (HRK million)                       ]]*1000000/Table1[[#This Row],[Population 2019                 ]]</f>
        <v>-308.5633498471592</v>
      </c>
      <c r="AF31" s="6">
        <v>38250</v>
      </c>
      <c r="AG31" s="7">
        <v>127.162026</v>
      </c>
      <c r="AH31" s="6">
        <f>Table1[[#This Row],[Total (HRK million)                                 ]]*1000000/Table1[[#This Row],[Population 2018]]</f>
        <v>3324.4974117647057</v>
      </c>
      <c r="AI31" s="7">
        <v>128.793981</v>
      </c>
      <c r="AJ31" s="6">
        <f>Table1[[#This Row],[Total (HRK million)                                     ]]*1000000/Table1[[#This Row],[Population 2018]]</f>
        <v>3367.1629019607844</v>
      </c>
      <c r="AK31" s="7">
        <f>Table1[[#This Row],[Total (HRK million)                                 ]]-Table1[[#This Row],[Total (HRK million)                                     ]]</f>
        <v>-1.6319550000000049</v>
      </c>
      <c r="AL31" s="8">
        <f>Table1[[#This Row],[Total (HRK million)                                      ]]*1000000/Table1[[#This Row],[Population 2018]]</f>
        <v>-42.665490196078558</v>
      </c>
      <c r="AM31" s="9">
        <v>38433</v>
      </c>
      <c r="AN31" s="10">
        <v>113.243568</v>
      </c>
      <c r="AO31" s="11">
        <f>Table1[[#This Row],[Total (HRK million)                                         ]]*1000000/Table1[[#This Row],[Population 2017               ]]</f>
        <v>2946.5190851611897</v>
      </c>
      <c r="AP31" s="10">
        <v>112.865255</v>
      </c>
      <c r="AQ31" s="11">
        <f>Table1[[#This Row],[Total (HRK million)                                          ]]*1000000/Table1[[#This Row],[Population 2017               ]]</f>
        <v>2936.675643327349</v>
      </c>
      <c r="AR31" s="10">
        <f>Table1[[#This Row],[Total (HRK million)                                         ]]-Table1[[#This Row],[Total (HRK million)                                          ]]</f>
        <v>0.37831299999999146</v>
      </c>
      <c r="AS31" s="11">
        <f>Table1[[#This Row],[Total (HRK million)                                                  ]]*1000000/Table1[[#This Row],[Population 2017               ]]</f>
        <v>9.8434418338404868</v>
      </c>
      <c r="AT31" s="45">
        <v>38783</v>
      </c>
      <c r="AU31" s="46">
        <v>114.479854</v>
      </c>
      <c r="AV31" s="13">
        <f>Table1[[#This Row],[Total (HRK million)                                ]]*1000000/Table1[[#This Row],[Population 2016]]</f>
        <v>2951.8050176623778</v>
      </c>
      <c r="AW31" s="46">
        <v>110.922389</v>
      </c>
      <c r="AX31" s="13">
        <f>Table1[[#This Row],[Total (HRK million)                                                        ]]*1000000/Table1[[#This Row],[Population 2016]]</f>
        <v>2860.0775855400561</v>
      </c>
      <c r="AY31" s="82">
        <f>Table1[[#This Row],[Total (HRK million)                                ]]-Table1[[#This Row],[Total (HRK million)                                                        ]]</f>
        <v>3.5574650000000076</v>
      </c>
      <c r="AZ31" s="13">
        <f>Table1[[#This Row],[Total (HRK million)                                                                      ]]*1000000/Table1[[#This Row],[Population 2016]]</f>
        <v>91.727432122321829</v>
      </c>
      <c r="BA31" s="68">
        <v>39180</v>
      </c>
      <c r="BB31" s="52">
        <v>107.1058</v>
      </c>
      <c r="BC31" s="13">
        <f>Table1[[#This Row],[Total (HRK million)                                                           ]]*1000000/Table1[[#This Row],[Population 2015]]</f>
        <v>2733.6855538540071</v>
      </c>
      <c r="BD31" s="52">
        <v>109.513436</v>
      </c>
      <c r="BE31" s="13">
        <f>Table1[[#This Row],[Total (HRK million) ]]*1000000/Table1[[#This Row],[Population 2015]]</f>
        <v>2795.1361919346605</v>
      </c>
      <c r="BF31" s="82">
        <f>Table1[[#This Row],[Total (HRK million)                                                           ]]-Table1[[#This Row],[Total (HRK million) ]]</f>
        <v>-2.4076359999999966</v>
      </c>
      <c r="BG31" s="13">
        <f>Table1[[#This Row],[Total (HRK million)     ]]*1000000/Table1[[#This Row],[Population 2015]]</f>
        <v>-61.450638080653313</v>
      </c>
      <c r="BH31" s="68">
        <v>39551</v>
      </c>
      <c r="BI31" s="88">
        <v>108.380545</v>
      </c>
      <c r="BJ31" s="12">
        <f>Table1[[#This Row],[Total (HRK million)                                  ]]*1000000/Table1[[#This Row],[Population 2014]]</f>
        <v>2740.2731915754343</v>
      </c>
      <c r="BK31" s="88">
        <v>108.98047</v>
      </c>
      <c r="BL31" s="12">
        <f>Table1[[#This Row],[Total (HRK million)    ]]*1000000/Table1[[#This Row],[Population 2014]]</f>
        <v>2755.4415817552022</v>
      </c>
      <c r="BM31" s="88">
        <f>Table1[[#This Row],[Total (HRK million)                                  ]]-Table1[[#This Row],[Total (HRK million)    ]]</f>
        <v>-0.59992499999999893</v>
      </c>
      <c r="BN31" s="12">
        <f>Table1[[#This Row],[Total (HRK million)      ]]*1000000/Table1[[#This Row],[Population 2014]]</f>
        <v>-15.168390179767869</v>
      </c>
      <c r="BO31" s="94">
        <v>5</v>
      </c>
      <c r="BP31" s="53">
        <v>5</v>
      </c>
      <c r="BQ31" s="55">
        <v>5</v>
      </c>
      <c r="BR31" s="26">
        <v>5</v>
      </c>
      <c r="BS31" s="13">
        <v>5</v>
      </c>
      <c r="BT31" s="13">
        <v>4</v>
      </c>
      <c r="BU31" s="13">
        <v>5</v>
      </c>
      <c r="BV31" s="13">
        <v>5</v>
      </c>
      <c r="BW31" s="56">
        <v>4</v>
      </c>
    </row>
    <row r="32" spans="1:75" x14ac:dyDescent="0.25">
      <c r="A32" s="14" t="s">
        <v>606</v>
      </c>
      <c r="B32" s="15" t="s">
        <v>662</v>
      </c>
      <c r="C32" s="15" t="s">
        <v>128</v>
      </c>
      <c r="D32" s="45">
        <v>99813</v>
      </c>
      <c r="E32" s="44">
        <v>201.00209346</v>
      </c>
      <c r="F32" s="40">
        <f>Table1[[#This Row],[Total (HRK million)]]*1000000/Table1[[#This Row],[Population 2022]]</f>
        <v>2013.7867157584685</v>
      </c>
      <c r="G32" s="44">
        <v>170.90397363</v>
      </c>
      <c r="H32" s="40">
        <f>Table1[[#This Row],[Total (HRK million)                ]]*1000000/Table1[[#This Row],[Population 2022]]</f>
        <v>1712.2416281446303</v>
      </c>
      <c r="I32" s="44">
        <v>30.098119830000012</v>
      </c>
      <c r="J32" s="40">
        <f>Table1[[#This Row],[Total (HRK million)                           ]]*1000000/Table1[[#This Row],[Population 2022]]</f>
        <v>301.54508761383801</v>
      </c>
      <c r="K32" s="45">
        <v>101879</v>
      </c>
      <c r="L32" s="44">
        <v>154.39284000000001</v>
      </c>
      <c r="M32" s="40">
        <f>Table1[[#This Row],[Total (HRK million)  ]]*1000000/Table1[[#This Row],[Population 2021]]</f>
        <v>1515.4530374267513</v>
      </c>
      <c r="N32" s="44">
        <v>155.11929900000001</v>
      </c>
      <c r="O32" s="40">
        <f>Table1[[#This Row],[Total (HRK million)                 ]]*1000000/Table1[[#This Row],[Population 2021]]</f>
        <v>1522.5836433416112</v>
      </c>
      <c r="P32" s="44">
        <v>-0.72645900000000552</v>
      </c>
      <c r="Q32" s="40">
        <f>Table1[[#This Row],[Total (HRK million)                            ]]*1000000/Table1[[#This Row],[Population 2021]]</f>
        <v>-7.1306059148598386</v>
      </c>
      <c r="R32" s="65">
        <v>104908</v>
      </c>
      <c r="S32" s="35">
        <v>147.02327</v>
      </c>
      <c r="T32" s="36">
        <f>Table1[[#This Row],[Total (HRK million)   ]]*1000000/Table1[[#This Row],[Population 2020]]</f>
        <v>1401.4495558012734</v>
      </c>
      <c r="U32" s="35">
        <v>146.297011</v>
      </c>
      <c r="V32" s="36">
        <f>Table1[[#This Row],[Total (HRK million)                  ]]*1000000/Table1[[#This Row],[Population 2020]]</f>
        <v>1394.5267377130438</v>
      </c>
      <c r="W32" s="35">
        <f>Table1[[#This Row],[Total (HRK million)   ]]-Table1[[#This Row],[Total (HRK million)                  ]]</f>
        <v>0.72625899999999888</v>
      </c>
      <c r="X32" s="36">
        <f>Table1[[#This Row],[Total (HRK million)                             ]]*1000000/Table1[[#This Row],[Population 2020]]</f>
        <v>6.9228180882296755</v>
      </c>
      <c r="Y32" s="68">
        <v>106258</v>
      </c>
      <c r="Z32" s="7">
        <v>149.727281</v>
      </c>
      <c r="AA32" s="6">
        <f>Table1[[#This Row],[Total (HRK million)                     ]]*1000000/Table1[[#This Row],[Population 2019                 ]]</f>
        <v>1409.0918424965651</v>
      </c>
      <c r="AB32" s="7">
        <v>166.078059</v>
      </c>
      <c r="AC32" s="6">
        <f>Table1[[#This Row],[Total (HRK million)                                   ]]*1000000/Table1[[#This Row],[Population 2019                 ]]</f>
        <v>1562.9699316757326</v>
      </c>
      <c r="AD32" s="7">
        <f>Table1[[#This Row],[Total (HRK million)                     ]]-Table1[[#This Row],[Total (HRK million)                                   ]]</f>
        <v>-16.350777999999991</v>
      </c>
      <c r="AE32" s="8">
        <f>Table1[[#This Row],[Total (HRK million)                       ]]*1000000/Table1[[#This Row],[Population 2019                 ]]</f>
        <v>-153.8780891791676</v>
      </c>
      <c r="AF32" s="6">
        <v>107186</v>
      </c>
      <c r="AG32" s="7">
        <v>151.034021</v>
      </c>
      <c r="AH32" s="6">
        <f>Table1[[#This Row],[Total (HRK million)                                 ]]*1000000/Table1[[#This Row],[Population 2018]]</f>
        <v>1409.0834717220532</v>
      </c>
      <c r="AI32" s="7">
        <v>139.13550699999999</v>
      </c>
      <c r="AJ32" s="6">
        <f>Table1[[#This Row],[Total (HRK million)                                     ]]*1000000/Table1[[#This Row],[Population 2018]]</f>
        <v>1298.0753736495437</v>
      </c>
      <c r="AK32" s="7">
        <f>Table1[[#This Row],[Total (HRK million)                                 ]]-Table1[[#This Row],[Total (HRK million)                                     ]]</f>
        <v>11.898514000000006</v>
      </c>
      <c r="AL32" s="8">
        <f>Table1[[#This Row],[Total (HRK million)                                      ]]*1000000/Table1[[#This Row],[Population 2018]]</f>
        <v>111.00809807250953</v>
      </c>
      <c r="AM32" s="17">
        <v>108829</v>
      </c>
      <c r="AN32" s="10">
        <v>114.727892</v>
      </c>
      <c r="AO32" s="24">
        <f>Table1[[#This Row],[Total (HRK million)                                         ]]*1000000/Table1[[#This Row],[Population 2017               ]]</f>
        <v>1054.2033097795625</v>
      </c>
      <c r="AP32" s="10">
        <v>107.350632</v>
      </c>
      <c r="AQ32" s="11">
        <f>Table1[[#This Row],[Total (HRK million)                                          ]]*1000000/Table1[[#This Row],[Population 2017               ]]</f>
        <v>986.41567964421245</v>
      </c>
      <c r="AR32" s="10">
        <f>Table1[[#This Row],[Total (HRK million)                                         ]]-Table1[[#This Row],[Total (HRK million)                                          ]]</f>
        <v>7.3772599999999926</v>
      </c>
      <c r="AS32" s="11">
        <f>Table1[[#This Row],[Total (HRK million)                                                  ]]*1000000/Table1[[#This Row],[Population 2017               ]]</f>
        <v>67.787630135349886</v>
      </c>
      <c r="AT32" s="45">
        <v>110841</v>
      </c>
      <c r="AU32" s="46">
        <v>112.987089</v>
      </c>
      <c r="AV32" s="13">
        <f>Table1[[#This Row],[Total (HRK million)                                ]]*1000000/Table1[[#This Row],[Population 2016]]</f>
        <v>1019.3618697052535</v>
      </c>
      <c r="AW32" s="46">
        <v>109.38513399999999</v>
      </c>
      <c r="AX32" s="13">
        <f>Table1[[#This Row],[Total (HRK million)                                                        ]]*1000000/Table1[[#This Row],[Population 2016]]</f>
        <v>986.86527548470326</v>
      </c>
      <c r="AY32" s="82">
        <f>Table1[[#This Row],[Total (HRK million)                                ]]-Table1[[#This Row],[Total (HRK million)                                                        ]]</f>
        <v>3.6019550000000038</v>
      </c>
      <c r="AZ32" s="13">
        <f>Table1[[#This Row],[Total (HRK million)                                                                      ]]*1000000/Table1[[#This Row],[Population 2016]]</f>
        <v>32.496594220550193</v>
      </c>
      <c r="BA32" s="68">
        <v>112848</v>
      </c>
      <c r="BB32" s="52">
        <v>112.575861</v>
      </c>
      <c r="BC32" s="13">
        <f>Table1[[#This Row],[Total (HRK million)                                                           ]]*1000000/Table1[[#This Row],[Population 2015]]</f>
        <v>997.58844640578479</v>
      </c>
      <c r="BD32" s="52">
        <v>110.19076200000001</v>
      </c>
      <c r="BE32" s="13">
        <f>Table1[[#This Row],[Total (HRK million) ]]*1000000/Table1[[#This Row],[Population 2015]]</f>
        <v>976.45294555508292</v>
      </c>
      <c r="BF32" s="82">
        <f>Table1[[#This Row],[Total (HRK million)                                                           ]]-Table1[[#This Row],[Total (HRK million) ]]</f>
        <v>2.3850989999999967</v>
      </c>
      <c r="BG32" s="13">
        <f>Table1[[#This Row],[Total (HRK million)     ]]*1000000/Table1[[#This Row],[Population 2015]]</f>
        <v>21.135500850701799</v>
      </c>
      <c r="BH32" s="68">
        <v>114805</v>
      </c>
      <c r="BI32" s="88">
        <v>119.25570399999999</v>
      </c>
      <c r="BJ32" s="12">
        <f>Table1[[#This Row],[Total (HRK million)                                  ]]*1000000/Table1[[#This Row],[Population 2014]]</f>
        <v>1038.7675101258656</v>
      </c>
      <c r="BK32" s="88">
        <v>112.870227</v>
      </c>
      <c r="BL32" s="12">
        <f>Table1[[#This Row],[Total (HRK million)    ]]*1000000/Table1[[#This Row],[Population 2014]]</f>
        <v>983.14731065720139</v>
      </c>
      <c r="BM32" s="88">
        <f>Table1[[#This Row],[Total (HRK million)                                  ]]-Table1[[#This Row],[Total (HRK million)    ]]</f>
        <v>6.3854769999999945</v>
      </c>
      <c r="BN32" s="12">
        <f>Table1[[#This Row],[Total (HRK million)      ]]*1000000/Table1[[#This Row],[Population 2014]]</f>
        <v>55.620199468664211</v>
      </c>
      <c r="BO32" s="94">
        <v>5</v>
      </c>
      <c r="BP32" s="53">
        <v>5</v>
      </c>
      <c r="BQ32" s="55">
        <v>5</v>
      </c>
      <c r="BR32" s="26">
        <v>5</v>
      </c>
      <c r="BS32" s="13">
        <v>5</v>
      </c>
      <c r="BT32" s="13">
        <v>5</v>
      </c>
      <c r="BU32" s="13">
        <v>5</v>
      </c>
      <c r="BV32" s="13">
        <v>5</v>
      </c>
      <c r="BW32" s="56">
        <v>4</v>
      </c>
    </row>
    <row r="33" spans="1:75" x14ac:dyDescent="0.25">
      <c r="A33" s="14" t="s">
        <v>608</v>
      </c>
      <c r="B33" s="15" t="s">
        <v>663</v>
      </c>
      <c r="C33" s="15" t="s">
        <v>514</v>
      </c>
      <c r="D33" s="47">
        <v>3335</v>
      </c>
      <c r="E33" s="46">
        <v>18.907696640000001</v>
      </c>
      <c r="F33" s="36">
        <f>Table1[[#This Row],[Total (HRK million)]]*1000000/Table1[[#This Row],[Population 2022]]</f>
        <v>5669.4742548725635</v>
      </c>
      <c r="G33" s="46">
        <v>21.512521209999999</v>
      </c>
      <c r="H33" s="36">
        <f>Table1[[#This Row],[Total (HRK million)                ]]*1000000/Table1[[#This Row],[Population 2022]]</f>
        <v>6450.5310974512749</v>
      </c>
      <c r="I33" s="46">
        <v>-2.6048245700000003</v>
      </c>
      <c r="J33" s="36">
        <f>Table1[[#This Row],[Total (HRK million)                           ]]*1000000/Table1[[#This Row],[Population 2022]]</f>
        <v>-781.05684257871076</v>
      </c>
      <c r="K33" s="47">
        <v>3330</v>
      </c>
      <c r="L33" s="46">
        <v>14.024461000000001</v>
      </c>
      <c r="M33" s="36">
        <f>Table1[[#This Row],[Total (HRK million)  ]]*1000000/Table1[[#This Row],[Population 2021]]</f>
        <v>4211.54984984985</v>
      </c>
      <c r="N33" s="46">
        <v>18.633535999999999</v>
      </c>
      <c r="O33" s="36">
        <f>Table1[[#This Row],[Total (HRK million)                 ]]*1000000/Table1[[#This Row],[Population 2021]]</f>
        <v>5595.6564564564569</v>
      </c>
      <c r="P33" s="46">
        <v>-4.6090749999999989</v>
      </c>
      <c r="Q33" s="36">
        <f>Table1[[#This Row],[Total (HRK million)                            ]]*1000000/Table1[[#This Row],[Population 2021]]</f>
        <v>-1384.1066066066064</v>
      </c>
      <c r="R33" s="64">
        <v>3534</v>
      </c>
      <c r="S33" s="35">
        <v>17.510836999999999</v>
      </c>
      <c r="T33" s="36">
        <f>Table1[[#This Row],[Total (HRK million)   ]]*1000000/Table1[[#This Row],[Population 2020]]</f>
        <v>4954.9623655913974</v>
      </c>
      <c r="U33" s="35">
        <v>17.780631</v>
      </c>
      <c r="V33" s="36">
        <f>Table1[[#This Row],[Total (HRK million)                  ]]*1000000/Table1[[#This Row],[Population 2020]]</f>
        <v>5031.3047538200335</v>
      </c>
      <c r="W33" s="35">
        <f>Table1[[#This Row],[Total (HRK million)   ]]-Table1[[#This Row],[Total (HRK million)                  ]]</f>
        <v>-0.26979400000000098</v>
      </c>
      <c r="X33" s="36">
        <f>Table1[[#This Row],[Total (HRK million)                             ]]*1000000/Table1[[#This Row],[Population 2020]]</f>
        <v>-76.342388228636381</v>
      </c>
      <c r="Y33" s="68">
        <v>3559</v>
      </c>
      <c r="Z33" s="7">
        <v>25.475671999999999</v>
      </c>
      <c r="AA33" s="6">
        <f>Table1[[#This Row],[Total (HRK million)                     ]]*1000000/Table1[[#This Row],[Population 2019                 ]]</f>
        <v>7158.0983422309637</v>
      </c>
      <c r="AB33" s="7">
        <v>26.122733</v>
      </c>
      <c r="AC33" s="6">
        <f>Table1[[#This Row],[Total (HRK million)                                   ]]*1000000/Table1[[#This Row],[Population 2019                 ]]</f>
        <v>7339.9081202584994</v>
      </c>
      <c r="AD33" s="7">
        <f>Table1[[#This Row],[Total (HRK million)                     ]]-Table1[[#This Row],[Total (HRK million)                                   ]]</f>
        <v>-0.64706100000000077</v>
      </c>
      <c r="AE33" s="8">
        <f>Table1[[#This Row],[Total (HRK million)                       ]]*1000000/Table1[[#This Row],[Population 2019                 ]]</f>
        <v>-181.80977802753605</v>
      </c>
      <c r="AF33" s="6">
        <v>3565</v>
      </c>
      <c r="AG33" s="7">
        <v>28.502891999999999</v>
      </c>
      <c r="AH33" s="6">
        <f>Table1[[#This Row],[Total (HRK million)                                 ]]*1000000/Table1[[#This Row],[Population 2018]]</f>
        <v>7995.2011220196355</v>
      </c>
      <c r="AI33" s="7">
        <v>28.668844</v>
      </c>
      <c r="AJ33" s="6">
        <f>Table1[[#This Row],[Total (HRK million)                                     ]]*1000000/Table1[[#This Row],[Population 2018]]</f>
        <v>8041.7514726507716</v>
      </c>
      <c r="AK33" s="7">
        <f>Table1[[#This Row],[Total (HRK million)                                 ]]-Table1[[#This Row],[Total (HRK million)                                     ]]</f>
        <v>-0.16595200000000077</v>
      </c>
      <c r="AL33" s="8">
        <f>Table1[[#This Row],[Total (HRK million)                                      ]]*1000000/Table1[[#This Row],[Population 2018]]</f>
        <v>-46.550350631136254</v>
      </c>
      <c r="AM33" s="9">
        <v>3561</v>
      </c>
      <c r="AN33" s="10">
        <v>14.242152000000001</v>
      </c>
      <c r="AO33" s="11">
        <f>Table1[[#This Row],[Total (HRK million)                                         ]]*1000000/Table1[[#This Row],[Population 2017               ]]</f>
        <v>3999.4810446503793</v>
      </c>
      <c r="AP33" s="10">
        <v>12.934991</v>
      </c>
      <c r="AQ33" s="11">
        <f>Table1[[#This Row],[Total (HRK million)                                          ]]*1000000/Table1[[#This Row],[Population 2017               ]]</f>
        <v>3632.4040999719182</v>
      </c>
      <c r="AR33" s="10">
        <f>Table1[[#This Row],[Total (HRK million)                                         ]]-Table1[[#This Row],[Total (HRK million)                                          ]]</f>
        <v>1.3071610000000007</v>
      </c>
      <c r="AS33" s="11">
        <f>Table1[[#This Row],[Total (HRK million)                                                  ]]*1000000/Table1[[#This Row],[Population 2017               ]]</f>
        <v>367.0769446784613</v>
      </c>
      <c r="AT33" s="45">
        <v>3601</v>
      </c>
      <c r="AU33" s="46">
        <v>10.499169</v>
      </c>
      <c r="AV33" s="13">
        <f>Table1[[#This Row],[Total (HRK million)                                ]]*1000000/Table1[[#This Row],[Population 2016]]</f>
        <v>2915.6259372396557</v>
      </c>
      <c r="AW33" s="46">
        <v>10.201501</v>
      </c>
      <c r="AX33" s="13">
        <f>Table1[[#This Row],[Total (HRK million)                                                        ]]*1000000/Table1[[#This Row],[Population 2016]]</f>
        <v>2832.9633435156902</v>
      </c>
      <c r="AY33" s="82">
        <f>Table1[[#This Row],[Total (HRK million)                                ]]-Table1[[#This Row],[Total (HRK million)                                                        ]]</f>
        <v>0.29766799999999982</v>
      </c>
      <c r="AZ33" s="13">
        <f>Table1[[#This Row],[Total (HRK million)                                                                      ]]*1000000/Table1[[#This Row],[Population 2016]]</f>
        <v>82.662593723965514</v>
      </c>
      <c r="BA33" s="68">
        <v>3627</v>
      </c>
      <c r="BB33" s="52">
        <v>10.298954</v>
      </c>
      <c r="BC33" s="13">
        <f>Table1[[#This Row],[Total (HRK million)                                                           ]]*1000000/Table1[[#This Row],[Population 2015]]</f>
        <v>2839.5241246208989</v>
      </c>
      <c r="BD33" s="52">
        <v>10.381691999999999</v>
      </c>
      <c r="BE33" s="13">
        <f>Table1[[#This Row],[Total (HRK million) ]]*1000000/Table1[[#This Row],[Population 2015]]</f>
        <v>2862.3358147229114</v>
      </c>
      <c r="BF33" s="82">
        <f>Table1[[#This Row],[Total (HRK million)                                                           ]]-Table1[[#This Row],[Total (HRK million) ]]</f>
        <v>-8.273799999999909E-2</v>
      </c>
      <c r="BG33" s="13">
        <f>Table1[[#This Row],[Total (HRK million)     ]]*1000000/Table1[[#This Row],[Population 2015]]</f>
        <v>-22.811690102012431</v>
      </c>
      <c r="BH33" s="68">
        <v>3628</v>
      </c>
      <c r="BI33" s="88">
        <v>17.224418</v>
      </c>
      <c r="BJ33" s="12">
        <f>Table1[[#This Row],[Total (HRK million)                                  ]]*1000000/Table1[[#This Row],[Population 2014]]</f>
        <v>4747.6345093715545</v>
      </c>
      <c r="BK33" s="88">
        <v>14.520200000000001</v>
      </c>
      <c r="BL33" s="12">
        <f>Table1[[#This Row],[Total (HRK million)    ]]*1000000/Table1[[#This Row],[Population 2014]]</f>
        <v>4002.2601984564499</v>
      </c>
      <c r="BM33" s="88">
        <f>Table1[[#This Row],[Total (HRK million)                                  ]]-Table1[[#This Row],[Total (HRK million)    ]]</f>
        <v>2.7042179999999991</v>
      </c>
      <c r="BN33" s="12">
        <f>Table1[[#This Row],[Total (HRK million)      ]]*1000000/Table1[[#This Row],[Population 2014]]</f>
        <v>745.3743109151045</v>
      </c>
      <c r="BO33" s="94">
        <v>4</v>
      </c>
      <c r="BP33" s="53">
        <v>5</v>
      </c>
      <c r="BQ33" s="55">
        <v>5</v>
      </c>
      <c r="BR33" s="26">
        <v>3</v>
      </c>
      <c r="BS33" s="13">
        <v>3</v>
      </c>
      <c r="BT33" s="13">
        <v>3</v>
      </c>
      <c r="BU33" s="13">
        <v>3</v>
      </c>
      <c r="BV33" s="13">
        <v>3</v>
      </c>
      <c r="BW33" s="56">
        <v>3</v>
      </c>
    </row>
    <row r="34" spans="1:75" x14ac:dyDescent="0.25">
      <c r="A34" s="14" t="s">
        <v>608</v>
      </c>
      <c r="B34" s="15" t="s">
        <v>664</v>
      </c>
      <c r="C34" s="15" t="s">
        <v>435</v>
      </c>
      <c r="D34" s="45">
        <v>1497</v>
      </c>
      <c r="E34" s="44">
        <v>7.09084834</v>
      </c>
      <c r="F34" s="40">
        <f>Table1[[#This Row],[Total (HRK million)]]*1000000/Table1[[#This Row],[Population 2022]]</f>
        <v>4736.7056379425512</v>
      </c>
      <c r="G34" s="44">
        <v>6.88739817</v>
      </c>
      <c r="H34" s="40">
        <f>Table1[[#This Row],[Total (HRK million)                ]]*1000000/Table1[[#This Row],[Population 2022]]</f>
        <v>4600.8003807615232</v>
      </c>
      <c r="I34" s="44">
        <v>0.20345016999999993</v>
      </c>
      <c r="J34" s="40">
        <f>Table1[[#This Row],[Total (HRK million)                           ]]*1000000/Table1[[#This Row],[Population 2022]]</f>
        <v>135.90525718102867</v>
      </c>
      <c r="K34" s="45">
        <v>1545</v>
      </c>
      <c r="L34" s="44">
        <v>8.7936019999999999</v>
      </c>
      <c r="M34" s="40">
        <f>Table1[[#This Row],[Total (HRK million)  ]]*1000000/Table1[[#This Row],[Population 2021]]</f>
        <v>5691.651779935275</v>
      </c>
      <c r="N34" s="44">
        <v>9.3340180000000004</v>
      </c>
      <c r="O34" s="40">
        <f>Table1[[#This Row],[Total (HRK million)                 ]]*1000000/Table1[[#This Row],[Population 2021]]</f>
        <v>6041.4355987055014</v>
      </c>
      <c r="P34" s="44">
        <v>-0.54041600000000045</v>
      </c>
      <c r="Q34" s="40">
        <f>Table1[[#This Row],[Total (HRK million)                            ]]*1000000/Table1[[#This Row],[Population 2021]]</f>
        <v>-349.78381877022684</v>
      </c>
      <c r="R34" s="64">
        <v>1514</v>
      </c>
      <c r="S34" s="35">
        <v>6.8688690000000001</v>
      </c>
      <c r="T34" s="36">
        <f>Table1[[#This Row],[Total (HRK million)   ]]*1000000/Table1[[#This Row],[Population 2020]]</f>
        <v>4536.901585204756</v>
      </c>
      <c r="U34" s="35">
        <v>7.653689</v>
      </c>
      <c r="V34" s="36">
        <f>Table1[[#This Row],[Total (HRK million)                  ]]*1000000/Table1[[#This Row],[Population 2020]]</f>
        <v>5055.2767503302512</v>
      </c>
      <c r="W34" s="35">
        <f>Table1[[#This Row],[Total (HRK million)   ]]-Table1[[#This Row],[Total (HRK million)                  ]]</f>
        <v>-0.78481999999999985</v>
      </c>
      <c r="X34" s="36">
        <f>Table1[[#This Row],[Total (HRK million)                             ]]*1000000/Table1[[#This Row],[Population 2020]]</f>
        <v>-518.3751651254953</v>
      </c>
      <c r="Y34" s="68">
        <v>1525</v>
      </c>
      <c r="Z34" s="7">
        <v>8.0682179999999999</v>
      </c>
      <c r="AA34" s="6">
        <f>Table1[[#This Row],[Total (HRK million)                     ]]*1000000/Table1[[#This Row],[Population 2019                 ]]</f>
        <v>5290.6347540983606</v>
      </c>
      <c r="AB34" s="7">
        <v>7.8870940000000003</v>
      </c>
      <c r="AC34" s="6">
        <f>Table1[[#This Row],[Total (HRK million)                                   ]]*1000000/Table1[[#This Row],[Population 2019                 ]]</f>
        <v>5171.8649180327866</v>
      </c>
      <c r="AD34" s="7">
        <f>Table1[[#This Row],[Total (HRK million)                     ]]-Table1[[#This Row],[Total (HRK million)                                   ]]</f>
        <v>0.18112399999999962</v>
      </c>
      <c r="AE34" s="8">
        <f>Table1[[#This Row],[Total (HRK million)                       ]]*1000000/Table1[[#This Row],[Population 2019                 ]]</f>
        <v>118.76983606557353</v>
      </c>
      <c r="AF34" s="6">
        <v>1575</v>
      </c>
      <c r="AG34" s="7">
        <v>7.7760990000000003</v>
      </c>
      <c r="AH34" s="6">
        <f>Table1[[#This Row],[Total (HRK million)                                 ]]*1000000/Table1[[#This Row],[Population 2018]]</f>
        <v>4937.2057142857138</v>
      </c>
      <c r="AI34" s="7">
        <v>7.8946319999999996</v>
      </c>
      <c r="AJ34" s="6">
        <f>Table1[[#This Row],[Total (HRK million)                                     ]]*1000000/Table1[[#This Row],[Population 2018]]</f>
        <v>5012.4647619047619</v>
      </c>
      <c r="AK34" s="7">
        <f>Table1[[#This Row],[Total (HRK million)                                 ]]-Table1[[#This Row],[Total (HRK million)                                     ]]</f>
        <v>-0.11853299999999933</v>
      </c>
      <c r="AL34" s="8">
        <f>Table1[[#This Row],[Total (HRK million)                                      ]]*1000000/Table1[[#This Row],[Population 2018]]</f>
        <v>-75.259047619047195</v>
      </c>
      <c r="AM34" s="9">
        <v>1641</v>
      </c>
      <c r="AN34" s="10">
        <v>4.4648159999999999</v>
      </c>
      <c r="AO34" s="11">
        <f>Table1[[#This Row],[Total (HRK million)                                         ]]*1000000/Table1[[#This Row],[Population 2017               ]]</f>
        <v>2720.7897623400368</v>
      </c>
      <c r="AP34" s="10">
        <v>4.1494720000000003</v>
      </c>
      <c r="AQ34" s="11">
        <f>Table1[[#This Row],[Total (HRK million)                                          ]]*1000000/Table1[[#This Row],[Population 2017               ]]</f>
        <v>2528.6240097501527</v>
      </c>
      <c r="AR34" s="10">
        <f>Table1[[#This Row],[Total (HRK million)                                         ]]-Table1[[#This Row],[Total (HRK million)                                          ]]</f>
        <v>0.31534399999999962</v>
      </c>
      <c r="AS34" s="11">
        <f>Table1[[#This Row],[Total (HRK million)                                                  ]]*1000000/Table1[[#This Row],[Population 2017               ]]</f>
        <v>192.16575258988399</v>
      </c>
      <c r="AT34" s="45">
        <v>1750</v>
      </c>
      <c r="AU34" s="46">
        <v>3.9780389999999999</v>
      </c>
      <c r="AV34" s="13">
        <f>Table1[[#This Row],[Total (HRK million)                                ]]*1000000/Table1[[#This Row],[Population 2016]]</f>
        <v>2273.1651428571427</v>
      </c>
      <c r="AW34" s="46">
        <v>4.3936950000000001</v>
      </c>
      <c r="AX34" s="13">
        <f>Table1[[#This Row],[Total (HRK million)                                                        ]]*1000000/Table1[[#This Row],[Population 2016]]</f>
        <v>2510.6828571428573</v>
      </c>
      <c r="AY34" s="82">
        <f>Table1[[#This Row],[Total (HRK million)                                ]]-Table1[[#This Row],[Total (HRK million)                                                        ]]</f>
        <v>-0.41565600000000025</v>
      </c>
      <c r="AZ34" s="13">
        <f>Table1[[#This Row],[Total (HRK million)                                                                      ]]*1000000/Table1[[#This Row],[Population 2016]]</f>
        <v>-237.51771428571442</v>
      </c>
      <c r="BA34" s="68">
        <v>1808</v>
      </c>
      <c r="BB34" s="52">
        <v>4.5126980000000003</v>
      </c>
      <c r="BC34" s="13">
        <f>Table1[[#This Row],[Total (HRK million)                                                           ]]*1000000/Table1[[#This Row],[Population 2015]]</f>
        <v>2495.9612831858408</v>
      </c>
      <c r="BD34" s="52">
        <v>4.6438199999999998</v>
      </c>
      <c r="BE34" s="13">
        <f>Table1[[#This Row],[Total (HRK million) ]]*1000000/Table1[[#This Row],[Population 2015]]</f>
        <v>2568.4845132743362</v>
      </c>
      <c r="BF34" s="82">
        <f>Table1[[#This Row],[Total (HRK million)                                                           ]]-Table1[[#This Row],[Total (HRK million) ]]</f>
        <v>-0.13112199999999952</v>
      </c>
      <c r="BG34" s="13">
        <f>Table1[[#This Row],[Total (HRK million)     ]]*1000000/Table1[[#This Row],[Population 2015]]</f>
        <v>-72.523230088495296</v>
      </c>
      <c r="BH34" s="68">
        <v>1852</v>
      </c>
      <c r="BI34" s="88">
        <v>3.0985200000000002</v>
      </c>
      <c r="BJ34" s="12">
        <f>Table1[[#This Row],[Total (HRK million)                                  ]]*1000000/Table1[[#This Row],[Population 2014]]</f>
        <v>1673.0669546436286</v>
      </c>
      <c r="BK34" s="88">
        <v>2.7913329999999998</v>
      </c>
      <c r="BL34" s="12">
        <f>Table1[[#This Row],[Total (HRK million)    ]]*1000000/Table1[[#This Row],[Population 2014]]</f>
        <v>1507.1992440604752</v>
      </c>
      <c r="BM34" s="88">
        <f>Table1[[#This Row],[Total (HRK million)                                  ]]-Table1[[#This Row],[Total (HRK million)    ]]</f>
        <v>0.30718700000000032</v>
      </c>
      <c r="BN34" s="12">
        <f>Table1[[#This Row],[Total (HRK million)      ]]*1000000/Table1[[#This Row],[Population 2014]]</f>
        <v>165.86771058315352</v>
      </c>
      <c r="BO34" s="94">
        <v>5</v>
      </c>
      <c r="BP34" s="53">
        <v>3</v>
      </c>
      <c r="BQ34" s="55">
        <v>5</v>
      </c>
      <c r="BR34" s="26">
        <v>1</v>
      </c>
      <c r="BS34" s="13">
        <v>2</v>
      </c>
      <c r="BT34" s="13">
        <v>2</v>
      </c>
      <c r="BU34" s="13">
        <v>3</v>
      </c>
      <c r="BV34" s="13">
        <v>1</v>
      </c>
      <c r="BW34" s="56">
        <v>3</v>
      </c>
    </row>
    <row r="35" spans="1:75" x14ac:dyDescent="0.25">
      <c r="A35" s="14" t="s">
        <v>608</v>
      </c>
      <c r="B35" s="15" t="s">
        <v>660</v>
      </c>
      <c r="C35" s="15" t="s">
        <v>459</v>
      </c>
      <c r="D35" s="45">
        <v>1687</v>
      </c>
      <c r="E35" s="44">
        <v>25.856671150000004</v>
      </c>
      <c r="F35" s="40">
        <f>Table1[[#This Row],[Total (HRK million)]]*1000000/Table1[[#This Row],[Population 2022]]</f>
        <v>15327.013129816243</v>
      </c>
      <c r="G35" s="44">
        <v>18.023196899999999</v>
      </c>
      <c r="H35" s="40">
        <f>Table1[[#This Row],[Total (HRK million)                ]]*1000000/Table1[[#This Row],[Population 2022]]</f>
        <v>10683.578482513336</v>
      </c>
      <c r="I35" s="44">
        <v>7.8334742500000036</v>
      </c>
      <c r="J35" s="40">
        <f>Table1[[#This Row],[Total (HRK million)                           ]]*1000000/Table1[[#This Row],[Population 2022]]</f>
        <v>4643.4346473029063</v>
      </c>
      <c r="K35" s="45">
        <v>1678</v>
      </c>
      <c r="L35" s="44">
        <v>25.63505</v>
      </c>
      <c r="M35" s="40">
        <f>Table1[[#This Row],[Total (HRK million)  ]]*1000000/Table1[[#This Row],[Population 2021]]</f>
        <v>15277.145411203814</v>
      </c>
      <c r="N35" s="44">
        <v>19.443971000000001</v>
      </c>
      <c r="O35" s="40">
        <f>Table1[[#This Row],[Total (HRK million)                 ]]*1000000/Table1[[#This Row],[Population 2021]]</f>
        <v>11587.587008343266</v>
      </c>
      <c r="P35" s="44">
        <v>6.1910789999999984</v>
      </c>
      <c r="Q35" s="40">
        <f>Table1[[#This Row],[Total (HRK million)                            ]]*1000000/Table1[[#This Row],[Population 2021]]</f>
        <v>3689.5584028605472</v>
      </c>
      <c r="R35" s="64">
        <v>1804</v>
      </c>
      <c r="S35" s="35">
        <v>15.959027000000001</v>
      </c>
      <c r="T35" s="36">
        <f>Table1[[#This Row],[Total (HRK million)   ]]*1000000/Table1[[#This Row],[Population 2020]]</f>
        <v>8846.4672949002215</v>
      </c>
      <c r="U35" s="35">
        <v>16.127209000000001</v>
      </c>
      <c r="V35" s="36">
        <f>Table1[[#This Row],[Total (HRK million)                  ]]*1000000/Table1[[#This Row],[Population 2020]]</f>
        <v>8939.6945676274936</v>
      </c>
      <c r="W35" s="35">
        <f>Table1[[#This Row],[Total (HRK million)   ]]-Table1[[#This Row],[Total (HRK million)                  ]]</f>
        <v>-0.16818199999999983</v>
      </c>
      <c r="X35" s="36">
        <f>Table1[[#This Row],[Total (HRK million)                             ]]*1000000/Table1[[#This Row],[Population 2020]]</f>
        <v>-93.227272727272634</v>
      </c>
      <c r="Y35" s="68">
        <v>1795</v>
      </c>
      <c r="Z35" s="7">
        <v>22.955200999999999</v>
      </c>
      <c r="AA35" s="6">
        <f>Table1[[#This Row],[Total (HRK million)                     ]]*1000000/Table1[[#This Row],[Population 2019                 ]]</f>
        <v>12788.412813370474</v>
      </c>
      <c r="AB35" s="7">
        <v>24.234757999999999</v>
      </c>
      <c r="AC35" s="6">
        <f>Table1[[#This Row],[Total (HRK million)                                   ]]*1000000/Table1[[#This Row],[Population 2019                 ]]</f>
        <v>13501.257938718663</v>
      </c>
      <c r="AD35" s="7">
        <f>Table1[[#This Row],[Total (HRK million)                     ]]-Table1[[#This Row],[Total (HRK million)                                   ]]</f>
        <v>-1.2795570000000005</v>
      </c>
      <c r="AE35" s="8">
        <f>Table1[[#This Row],[Total (HRK million)                       ]]*1000000/Table1[[#This Row],[Population 2019                 ]]</f>
        <v>-712.84512534818964</v>
      </c>
      <c r="AF35" s="6">
        <v>1771</v>
      </c>
      <c r="AG35" s="7">
        <v>22.032126999999999</v>
      </c>
      <c r="AH35" s="6">
        <f>Table1[[#This Row],[Total (HRK million)                                 ]]*1000000/Table1[[#This Row],[Population 2018]]</f>
        <v>12440.500846979108</v>
      </c>
      <c r="AI35" s="7">
        <v>23.496365999999998</v>
      </c>
      <c r="AJ35" s="6">
        <f>Table1[[#This Row],[Total (HRK million)                                     ]]*1000000/Table1[[#This Row],[Population 2018]]</f>
        <v>13267.28740824393</v>
      </c>
      <c r="AK35" s="7">
        <f>Table1[[#This Row],[Total (HRK million)                                 ]]-Table1[[#This Row],[Total (HRK million)                                     ]]</f>
        <v>-1.4642389999999992</v>
      </c>
      <c r="AL35" s="8">
        <f>Table1[[#This Row],[Total (HRK million)                                      ]]*1000000/Table1[[#This Row],[Population 2018]]</f>
        <v>-826.78656126482156</v>
      </c>
      <c r="AM35" s="9">
        <v>1744</v>
      </c>
      <c r="AN35" s="10">
        <v>17.621292</v>
      </c>
      <c r="AO35" s="11">
        <f>Table1[[#This Row],[Total (HRK million)                                         ]]*1000000/Table1[[#This Row],[Population 2017               ]]</f>
        <v>10103.951834862386</v>
      </c>
      <c r="AP35" s="10">
        <v>16.174783000000001</v>
      </c>
      <c r="AQ35" s="11">
        <f>Table1[[#This Row],[Total (HRK million)                                          ]]*1000000/Table1[[#This Row],[Population 2017               ]]</f>
        <v>9274.5315366972482</v>
      </c>
      <c r="AR35" s="10">
        <f>Table1[[#This Row],[Total (HRK million)                                         ]]-Table1[[#This Row],[Total (HRK million)                                          ]]</f>
        <v>1.4465089999999989</v>
      </c>
      <c r="AS35" s="11">
        <f>Table1[[#This Row],[Total (HRK million)                                                  ]]*1000000/Table1[[#This Row],[Population 2017               ]]</f>
        <v>829.42029816513696</v>
      </c>
      <c r="AT35" s="45">
        <v>1723</v>
      </c>
      <c r="AU35" s="46">
        <v>19.501636000000001</v>
      </c>
      <c r="AV35" s="13">
        <f>Table1[[#This Row],[Total (HRK million)                                ]]*1000000/Table1[[#This Row],[Population 2016]]</f>
        <v>11318.419036564132</v>
      </c>
      <c r="AW35" s="46">
        <v>19.923743999999999</v>
      </c>
      <c r="AX35" s="13">
        <f>Table1[[#This Row],[Total (HRK million)                                                        ]]*1000000/Table1[[#This Row],[Population 2016]]</f>
        <v>11563.403366221706</v>
      </c>
      <c r="AY35" s="82">
        <f>Table1[[#This Row],[Total (HRK million)                                ]]-Table1[[#This Row],[Total (HRK million)                                                        ]]</f>
        <v>-0.42210799999999793</v>
      </c>
      <c r="AZ35" s="13">
        <f>Table1[[#This Row],[Total (HRK million)                                                                      ]]*1000000/Table1[[#This Row],[Population 2016]]</f>
        <v>-244.98432965757277</v>
      </c>
      <c r="BA35" s="68">
        <v>1751</v>
      </c>
      <c r="BB35" s="52">
        <v>14.793981</v>
      </c>
      <c r="BC35" s="13">
        <f>Table1[[#This Row],[Total (HRK million)                                                           ]]*1000000/Table1[[#This Row],[Population 2015]]</f>
        <v>8448.8754997144497</v>
      </c>
      <c r="BD35" s="52">
        <v>18.859165999999998</v>
      </c>
      <c r="BE35" s="13">
        <f>Table1[[#This Row],[Total (HRK million) ]]*1000000/Table1[[#This Row],[Population 2015]]</f>
        <v>10770.51170759566</v>
      </c>
      <c r="BF35" s="82">
        <f>Table1[[#This Row],[Total (HRK million)                                                           ]]-Table1[[#This Row],[Total (HRK million) ]]</f>
        <v>-4.0651849999999978</v>
      </c>
      <c r="BG35" s="13">
        <f>Table1[[#This Row],[Total (HRK million)     ]]*1000000/Table1[[#This Row],[Population 2015]]</f>
        <v>-2321.6362078812094</v>
      </c>
      <c r="BH35" s="68">
        <v>1734</v>
      </c>
      <c r="BI35" s="88">
        <v>19.189142</v>
      </c>
      <c r="BJ35" s="12">
        <f>Table1[[#This Row],[Total (HRK million)                                  ]]*1000000/Table1[[#This Row],[Population 2014]]</f>
        <v>11066.402537485583</v>
      </c>
      <c r="BK35" s="88">
        <v>16.802073</v>
      </c>
      <c r="BL35" s="12">
        <f>Table1[[#This Row],[Total (HRK million)    ]]*1000000/Table1[[#This Row],[Population 2014]]</f>
        <v>9689.7768166089973</v>
      </c>
      <c r="BM35" s="88">
        <f>Table1[[#This Row],[Total (HRK million)                                  ]]-Table1[[#This Row],[Total (HRK million)    ]]</f>
        <v>2.3870690000000003</v>
      </c>
      <c r="BN35" s="12">
        <f>Table1[[#This Row],[Total (HRK million)      ]]*1000000/Table1[[#This Row],[Population 2014]]</f>
        <v>1376.6257208765862</v>
      </c>
      <c r="BO35" s="94">
        <v>5</v>
      </c>
      <c r="BP35" s="53">
        <v>5</v>
      </c>
      <c r="BQ35" s="55">
        <v>4</v>
      </c>
      <c r="BR35" s="26">
        <v>4</v>
      </c>
      <c r="BS35" s="13">
        <v>3</v>
      </c>
      <c r="BT35" s="13">
        <v>1</v>
      </c>
      <c r="BU35" s="13">
        <v>0</v>
      </c>
      <c r="BV35" s="13">
        <v>0</v>
      </c>
      <c r="BW35" s="56">
        <v>0</v>
      </c>
    </row>
    <row r="36" spans="1:75" x14ac:dyDescent="0.25">
      <c r="A36" s="14" t="s">
        <v>608</v>
      </c>
      <c r="B36" s="15" t="s">
        <v>664</v>
      </c>
      <c r="C36" s="15" t="s">
        <v>436</v>
      </c>
      <c r="D36" s="47">
        <v>3459</v>
      </c>
      <c r="E36" s="46">
        <v>13.898803640000001</v>
      </c>
      <c r="F36" s="36">
        <f>Table1[[#This Row],[Total (HRK million)]]*1000000/Table1[[#This Row],[Population 2022]]</f>
        <v>4018.1565886094249</v>
      </c>
      <c r="G36" s="46">
        <v>15.5571632</v>
      </c>
      <c r="H36" s="36">
        <f>Table1[[#This Row],[Total (HRK million)                ]]*1000000/Table1[[#This Row],[Population 2022]]</f>
        <v>4497.5898236484527</v>
      </c>
      <c r="I36" s="46">
        <v>-1.6583595599999987</v>
      </c>
      <c r="J36" s="36">
        <f>Table1[[#This Row],[Total (HRK million)                           ]]*1000000/Table1[[#This Row],[Population 2022]]</f>
        <v>-479.43323503902826</v>
      </c>
      <c r="K36" s="47">
        <v>3555</v>
      </c>
      <c r="L36" s="46">
        <v>14.094208999999999</v>
      </c>
      <c r="M36" s="36">
        <f>Table1[[#This Row],[Total (HRK million)  ]]*1000000/Table1[[#This Row],[Population 2021]]</f>
        <v>3964.6157524613222</v>
      </c>
      <c r="N36" s="46">
        <v>14.483817</v>
      </c>
      <c r="O36" s="36">
        <f>Table1[[#This Row],[Total (HRK million)                 ]]*1000000/Table1[[#This Row],[Population 2021]]</f>
        <v>4074.2101265822785</v>
      </c>
      <c r="P36" s="46">
        <v>-0.38960800000000084</v>
      </c>
      <c r="Q36" s="36">
        <f>Table1[[#This Row],[Total (HRK million)                            ]]*1000000/Table1[[#This Row],[Population 2021]]</f>
        <v>-109.59437412095663</v>
      </c>
      <c r="R36" s="64">
        <v>3933</v>
      </c>
      <c r="S36" s="35">
        <v>13.132097999999999</v>
      </c>
      <c r="T36" s="36">
        <f>Table1[[#This Row],[Total (HRK million)   ]]*1000000/Table1[[#This Row],[Population 2020]]</f>
        <v>3338.9519450800917</v>
      </c>
      <c r="U36" s="35">
        <v>18.797688000000001</v>
      </c>
      <c r="V36" s="36">
        <f>Table1[[#This Row],[Total (HRK million)                  ]]*1000000/Table1[[#This Row],[Population 2020]]</f>
        <v>4779.478260869565</v>
      </c>
      <c r="W36" s="35">
        <f>Table1[[#This Row],[Total (HRK million)   ]]-Table1[[#This Row],[Total (HRK million)                  ]]</f>
        <v>-5.6655900000000017</v>
      </c>
      <c r="X36" s="36">
        <f>Table1[[#This Row],[Total (HRK million)                             ]]*1000000/Table1[[#This Row],[Population 2020]]</f>
        <v>-1440.5263157894742</v>
      </c>
      <c r="Y36" s="68">
        <v>4051</v>
      </c>
      <c r="Z36" s="7">
        <v>16.040510000000001</v>
      </c>
      <c r="AA36" s="6">
        <f>Table1[[#This Row],[Total (HRK million)                     ]]*1000000/Table1[[#This Row],[Population 2019                 ]]</f>
        <v>3959.6420636879789</v>
      </c>
      <c r="AB36" s="7">
        <v>11.653063</v>
      </c>
      <c r="AC36" s="6">
        <f>Table1[[#This Row],[Total (HRK million)                                   ]]*1000000/Table1[[#This Row],[Population 2019                 ]]</f>
        <v>2876.5892372253766</v>
      </c>
      <c r="AD36" s="7">
        <f>Table1[[#This Row],[Total (HRK million)                     ]]-Table1[[#This Row],[Total (HRK million)                                   ]]</f>
        <v>4.3874470000000017</v>
      </c>
      <c r="AE36" s="8">
        <f>Table1[[#This Row],[Total (HRK million)                       ]]*1000000/Table1[[#This Row],[Population 2019                 ]]</f>
        <v>1083.0528264626023</v>
      </c>
      <c r="AF36" s="6">
        <v>4171</v>
      </c>
      <c r="AG36" s="7">
        <v>14.483654</v>
      </c>
      <c r="AH36" s="6">
        <f>Table1[[#This Row],[Total (HRK million)                                 ]]*1000000/Table1[[#This Row],[Population 2018]]</f>
        <v>3472.4655957803884</v>
      </c>
      <c r="AI36" s="7">
        <v>13.30306</v>
      </c>
      <c r="AJ36" s="6">
        <f>Table1[[#This Row],[Total (HRK million)                                     ]]*1000000/Table1[[#This Row],[Population 2018]]</f>
        <v>3189.417405897866</v>
      </c>
      <c r="AK36" s="7">
        <f>Table1[[#This Row],[Total (HRK million)                                 ]]-Table1[[#This Row],[Total (HRK million)                                     ]]</f>
        <v>1.1805939999999993</v>
      </c>
      <c r="AL36" s="8">
        <f>Table1[[#This Row],[Total (HRK million)                                      ]]*1000000/Table1[[#This Row],[Population 2018]]</f>
        <v>283.04818988252202</v>
      </c>
      <c r="AM36" s="9">
        <v>4303</v>
      </c>
      <c r="AN36" s="10">
        <v>7.5220770000000003</v>
      </c>
      <c r="AO36" s="11">
        <f>Table1[[#This Row],[Total (HRK million)                                         ]]*1000000/Table1[[#This Row],[Population 2017               ]]</f>
        <v>1748.1006274692074</v>
      </c>
      <c r="AP36" s="10">
        <v>6.6501739999999998</v>
      </c>
      <c r="AQ36" s="11">
        <f>Table1[[#This Row],[Total (HRK million)                                          ]]*1000000/Table1[[#This Row],[Population 2017               ]]</f>
        <v>1545.4738554496862</v>
      </c>
      <c r="AR36" s="10">
        <f>Table1[[#This Row],[Total (HRK million)                                         ]]-Table1[[#This Row],[Total (HRK million)                                          ]]</f>
        <v>0.87190300000000054</v>
      </c>
      <c r="AS36" s="11">
        <f>Table1[[#This Row],[Total (HRK million)                                                  ]]*1000000/Table1[[#This Row],[Population 2017               ]]</f>
        <v>202.62677201952141</v>
      </c>
      <c r="AT36" s="45">
        <v>4559</v>
      </c>
      <c r="AU36" s="46">
        <v>6.2761199999999997</v>
      </c>
      <c r="AV36" s="13">
        <f>Table1[[#This Row],[Total (HRK million)                                ]]*1000000/Table1[[#This Row],[Population 2016]]</f>
        <v>1376.6440008773855</v>
      </c>
      <c r="AW36" s="46">
        <v>5.3642050000000001</v>
      </c>
      <c r="AX36" s="13">
        <f>Table1[[#This Row],[Total (HRK million)                                                        ]]*1000000/Table1[[#This Row],[Population 2016]]</f>
        <v>1176.6187760473788</v>
      </c>
      <c r="AY36" s="82">
        <f>Table1[[#This Row],[Total (HRK million)                                ]]-Table1[[#This Row],[Total (HRK million)                                                        ]]</f>
        <v>0.91191499999999959</v>
      </c>
      <c r="AZ36" s="13">
        <f>Table1[[#This Row],[Total (HRK million)                                                                      ]]*1000000/Table1[[#This Row],[Population 2016]]</f>
        <v>200.02522483000647</v>
      </c>
      <c r="BA36" s="68">
        <v>4726</v>
      </c>
      <c r="BB36" s="52">
        <v>5.2050219999999996</v>
      </c>
      <c r="BC36" s="13">
        <f>Table1[[#This Row],[Total (HRK million)                                                           ]]*1000000/Table1[[#This Row],[Population 2015]]</f>
        <v>1101.3588658484978</v>
      </c>
      <c r="BD36" s="52">
        <v>6.3301379999999998</v>
      </c>
      <c r="BE36" s="13">
        <f>Table1[[#This Row],[Total (HRK million) ]]*1000000/Table1[[#This Row],[Population 2015]]</f>
        <v>1339.4282691493863</v>
      </c>
      <c r="BF36" s="82">
        <f>Table1[[#This Row],[Total (HRK million)                                                           ]]-Table1[[#This Row],[Total (HRK million) ]]</f>
        <v>-1.1251160000000002</v>
      </c>
      <c r="BG36" s="13">
        <f>Table1[[#This Row],[Total (HRK million)     ]]*1000000/Table1[[#This Row],[Population 2015]]</f>
        <v>-238.06940330088875</v>
      </c>
      <c r="BH36" s="68">
        <v>4795</v>
      </c>
      <c r="BI36" s="88">
        <v>4.9732609999999999</v>
      </c>
      <c r="BJ36" s="12">
        <f>Table1[[#This Row],[Total (HRK million)                                  ]]*1000000/Table1[[#This Row],[Population 2014]]</f>
        <v>1037.176433785193</v>
      </c>
      <c r="BK36" s="88">
        <v>4.6217259999999998</v>
      </c>
      <c r="BL36" s="12">
        <f>Table1[[#This Row],[Total (HRK million)    ]]*1000000/Table1[[#This Row],[Population 2014]]</f>
        <v>963.86360792492178</v>
      </c>
      <c r="BM36" s="88">
        <f>Table1[[#This Row],[Total (HRK million)                                  ]]-Table1[[#This Row],[Total (HRK million)    ]]</f>
        <v>0.35153500000000015</v>
      </c>
      <c r="BN36" s="12">
        <f>Table1[[#This Row],[Total (HRK million)      ]]*1000000/Table1[[#This Row],[Population 2014]]</f>
        <v>73.312825860271147</v>
      </c>
      <c r="BO36" s="94">
        <v>3</v>
      </c>
      <c r="BP36" s="53">
        <v>3</v>
      </c>
      <c r="BQ36" s="55">
        <v>3</v>
      </c>
      <c r="BR36" s="26">
        <v>3</v>
      </c>
      <c r="BS36" s="13">
        <v>2</v>
      </c>
      <c r="BT36" s="13">
        <v>3</v>
      </c>
      <c r="BU36" s="13">
        <v>3</v>
      </c>
      <c r="BV36" s="13">
        <v>3</v>
      </c>
      <c r="BW36" s="56">
        <v>1</v>
      </c>
    </row>
    <row r="37" spans="1:75" x14ac:dyDescent="0.25">
      <c r="A37" s="14" t="s">
        <v>608</v>
      </c>
      <c r="B37" s="15" t="s">
        <v>24</v>
      </c>
      <c r="C37" s="15" t="s">
        <v>205</v>
      </c>
      <c r="D37" s="45">
        <v>1009</v>
      </c>
      <c r="E37" s="44">
        <v>6.1115445499999996</v>
      </c>
      <c r="F37" s="40">
        <f>Table1[[#This Row],[Total (HRK million)]]*1000000/Table1[[#This Row],[Population 2022]]</f>
        <v>6057.0312685827548</v>
      </c>
      <c r="G37" s="44">
        <v>5.2611109599999999</v>
      </c>
      <c r="H37" s="40">
        <f>Table1[[#This Row],[Total (HRK million)                ]]*1000000/Table1[[#This Row],[Population 2022]]</f>
        <v>5214.1833102081264</v>
      </c>
      <c r="I37" s="44">
        <v>0.85043358999999985</v>
      </c>
      <c r="J37" s="40">
        <f>Table1[[#This Row],[Total (HRK million)                           ]]*1000000/Table1[[#This Row],[Population 2022]]</f>
        <v>842.84795837462821</v>
      </c>
      <c r="K37" s="45">
        <v>1040</v>
      </c>
      <c r="L37" s="44">
        <v>5.674874</v>
      </c>
      <c r="M37" s="40">
        <f>Table1[[#This Row],[Total (HRK million)  ]]*1000000/Table1[[#This Row],[Population 2021]]</f>
        <v>5456.6096153846156</v>
      </c>
      <c r="N37" s="44">
        <v>6.8910299999999998</v>
      </c>
      <c r="O37" s="40">
        <f>Table1[[#This Row],[Total (HRK million)                 ]]*1000000/Table1[[#This Row],[Population 2021]]</f>
        <v>6625.9903846153848</v>
      </c>
      <c r="P37" s="44">
        <v>-1.2161559999999998</v>
      </c>
      <c r="Q37" s="40">
        <f>Table1[[#This Row],[Total (HRK million)                            ]]*1000000/Table1[[#This Row],[Population 2021]]</f>
        <v>-1169.3807692307689</v>
      </c>
      <c r="R37" s="64">
        <v>1050</v>
      </c>
      <c r="S37" s="35">
        <v>5.9560779999999998</v>
      </c>
      <c r="T37" s="36">
        <f>Table1[[#This Row],[Total (HRK million)   ]]*1000000/Table1[[#This Row],[Population 2020]]</f>
        <v>5672.4552380952382</v>
      </c>
      <c r="U37" s="35">
        <v>5.7199419999999996</v>
      </c>
      <c r="V37" s="36">
        <f>Table1[[#This Row],[Total (HRK million)                  ]]*1000000/Table1[[#This Row],[Population 2020]]</f>
        <v>5447.5638095238091</v>
      </c>
      <c r="W37" s="35">
        <f>Table1[[#This Row],[Total (HRK million)   ]]-Table1[[#This Row],[Total (HRK million)                  ]]</f>
        <v>0.23613600000000012</v>
      </c>
      <c r="X37" s="36">
        <f>Table1[[#This Row],[Total (HRK million)                             ]]*1000000/Table1[[#This Row],[Population 2020]]</f>
        <v>224.89142857142869</v>
      </c>
      <c r="Y37" s="68">
        <v>1076</v>
      </c>
      <c r="Z37" s="7">
        <v>5.4609139999999998</v>
      </c>
      <c r="AA37" s="6">
        <f>Table1[[#This Row],[Total (HRK million)                     ]]*1000000/Table1[[#This Row],[Population 2019                 ]]</f>
        <v>5075.1988847583643</v>
      </c>
      <c r="AB37" s="7">
        <v>5.385389</v>
      </c>
      <c r="AC37" s="6">
        <f>Table1[[#This Row],[Total (HRK million)                                   ]]*1000000/Table1[[#This Row],[Population 2019                 ]]</f>
        <v>5005.008364312268</v>
      </c>
      <c r="AD37" s="7">
        <f>Table1[[#This Row],[Total (HRK million)                     ]]-Table1[[#This Row],[Total (HRK million)                                   ]]</f>
        <v>7.5524999999999842E-2</v>
      </c>
      <c r="AE37" s="8">
        <f>Table1[[#This Row],[Total (HRK million)                       ]]*1000000/Table1[[#This Row],[Population 2019                 ]]</f>
        <v>70.1905204460965</v>
      </c>
      <c r="AF37" s="6">
        <v>1105</v>
      </c>
      <c r="AG37" s="7">
        <v>4.0299940000000003</v>
      </c>
      <c r="AH37" s="6">
        <f>Table1[[#This Row],[Total (HRK million)                                 ]]*1000000/Table1[[#This Row],[Population 2018]]</f>
        <v>3647.0533936651586</v>
      </c>
      <c r="AI37" s="7">
        <v>4.0387079999999997</v>
      </c>
      <c r="AJ37" s="6">
        <f>Table1[[#This Row],[Total (HRK million)                                     ]]*1000000/Table1[[#This Row],[Population 2018]]</f>
        <v>3654.9393665158368</v>
      </c>
      <c r="AK37" s="7">
        <f>Table1[[#This Row],[Total (HRK million)                                 ]]-Table1[[#This Row],[Total (HRK million)                                     ]]</f>
        <v>-8.7139999999994444E-3</v>
      </c>
      <c r="AL37" s="8">
        <f>Table1[[#This Row],[Total (HRK million)                                      ]]*1000000/Table1[[#This Row],[Population 2018]]</f>
        <v>-7.8859728506782307</v>
      </c>
      <c r="AM37" s="9">
        <v>1127</v>
      </c>
      <c r="AN37" s="10">
        <v>3.9578850000000001</v>
      </c>
      <c r="AO37" s="11">
        <f>Table1[[#This Row],[Total (HRK million)                                         ]]*1000000/Table1[[#This Row],[Population 2017               ]]</f>
        <v>3511.876663708962</v>
      </c>
      <c r="AP37" s="10">
        <v>8.7477929999999997</v>
      </c>
      <c r="AQ37" s="11">
        <f>Table1[[#This Row],[Total (HRK million)                                          ]]*1000000/Table1[[#This Row],[Population 2017               ]]</f>
        <v>7762.01685891748</v>
      </c>
      <c r="AR37" s="10">
        <f>Table1[[#This Row],[Total (HRK million)                                         ]]-Table1[[#This Row],[Total (HRK million)                                          ]]</f>
        <v>-4.7899079999999996</v>
      </c>
      <c r="AS37" s="11">
        <f>Table1[[#This Row],[Total (HRK million)                                                  ]]*1000000/Table1[[#This Row],[Population 2017               ]]</f>
        <v>-4250.140195208518</v>
      </c>
      <c r="AT37" s="45">
        <v>1152</v>
      </c>
      <c r="AU37" s="46">
        <v>9.3244349999999994</v>
      </c>
      <c r="AV37" s="13">
        <f>Table1[[#This Row],[Total (HRK million)                                ]]*1000000/Table1[[#This Row],[Population 2016]]</f>
        <v>8094.127604166667</v>
      </c>
      <c r="AW37" s="46">
        <v>3.140936</v>
      </c>
      <c r="AX37" s="13">
        <f>Table1[[#This Row],[Total (HRK million)                                                        ]]*1000000/Table1[[#This Row],[Population 2016]]</f>
        <v>2726.5069444444443</v>
      </c>
      <c r="AY37" s="82">
        <f>Table1[[#This Row],[Total (HRK million)                                ]]-Table1[[#This Row],[Total (HRK million)                                                        ]]</f>
        <v>6.1834989999999994</v>
      </c>
      <c r="AZ37" s="13">
        <f>Table1[[#This Row],[Total (HRK million)                                                                      ]]*1000000/Table1[[#This Row],[Population 2016]]</f>
        <v>5367.6206597222217</v>
      </c>
      <c r="BA37" s="68">
        <v>1170</v>
      </c>
      <c r="BB37" s="52">
        <v>2.4363570000000001</v>
      </c>
      <c r="BC37" s="13">
        <f>Table1[[#This Row],[Total (HRK million)                                                           ]]*1000000/Table1[[#This Row],[Population 2015]]</f>
        <v>2082.3564102564101</v>
      </c>
      <c r="BD37" s="52">
        <v>2.7547470000000001</v>
      </c>
      <c r="BE37" s="13">
        <f>Table1[[#This Row],[Total (HRK million) ]]*1000000/Table1[[#This Row],[Population 2015]]</f>
        <v>2354.4846153846156</v>
      </c>
      <c r="BF37" s="82">
        <f>Table1[[#This Row],[Total (HRK million)                                                           ]]-Table1[[#This Row],[Total (HRK million) ]]</f>
        <v>-0.31838999999999995</v>
      </c>
      <c r="BG37" s="13">
        <f>Table1[[#This Row],[Total (HRK million)     ]]*1000000/Table1[[#This Row],[Population 2015]]</f>
        <v>-272.12820512820508</v>
      </c>
      <c r="BH37" s="68">
        <v>1200</v>
      </c>
      <c r="BI37" s="88">
        <v>3.7290679999999998</v>
      </c>
      <c r="BJ37" s="12">
        <f>Table1[[#This Row],[Total (HRK million)                                  ]]*1000000/Table1[[#This Row],[Population 2014]]</f>
        <v>3107.5566666666668</v>
      </c>
      <c r="BK37" s="88">
        <v>2.9912010000000002</v>
      </c>
      <c r="BL37" s="12">
        <f>Table1[[#This Row],[Total (HRK million)    ]]*1000000/Table1[[#This Row],[Population 2014]]</f>
        <v>2492.6675</v>
      </c>
      <c r="BM37" s="88">
        <f>Table1[[#This Row],[Total (HRK million)                                  ]]-Table1[[#This Row],[Total (HRK million)    ]]</f>
        <v>0.73786699999999961</v>
      </c>
      <c r="BN37" s="12">
        <f>Table1[[#This Row],[Total (HRK million)      ]]*1000000/Table1[[#This Row],[Population 2014]]</f>
        <v>614.88916666666637</v>
      </c>
      <c r="BO37" s="94">
        <v>5</v>
      </c>
      <c r="BP37" s="53">
        <v>5</v>
      </c>
      <c r="BQ37" s="55">
        <v>5</v>
      </c>
      <c r="BR37" s="26">
        <v>5</v>
      </c>
      <c r="BS37" s="13">
        <v>5</v>
      </c>
      <c r="BT37" s="13">
        <v>3</v>
      </c>
      <c r="BU37" s="13">
        <v>3</v>
      </c>
      <c r="BV37" s="13">
        <v>2</v>
      </c>
      <c r="BW37" s="56">
        <v>3</v>
      </c>
    </row>
    <row r="38" spans="1:75" x14ac:dyDescent="0.25">
      <c r="A38" s="14" t="s">
        <v>608</v>
      </c>
      <c r="B38" s="15" t="s">
        <v>664</v>
      </c>
      <c r="C38" s="15" t="s">
        <v>437</v>
      </c>
      <c r="D38" s="45">
        <v>2750</v>
      </c>
      <c r="E38" s="44">
        <v>14.477676580000001</v>
      </c>
      <c r="F38" s="40">
        <f>Table1[[#This Row],[Total (HRK million)]]*1000000/Table1[[#This Row],[Population 2022]]</f>
        <v>5264.6096654545454</v>
      </c>
      <c r="G38" s="44">
        <v>13.6652076</v>
      </c>
      <c r="H38" s="40">
        <f>Table1[[#This Row],[Total (HRK million)                ]]*1000000/Table1[[#This Row],[Population 2022]]</f>
        <v>4969.1664000000001</v>
      </c>
      <c r="I38" s="44">
        <v>0.81246898000000045</v>
      </c>
      <c r="J38" s="40">
        <f>Table1[[#This Row],[Total (HRK million)                           ]]*1000000/Table1[[#This Row],[Population 2022]]</f>
        <v>295.44326545454561</v>
      </c>
      <c r="K38" s="45">
        <v>2868</v>
      </c>
      <c r="L38" s="44">
        <v>14.877744</v>
      </c>
      <c r="M38" s="40">
        <f>Table1[[#This Row],[Total (HRK million)  ]]*1000000/Table1[[#This Row],[Population 2021]]</f>
        <v>5187.4979079497907</v>
      </c>
      <c r="N38" s="44">
        <v>15.343680000000001</v>
      </c>
      <c r="O38" s="40">
        <f>Table1[[#This Row],[Total (HRK million)                 ]]*1000000/Table1[[#This Row],[Population 2021]]</f>
        <v>5349.9581589958161</v>
      </c>
      <c r="P38" s="44">
        <v>-0.46593600000000102</v>
      </c>
      <c r="Q38" s="40">
        <f>Table1[[#This Row],[Total (HRK million)                            ]]*1000000/Table1[[#This Row],[Population 2021]]</f>
        <v>-162.46025104602546</v>
      </c>
      <c r="R38" s="64">
        <v>3033</v>
      </c>
      <c r="S38" s="35">
        <v>15.449206999999999</v>
      </c>
      <c r="T38" s="36">
        <f>Table1[[#This Row],[Total (HRK million)   ]]*1000000/Table1[[#This Row],[Population 2020]]</f>
        <v>5093.7049126277616</v>
      </c>
      <c r="U38" s="35">
        <v>16.941562999999999</v>
      </c>
      <c r="V38" s="36">
        <f>Table1[[#This Row],[Total (HRK million)                  ]]*1000000/Table1[[#This Row],[Population 2020]]</f>
        <v>5585.7444774151008</v>
      </c>
      <c r="W38" s="35">
        <f>Table1[[#This Row],[Total (HRK million)   ]]-Table1[[#This Row],[Total (HRK million)                  ]]</f>
        <v>-1.4923559999999991</v>
      </c>
      <c r="X38" s="36">
        <f>Table1[[#This Row],[Total (HRK million)                             ]]*1000000/Table1[[#This Row],[Population 2020]]</f>
        <v>-492.03956478733897</v>
      </c>
      <c r="Y38" s="68">
        <v>3097</v>
      </c>
      <c r="Z38" s="7">
        <v>14.636709</v>
      </c>
      <c r="AA38" s="6">
        <f>Table1[[#This Row],[Total (HRK million)                     ]]*1000000/Table1[[#This Row],[Population 2019                 ]]</f>
        <v>4726.0926703261221</v>
      </c>
      <c r="AB38" s="7">
        <v>12.368786999999999</v>
      </c>
      <c r="AC38" s="6">
        <f>Table1[[#This Row],[Total (HRK million)                                   ]]*1000000/Table1[[#This Row],[Population 2019                 ]]</f>
        <v>3993.7962544397806</v>
      </c>
      <c r="AD38" s="7">
        <f>Table1[[#This Row],[Total (HRK million)                     ]]-Table1[[#This Row],[Total (HRK million)                                   ]]</f>
        <v>2.2679220000000004</v>
      </c>
      <c r="AE38" s="8">
        <f>Table1[[#This Row],[Total (HRK million)                       ]]*1000000/Table1[[#This Row],[Population 2019                 ]]</f>
        <v>732.29641588634172</v>
      </c>
      <c r="AF38" s="6">
        <v>3191</v>
      </c>
      <c r="AG38" s="7">
        <v>11.773871</v>
      </c>
      <c r="AH38" s="6">
        <f>Table1[[#This Row],[Total (HRK million)                                 ]]*1000000/Table1[[#This Row],[Population 2018]]</f>
        <v>3689.7120025070512</v>
      </c>
      <c r="AI38" s="7">
        <v>12.261907000000001</v>
      </c>
      <c r="AJ38" s="6">
        <f>Table1[[#This Row],[Total (HRK million)                                     ]]*1000000/Table1[[#This Row],[Population 2018]]</f>
        <v>3842.6534001880286</v>
      </c>
      <c r="AK38" s="7">
        <f>Table1[[#This Row],[Total (HRK million)                                 ]]-Table1[[#This Row],[Total (HRK million)                                     ]]</f>
        <v>-0.48803600000000102</v>
      </c>
      <c r="AL38" s="8">
        <f>Table1[[#This Row],[Total (HRK million)                                      ]]*1000000/Table1[[#This Row],[Population 2018]]</f>
        <v>-152.94139768097807</v>
      </c>
      <c r="AM38" s="9">
        <v>3303</v>
      </c>
      <c r="AN38" s="10">
        <v>8.1227809999999998</v>
      </c>
      <c r="AO38" s="11">
        <f>Table1[[#This Row],[Total (HRK million)                                         ]]*1000000/Table1[[#This Row],[Population 2017               ]]</f>
        <v>2459.2131395700876</v>
      </c>
      <c r="AP38" s="10">
        <v>7.3679629999999996</v>
      </c>
      <c r="AQ38" s="11">
        <f>Table1[[#This Row],[Total (HRK million)                                          ]]*1000000/Table1[[#This Row],[Population 2017               ]]</f>
        <v>2230.6881622767182</v>
      </c>
      <c r="AR38" s="10">
        <f>Table1[[#This Row],[Total (HRK million)                                         ]]-Table1[[#This Row],[Total (HRK million)                                          ]]</f>
        <v>0.75481800000000021</v>
      </c>
      <c r="AS38" s="11">
        <f>Table1[[#This Row],[Total (HRK million)                                                  ]]*1000000/Table1[[#This Row],[Population 2017               ]]</f>
        <v>228.52497729336974</v>
      </c>
      <c r="AT38" s="45">
        <v>3447</v>
      </c>
      <c r="AU38" s="46">
        <v>6.4744000000000002</v>
      </c>
      <c r="AV38" s="13">
        <f>Table1[[#This Row],[Total (HRK million)                                ]]*1000000/Table1[[#This Row],[Population 2016]]</f>
        <v>1878.2709602552945</v>
      </c>
      <c r="AW38" s="46">
        <v>6.5380570000000002</v>
      </c>
      <c r="AX38" s="13">
        <f>Table1[[#This Row],[Total (HRK million)                                                        ]]*1000000/Table1[[#This Row],[Population 2016]]</f>
        <v>1896.7383231795764</v>
      </c>
      <c r="AY38" s="82">
        <f>Table1[[#This Row],[Total (HRK million)                                ]]-Table1[[#This Row],[Total (HRK million)                                                        ]]</f>
        <v>-6.3657000000000075E-2</v>
      </c>
      <c r="AZ38" s="13">
        <f>Table1[[#This Row],[Total (HRK million)                                                                      ]]*1000000/Table1[[#This Row],[Population 2016]]</f>
        <v>-18.467362924282007</v>
      </c>
      <c r="BA38" s="68">
        <v>3543</v>
      </c>
      <c r="BB38" s="52">
        <v>7.3838980000000003</v>
      </c>
      <c r="BC38" s="13">
        <f>Table1[[#This Row],[Total (HRK million)                                                           ]]*1000000/Table1[[#This Row],[Population 2015]]</f>
        <v>2084.08072255151</v>
      </c>
      <c r="BD38" s="52">
        <v>7.5412020000000002</v>
      </c>
      <c r="BE38" s="13">
        <f>Table1[[#This Row],[Total (HRK million) ]]*1000000/Table1[[#This Row],[Population 2015]]</f>
        <v>2128.4792548687551</v>
      </c>
      <c r="BF38" s="82">
        <f>Table1[[#This Row],[Total (HRK million)                                                           ]]-Table1[[#This Row],[Total (HRK million) ]]</f>
        <v>-0.15730399999999989</v>
      </c>
      <c r="BG38" s="13">
        <f>Table1[[#This Row],[Total (HRK million)     ]]*1000000/Table1[[#This Row],[Population 2015]]</f>
        <v>-44.398532317245241</v>
      </c>
      <c r="BH38" s="68">
        <v>3624</v>
      </c>
      <c r="BI38" s="88">
        <v>5.3517609999999998</v>
      </c>
      <c r="BJ38" s="12">
        <f>Table1[[#This Row],[Total (HRK million)                                  ]]*1000000/Table1[[#This Row],[Population 2014]]</f>
        <v>1476.755242825607</v>
      </c>
      <c r="BK38" s="88">
        <v>5.2684610000000003</v>
      </c>
      <c r="BL38" s="12">
        <f>Table1[[#This Row],[Total (HRK million)    ]]*1000000/Table1[[#This Row],[Population 2014]]</f>
        <v>1453.769591611479</v>
      </c>
      <c r="BM38" s="88">
        <f>Table1[[#This Row],[Total (HRK million)                                  ]]-Table1[[#This Row],[Total (HRK million)    ]]</f>
        <v>8.3299999999999486E-2</v>
      </c>
      <c r="BN38" s="12">
        <f>Table1[[#This Row],[Total (HRK million)      ]]*1000000/Table1[[#This Row],[Population 2014]]</f>
        <v>22.985651214127895</v>
      </c>
      <c r="BO38" s="94">
        <v>5</v>
      </c>
      <c r="BP38" s="53">
        <v>5</v>
      </c>
      <c r="BQ38" s="55">
        <v>5</v>
      </c>
      <c r="BR38" s="26">
        <v>2</v>
      </c>
      <c r="BS38" s="13">
        <v>1</v>
      </c>
      <c r="BT38" s="13">
        <v>1</v>
      </c>
      <c r="BU38" s="13">
        <v>2</v>
      </c>
      <c r="BV38" s="13">
        <v>1</v>
      </c>
      <c r="BW38" s="56">
        <v>0</v>
      </c>
    </row>
    <row r="39" spans="1:75" x14ac:dyDescent="0.25">
      <c r="A39" s="14" t="s">
        <v>608</v>
      </c>
      <c r="B39" s="15" t="s">
        <v>121</v>
      </c>
      <c r="C39" s="15" t="s">
        <v>144</v>
      </c>
      <c r="D39" s="45">
        <v>5942</v>
      </c>
      <c r="E39" s="44">
        <v>20.996561929999999</v>
      </c>
      <c r="F39" s="40">
        <f>Table1[[#This Row],[Total (HRK million)]]*1000000/Table1[[#This Row],[Population 2022]]</f>
        <v>3533.5849764389095</v>
      </c>
      <c r="G39" s="44">
        <v>16.592539730000002</v>
      </c>
      <c r="H39" s="40">
        <f>Table1[[#This Row],[Total (HRK million)                ]]*1000000/Table1[[#This Row],[Population 2022]]</f>
        <v>2792.4166492763384</v>
      </c>
      <c r="I39" s="44">
        <v>4.4040221999999991</v>
      </c>
      <c r="J39" s="40">
        <f>Table1[[#This Row],[Total (HRK million)                           ]]*1000000/Table1[[#This Row],[Population 2022]]</f>
        <v>741.16832716257136</v>
      </c>
      <c r="K39" s="45">
        <v>5876</v>
      </c>
      <c r="L39" s="44">
        <v>17.489455</v>
      </c>
      <c r="M39" s="40">
        <f>Table1[[#This Row],[Total (HRK million)  ]]*1000000/Table1[[#This Row],[Population 2021]]</f>
        <v>2976.4218856364873</v>
      </c>
      <c r="N39" s="44">
        <v>18.065121999999999</v>
      </c>
      <c r="O39" s="40">
        <f>Table1[[#This Row],[Total (HRK million)                 ]]*1000000/Table1[[#This Row],[Population 2021]]</f>
        <v>3074.3910823689585</v>
      </c>
      <c r="P39" s="44">
        <v>-0.57566699999999926</v>
      </c>
      <c r="Q39" s="40">
        <f>Table1[[#This Row],[Total (HRK million)                            ]]*1000000/Table1[[#This Row],[Population 2021]]</f>
        <v>-97.969196732470948</v>
      </c>
      <c r="R39" s="64">
        <v>6421</v>
      </c>
      <c r="S39" s="35">
        <v>16.940348</v>
      </c>
      <c r="T39" s="36">
        <f>Table1[[#This Row],[Total (HRK million)   ]]*1000000/Table1[[#This Row],[Population 2020]]</f>
        <v>2638.2725432175675</v>
      </c>
      <c r="U39" s="35">
        <v>13.510771</v>
      </c>
      <c r="V39" s="36">
        <f>Table1[[#This Row],[Total (HRK million)                  ]]*1000000/Table1[[#This Row],[Population 2020]]</f>
        <v>2104.1537143747082</v>
      </c>
      <c r="W39" s="35">
        <f>Table1[[#This Row],[Total (HRK million)   ]]-Table1[[#This Row],[Total (HRK million)                  ]]</f>
        <v>3.4295770000000001</v>
      </c>
      <c r="X39" s="36">
        <f>Table1[[#This Row],[Total (HRK million)                             ]]*1000000/Table1[[#This Row],[Population 2020]]</f>
        <v>534.11882884285933</v>
      </c>
      <c r="Y39" s="68">
        <v>6418</v>
      </c>
      <c r="Z39" s="7">
        <v>16.726113999999999</v>
      </c>
      <c r="AA39" s="6">
        <f>Table1[[#This Row],[Total (HRK million)                     ]]*1000000/Table1[[#This Row],[Population 2019                 ]]</f>
        <v>2606.1255842941723</v>
      </c>
      <c r="AB39" s="7">
        <v>15.096555</v>
      </c>
      <c r="AC39" s="6">
        <f>Table1[[#This Row],[Total (HRK million)                                   ]]*1000000/Table1[[#This Row],[Population 2019                 ]]</f>
        <v>2352.2210969149269</v>
      </c>
      <c r="AD39" s="7">
        <f>Table1[[#This Row],[Total (HRK million)                     ]]-Table1[[#This Row],[Total (HRK million)                                   ]]</f>
        <v>1.6295589999999986</v>
      </c>
      <c r="AE39" s="8">
        <f>Table1[[#This Row],[Total (HRK million)                       ]]*1000000/Table1[[#This Row],[Population 2019                 ]]</f>
        <v>253.90448737924567</v>
      </c>
      <c r="AF39" s="6">
        <v>6475</v>
      </c>
      <c r="AG39" s="7">
        <v>16.230771000000001</v>
      </c>
      <c r="AH39" s="6">
        <f>Table1[[#This Row],[Total (HRK million)                                 ]]*1000000/Table1[[#This Row],[Population 2018]]</f>
        <v>2506.6827799227799</v>
      </c>
      <c r="AI39" s="7">
        <v>14.762318</v>
      </c>
      <c r="AJ39" s="6">
        <f>Table1[[#This Row],[Total (HRK million)                                     ]]*1000000/Table1[[#This Row],[Population 2018]]</f>
        <v>2279.8946718146717</v>
      </c>
      <c r="AK39" s="7">
        <f>Table1[[#This Row],[Total (HRK million)                                 ]]-Table1[[#This Row],[Total (HRK million)                                     ]]</f>
        <v>1.4684530000000002</v>
      </c>
      <c r="AL39" s="8">
        <f>Table1[[#This Row],[Total (HRK million)                                      ]]*1000000/Table1[[#This Row],[Population 2018]]</f>
        <v>226.78810810810813</v>
      </c>
      <c r="AM39" s="9">
        <v>6508</v>
      </c>
      <c r="AN39" s="10">
        <v>13.092126</v>
      </c>
      <c r="AO39" s="11">
        <f>Table1[[#This Row],[Total (HRK million)                                         ]]*1000000/Table1[[#This Row],[Population 2017               ]]</f>
        <v>2011.6972956361401</v>
      </c>
      <c r="AP39" s="10">
        <v>14.60629</v>
      </c>
      <c r="AQ39" s="11">
        <f>Table1[[#This Row],[Total (HRK million)                                          ]]*1000000/Table1[[#This Row],[Population 2017               ]]</f>
        <v>2244.3592501536568</v>
      </c>
      <c r="AR39" s="10">
        <f>Table1[[#This Row],[Total (HRK million)                                         ]]-Table1[[#This Row],[Total (HRK million)                                          ]]</f>
        <v>-1.5141639999999992</v>
      </c>
      <c r="AS39" s="11">
        <f>Table1[[#This Row],[Total (HRK million)                                                  ]]*1000000/Table1[[#This Row],[Population 2017               ]]</f>
        <v>-232.66195451751676</v>
      </c>
      <c r="AT39" s="45">
        <v>6576</v>
      </c>
      <c r="AU39" s="46">
        <v>12.617642</v>
      </c>
      <c r="AV39" s="13">
        <f>Table1[[#This Row],[Total (HRK million)                                ]]*1000000/Table1[[#This Row],[Population 2016]]</f>
        <v>1918.7411800486618</v>
      </c>
      <c r="AW39" s="46">
        <v>15.314594</v>
      </c>
      <c r="AX39" s="13">
        <f>Table1[[#This Row],[Total (HRK million)                                                        ]]*1000000/Table1[[#This Row],[Population 2016]]</f>
        <v>2328.8616180048662</v>
      </c>
      <c r="AY39" s="82">
        <f>Table1[[#This Row],[Total (HRK million)                                ]]-Table1[[#This Row],[Total (HRK million)                                                        ]]</f>
        <v>-2.6969519999999996</v>
      </c>
      <c r="AZ39" s="13">
        <f>Table1[[#This Row],[Total (HRK million)                                                                      ]]*1000000/Table1[[#This Row],[Population 2016]]</f>
        <v>-410.12043795620428</v>
      </c>
      <c r="BA39" s="68">
        <v>6732</v>
      </c>
      <c r="BB39" s="52">
        <v>12.304663</v>
      </c>
      <c r="BC39" s="13">
        <f>Table1[[#This Row],[Total (HRK million)                                                           ]]*1000000/Table1[[#This Row],[Population 2015]]</f>
        <v>1827.7871360665479</v>
      </c>
      <c r="BD39" s="52">
        <v>10.744713000000001</v>
      </c>
      <c r="BE39" s="13">
        <f>Table1[[#This Row],[Total (HRK million) ]]*1000000/Table1[[#This Row],[Population 2015]]</f>
        <v>1596.0655080213903</v>
      </c>
      <c r="BF39" s="82">
        <f>Table1[[#This Row],[Total (HRK million)                                                           ]]-Table1[[#This Row],[Total (HRK million) ]]</f>
        <v>1.5599499999999988</v>
      </c>
      <c r="BG39" s="13">
        <f>Table1[[#This Row],[Total (HRK million)     ]]*1000000/Table1[[#This Row],[Population 2015]]</f>
        <v>231.72162804515727</v>
      </c>
      <c r="BH39" s="68">
        <v>6836</v>
      </c>
      <c r="BI39" s="88">
        <v>14.393189</v>
      </c>
      <c r="BJ39" s="12">
        <f>Table1[[#This Row],[Total (HRK million)                                  ]]*1000000/Table1[[#This Row],[Population 2014]]</f>
        <v>2105.4986834406086</v>
      </c>
      <c r="BK39" s="88">
        <v>13.205792000000001</v>
      </c>
      <c r="BL39" s="12">
        <f>Table1[[#This Row],[Total (HRK million)    ]]*1000000/Table1[[#This Row],[Population 2014]]</f>
        <v>1931.8010532475132</v>
      </c>
      <c r="BM39" s="88">
        <f>Table1[[#This Row],[Total (HRK million)                                  ]]-Table1[[#This Row],[Total (HRK million)    ]]</f>
        <v>1.1873969999999989</v>
      </c>
      <c r="BN39" s="12">
        <f>Table1[[#This Row],[Total (HRK million)      ]]*1000000/Table1[[#This Row],[Population 2014]]</f>
        <v>173.69763019309519</v>
      </c>
      <c r="BO39" s="94">
        <v>5</v>
      </c>
      <c r="BP39" s="53">
        <v>3</v>
      </c>
      <c r="BQ39" s="55">
        <v>5</v>
      </c>
      <c r="BR39" s="26">
        <v>4</v>
      </c>
      <c r="BS39" s="13">
        <v>3</v>
      </c>
      <c r="BT39" s="13">
        <v>3</v>
      </c>
      <c r="BU39" s="13">
        <v>4</v>
      </c>
      <c r="BV39" s="13">
        <v>0</v>
      </c>
      <c r="BW39" s="56">
        <v>0</v>
      </c>
    </row>
    <row r="40" spans="1:75" x14ac:dyDescent="0.25">
      <c r="A40" s="14" t="s">
        <v>608</v>
      </c>
      <c r="B40" s="15" t="s">
        <v>121</v>
      </c>
      <c r="C40" s="15" t="s">
        <v>145</v>
      </c>
      <c r="D40" s="45">
        <v>10696</v>
      </c>
      <c r="E40" s="44">
        <v>44.705994579999995</v>
      </c>
      <c r="F40" s="40">
        <f>Table1[[#This Row],[Total (HRK million)]]*1000000/Table1[[#This Row],[Population 2022]]</f>
        <v>4179.6928365744197</v>
      </c>
      <c r="G40" s="44">
        <v>47.658981990000001</v>
      </c>
      <c r="H40" s="40">
        <f>Table1[[#This Row],[Total (HRK million)                ]]*1000000/Table1[[#This Row],[Population 2022]]</f>
        <v>4455.7761770755424</v>
      </c>
      <c r="I40" s="44">
        <v>-2.952987410000004</v>
      </c>
      <c r="J40" s="40">
        <f>Table1[[#This Row],[Total (HRK million)                           ]]*1000000/Table1[[#This Row],[Population 2022]]</f>
        <v>-276.08334050112228</v>
      </c>
      <c r="K40" s="45">
        <v>10737</v>
      </c>
      <c r="L40" s="44">
        <v>33.573824000000002</v>
      </c>
      <c r="M40" s="40">
        <f>Table1[[#This Row],[Total (HRK million)  ]]*1000000/Table1[[#This Row],[Population 2021]]</f>
        <v>3126.9278196889263</v>
      </c>
      <c r="N40" s="44">
        <v>34.058270999999998</v>
      </c>
      <c r="O40" s="40">
        <f>Table1[[#This Row],[Total (HRK million)                 ]]*1000000/Table1[[#This Row],[Population 2021]]</f>
        <v>3172.0472198938251</v>
      </c>
      <c r="P40" s="44">
        <v>-0.48444699999999585</v>
      </c>
      <c r="Q40" s="40">
        <f>Table1[[#This Row],[Total (HRK million)                            ]]*1000000/Table1[[#This Row],[Population 2021]]</f>
        <v>-45.119400204898561</v>
      </c>
      <c r="R40" s="64">
        <v>11194</v>
      </c>
      <c r="S40" s="35">
        <v>35.298119999999997</v>
      </c>
      <c r="T40" s="36">
        <f>Table1[[#This Row],[Total (HRK million)   ]]*1000000/Table1[[#This Row],[Population 2020]]</f>
        <v>3153.3071288190104</v>
      </c>
      <c r="U40" s="35">
        <v>29.686328</v>
      </c>
      <c r="V40" s="36">
        <f>Table1[[#This Row],[Total (HRK million)                  ]]*1000000/Table1[[#This Row],[Population 2020]]</f>
        <v>2651.9857066285508</v>
      </c>
      <c r="W40" s="35">
        <f>Table1[[#This Row],[Total (HRK million)   ]]-Table1[[#This Row],[Total (HRK million)                  ]]</f>
        <v>5.6117919999999977</v>
      </c>
      <c r="X40" s="36">
        <f>Table1[[#This Row],[Total (HRK million)                             ]]*1000000/Table1[[#This Row],[Population 2020]]</f>
        <v>501.32142219045892</v>
      </c>
      <c r="Y40" s="68">
        <v>11158</v>
      </c>
      <c r="Z40" s="7">
        <v>31.459053999999998</v>
      </c>
      <c r="AA40" s="6">
        <f>Table1[[#This Row],[Total (HRK million)                     ]]*1000000/Table1[[#This Row],[Population 2019                 ]]</f>
        <v>2819.4169205950889</v>
      </c>
      <c r="AB40" s="7">
        <v>36.283520000000003</v>
      </c>
      <c r="AC40" s="6">
        <f>Table1[[#This Row],[Total (HRK million)                                   ]]*1000000/Table1[[#This Row],[Population 2019                 ]]</f>
        <v>3251.7942283563361</v>
      </c>
      <c r="AD40" s="7">
        <f>Table1[[#This Row],[Total (HRK million)                     ]]-Table1[[#This Row],[Total (HRK million)                                   ]]</f>
        <v>-4.8244660000000046</v>
      </c>
      <c r="AE40" s="8">
        <f>Table1[[#This Row],[Total (HRK million)                       ]]*1000000/Table1[[#This Row],[Population 2019                 ]]</f>
        <v>-432.37730776124795</v>
      </c>
      <c r="AF40" s="6">
        <v>11060</v>
      </c>
      <c r="AG40" s="7">
        <v>30.794630999999999</v>
      </c>
      <c r="AH40" s="6">
        <f>Table1[[#This Row],[Total (HRK million)                                 ]]*1000000/Table1[[#This Row],[Population 2018]]</f>
        <v>2784.3246835443038</v>
      </c>
      <c r="AI40" s="7">
        <v>32.498831000000003</v>
      </c>
      <c r="AJ40" s="6">
        <f>Table1[[#This Row],[Total (HRK million)                                     ]]*1000000/Table1[[#This Row],[Population 2018]]</f>
        <v>2938.4114828209767</v>
      </c>
      <c r="AK40" s="7">
        <f>Table1[[#This Row],[Total (HRK million)                                 ]]-Table1[[#This Row],[Total (HRK million)                                     ]]</f>
        <v>-1.7042000000000037</v>
      </c>
      <c r="AL40" s="8">
        <f>Table1[[#This Row],[Total (HRK million)                                      ]]*1000000/Table1[[#This Row],[Population 2018]]</f>
        <v>-154.08679927667302</v>
      </c>
      <c r="AM40" s="9">
        <v>11167</v>
      </c>
      <c r="AN40" s="10">
        <v>28.125351999999999</v>
      </c>
      <c r="AO40" s="11">
        <f>Table1[[#This Row],[Total (HRK million)                                         ]]*1000000/Table1[[#This Row],[Population 2017               ]]</f>
        <v>2518.613056326677</v>
      </c>
      <c r="AP40" s="10">
        <v>29.698197</v>
      </c>
      <c r="AQ40" s="11">
        <f>Table1[[#This Row],[Total (HRK million)                                          ]]*1000000/Table1[[#This Row],[Population 2017               ]]</f>
        <v>2659.4606429658816</v>
      </c>
      <c r="AR40" s="10">
        <f>Table1[[#This Row],[Total (HRK million)                                         ]]-Table1[[#This Row],[Total (HRK million)                                          ]]</f>
        <v>-1.5728450000000009</v>
      </c>
      <c r="AS40" s="11">
        <f>Table1[[#This Row],[Total (HRK million)                                                  ]]*1000000/Table1[[#This Row],[Population 2017               ]]</f>
        <v>-140.84758663920488</v>
      </c>
      <c r="AT40" s="45">
        <v>11280</v>
      </c>
      <c r="AU40" s="46">
        <v>29.763597000000001</v>
      </c>
      <c r="AV40" s="13">
        <f>Table1[[#This Row],[Total (HRK million)                                ]]*1000000/Table1[[#This Row],[Population 2016]]</f>
        <v>2638.616755319149</v>
      </c>
      <c r="AW40" s="46">
        <v>28.684861999999999</v>
      </c>
      <c r="AX40" s="13">
        <f>Table1[[#This Row],[Total (HRK million)                                                        ]]*1000000/Table1[[#This Row],[Population 2016]]</f>
        <v>2542.9842198581559</v>
      </c>
      <c r="AY40" s="82">
        <f>Table1[[#This Row],[Total (HRK million)                                ]]-Table1[[#This Row],[Total (HRK million)                                                        ]]</f>
        <v>1.0787350000000018</v>
      </c>
      <c r="AZ40" s="13">
        <f>Table1[[#This Row],[Total (HRK million)                                                                      ]]*1000000/Table1[[#This Row],[Population 2016]]</f>
        <v>95.632535460993068</v>
      </c>
      <c r="BA40" s="68">
        <v>11342</v>
      </c>
      <c r="BB40" s="52">
        <v>26.760325999999999</v>
      </c>
      <c r="BC40" s="13">
        <f>Table1[[#This Row],[Total (HRK million)                                                           ]]*1000000/Table1[[#This Row],[Population 2015]]</f>
        <v>2359.4009874801623</v>
      </c>
      <c r="BD40" s="52">
        <v>30.451367999999999</v>
      </c>
      <c r="BE40" s="13">
        <f>Table1[[#This Row],[Total (HRK million) ]]*1000000/Table1[[#This Row],[Population 2015]]</f>
        <v>2684.8323047081644</v>
      </c>
      <c r="BF40" s="82">
        <f>Table1[[#This Row],[Total (HRK million)                                                           ]]-Table1[[#This Row],[Total (HRK million) ]]</f>
        <v>-3.6910419999999995</v>
      </c>
      <c r="BG40" s="13">
        <f>Table1[[#This Row],[Total (HRK million)     ]]*1000000/Table1[[#This Row],[Population 2015]]</f>
        <v>-325.43131722800206</v>
      </c>
      <c r="BH40" s="68">
        <v>11384</v>
      </c>
      <c r="BI40" s="88">
        <v>28.585142000000001</v>
      </c>
      <c r="BJ40" s="12">
        <f>Table1[[#This Row],[Total (HRK million)                                  ]]*1000000/Table1[[#This Row],[Population 2014]]</f>
        <v>2510.9927969079408</v>
      </c>
      <c r="BK40" s="88">
        <v>28.760473000000001</v>
      </c>
      <c r="BL40" s="12">
        <f>Table1[[#This Row],[Total (HRK million)    ]]*1000000/Table1[[#This Row],[Population 2014]]</f>
        <v>2526.394325368939</v>
      </c>
      <c r="BM40" s="88">
        <f>Table1[[#This Row],[Total (HRK million)                                  ]]-Table1[[#This Row],[Total (HRK million)    ]]</f>
        <v>-0.1753309999999999</v>
      </c>
      <c r="BN40" s="12">
        <f>Table1[[#This Row],[Total (HRK million)      ]]*1000000/Table1[[#This Row],[Population 2014]]</f>
        <v>-15.401528460997884</v>
      </c>
      <c r="BO40" s="94">
        <v>5</v>
      </c>
      <c r="BP40" s="53">
        <v>5</v>
      </c>
      <c r="BQ40" s="55">
        <v>5</v>
      </c>
      <c r="BR40" s="26">
        <v>4</v>
      </c>
      <c r="BS40" s="13">
        <v>5</v>
      </c>
      <c r="BT40" s="13">
        <v>4</v>
      </c>
      <c r="BU40" s="13">
        <v>3</v>
      </c>
      <c r="BV40" s="13">
        <v>3</v>
      </c>
      <c r="BW40" s="56">
        <v>0</v>
      </c>
    </row>
    <row r="41" spans="1:75" x14ac:dyDescent="0.25">
      <c r="A41" s="14" t="s">
        <v>608</v>
      </c>
      <c r="B41" s="15" t="s">
        <v>660</v>
      </c>
      <c r="C41" s="15" t="s">
        <v>460</v>
      </c>
      <c r="D41" s="47">
        <v>1636</v>
      </c>
      <c r="E41" s="46">
        <v>17.54751048</v>
      </c>
      <c r="F41" s="36">
        <f>Table1[[#This Row],[Total (HRK million)]]*1000000/Table1[[#This Row],[Population 2022]]</f>
        <v>10725.862151589243</v>
      </c>
      <c r="G41" s="46">
        <v>15.078413679999999</v>
      </c>
      <c r="H41" s="36">
        <f>Table1[[#This Row],[Total (HRK million)                ]]*1000000/Table1[[#This Row],[Population 2022]]</f>
        <v>9216.6342787286067</v>
      </c>
      <c r="I41" s="46">
        <v>2.4690968000000009</v>
      </c>
      <c r="J41" s="36">
        <f>Table1[[#This Row],[Total (HRK million)                           ]]*1000000/Table1[[#This Row],[Population 2022]]</f>
        <v>1509.2278728606361</v>
      </c>
      <c r="K41" s="47">
        <v>1626</v>
      </c>
      <c r="L41" s="46">
        <v>14.826449</v>
      </c>
      <c r="M41" s="36">
        <f>Table1[[#This Row],[Total (HRK million)  ]]*1000000/Table1[[#This Row],[Population 2021]]</f>
        <v>9118.3573185731857</v>
      </c>
      <c r="N41" s="46">
        <v>13.367163</v>
      </c>
      <c r="O41" s="36">
        <f>Table1[[#This Row],[Total (HRK million)                 ]]*1000000/Table1[[#This Row],[Population 2021]]</f>
        <v>8220.8874538745386</v>
      </c>
      <c r="P41" s="46">
        <v>1.4592860000000005</v>
      </c>
      <c r="Q41" s="36">
        <f>Table1[[#This Row],[Total (HRK million)                            ]]*1000000/Table1[[#This Row],[Population 2021]]</f>
        <v>897.46986469864726</v>
      </c>
      <c r="R41" s="64">
        <v>1657</v>
      </c>
      <c r="S41" s="35">
        <v>13.72428</v>
      </c>
      <c r="T41" s="36">
        <f>Table1[[#This Row],[Total (HRK million)   ]]*1000000/Table1[[#This Row],[Population 2020]]</f>
        <v>8282.6071213035611</v>
      </c>
      <c r="U41" s="35">
        <v>18.371053</v>
      </c>
      <c r="V41" s="36">
        <f>Table1[[#This Row],[Total (HRK million)                  ]]*1000000/Table1[[#This Row],[Population 2020]]</f>
        <v>11086.936028968015</v>
      </c>
      <c r="W41" s="35">
        <f>Table1[[#This Row],[Total (HRK million)   ]]-Table1[[#This Row],[Total (HRK million)                  ]]</f>
        <v>-4.6467729999999996</v>
      </c>
      <c r="X41" s="36">
        <f>Table1[[#This Row],[Total (HRK million)                             ]]*1000000/Table1[[#This Row],[Population 2020]]</f>
        <v>-2804.3289076644537</v>
      </c>
      <c r="Y41" s="68">
        <v>1663</v>
      </c>
      <c r="Z41" s="7">
        <v>13.984114</v>
      </c>
      <c r="AA41" s="6">
        <f>Table1[[#This Row],[Total (HRK million)                     ]]*1000000/Table1[[#This Row],[Population 2019                 ]]</f>
        <v>8408.9681298857486</v>
      </c>
      <c r="AB41" s="7">
        <v>11.484152</v>
      </c>
      <c r="AC41" s="6">
        <f>Table1[[#This Row],[Total (HRK million)                                   ]]*1000000/Table1[[#This Row],[Population 2019                 ]]</f>
        <v>6905.6837041491281</v>
      </c>
      <c r="AD41" s="7">
        <f>Table1[[#This Row],[Total (HRK million)                     ]]-Table1[[#This Row],[Total (HRK million)                                   ]]</f>
        <v>2.499962</v>
      </c>
      <c r="AE41" s="8">
        <f>Table1[[#This Row],[Total (HRK million)                       ]]*1000000/Table1[[#This Row],[Population 2019                 ]]</f>
        <v>1503.2844257366205</v>
      </c>
      <c r="AF41" s="6">
        <v>1672</v>
      </c>
      <c r="AG41" s="7">
        <v>12.855463</v>
      </c>
      <c r="AH41" s="6">
        <f>Table1[[#This Row],[Total (HRK million)                                 ]]*1000000/Table1[[#This Row],[Population 2018]]</f>
        <v>7688.6740430622012</v>
      </c>
      <c r="AI41" s="7">
        <v>14.318583</v>
      </c>
      <c r="AJ41" s="6">
        <f>Table1[[#This Row],[Total (HRK million)                                     ]]*1000000/Table1[[#This Row],[Population 2018]]</f>
        <v>8563.7458133971286</v>
      </c>
      <c r="AK41" s="7">
        <f>Table1[[#This Row],[Total (HRK million)                                 ]]-Table1[[#This Row],[Total (HRK million)                                     ]]</f>
        <v>-1.46312</v>
      </c>
      <c r="AL41" s="8">
        <f>Table1[[#This Row],[Total (HRK million)                                      ]]*1000000/Table1[[#This Row],[Population 2018]]</f>
        <v>-875.07177033492826</v>
      </c>
      <c r="AM41" s="9">
        <v>1678</v>
      </c>
      <c r="AN41" s="10">
        <v>12.319627000000001</v>
      </c>
      <c r="AO41" s="11">
        <f>Table1[[#This Row],[Total (HRK million)                                         ]]*1000000/Table1[[#This Row],[Population 2017               ]]</f>
        <v>7341.8516090584026</v>
      </c>
      <c r="AP41" s="10">
        <v>12.587944999999999</v>
      </c>
      <c r="AQ41" s="11">
        <f>Table1[[#This Row],[Total (HRK million)                                          ]]*1000000/Table1[[#This Row],[Population 2017               ]]</f>
        <v>7501.7550655542309</v>
      </c>
      <c r="AR41" s="10">
        <f>Table1[[#This Row],[Total (HRK million)                                         ]]-Table1[[#This Row],[Total (HRK million)                                          ]]</f>
        <v>-0.26831799999999895</v>
      </c>
      <c r="AS41" s="11">
        <f>Table1[[#This Row],[Total (HRK million)                                                  ]]*1000000/Table1[[#This Row],[Population 2017               ]]</f>
        <v>-159.90345649582775</v>
      </c>
      <c r="AT41" s="45">
        <v>1705</v>
      </c>
      <c r="AU41" s="46">
        <v>13.143808999999999</v>
      </c>
      <c r="AV41" s="13">
        <f>Table1[[#This Row],[Total (HRK million)                                ]]*1000000/Table1[[#This Row],[Population 2016]]</f>
        <v>7708.9788856304986</v>
      </c>
      <c r="AW41" s="46">
        <v>11.781700000000001</v>
      </c>
      <c r="AX41" s="13">
        <f>Table1[[#This Row],[Total (HRK million)                                                        ]]*1000000/Table1[[#This Row],[Population 2016]]</f>
        <v>6910.0879765395894</v>
      </c>
      <c r="AY41" s="82">
        <f>Table1[[#This Row],[Total (HRK million)                                ]]-Table1[[#This Row],[Total (HRK million)                                                        ]]</f>
        <v>1.3621089999999985</v>
      </c>
      <c r="AZ41" s="13">
        <f>Table1[[#This Row],[Total (HRK million)                                                                      ]]*1000000/Table1[[#This Row],[Population 2016]]</f>
        <v>798.89090909090817</v>
      </c>
      <c r="BA41" s="68">
        <v>1714</v>
      </c>
      <c r="BB41" s="52">
        <v>9.5043489999999995</v>
      </c>
      <c r="BC41" s="13">
        <f>Table1[[#This Row],[Total (HRK million)                                                           ]]*1000000/Table1[[#This Row],[Population 2015]]</f>
        <v>5545.127771295216</v>
      </c>
      <c r="BD41" s="52">
        <v>10.820494</v>
      </c>
      <c r="BE41" s="13">
        <f>Table1[[#This Row],[Total (HRK million) ]]*1000000/Table1[[#This Row],[Population 2015]]</f>
        <v>6313.0070011668613</v>
      </c>
      <c r="BF41" s="82">
        <f>Table1[[#This Row],[Total (HRK million)                                                           ]]-Table1[[#This Row],[Total (HRK million) ]]</f>
        <v>-1.3161450000000006</v>
      </c>
      <c r="BG41" s="13">
        <f>Table1[[#This Row],[Total (HRK million)     ]]*1000000/Table1[[#This Row],[Population 2015]]</f>
        <v>-767.87922987164552</v>
      </c>
      <c r="BH41" s="68">
        <v>1708</v>
      </c>
      <c r="BI41" s="88">
        <v>9.7963749999999994</v>
      </c>
      <c r="BJ41" s="12">
        <f>Table1[[#This Row],[Total (HRK million)                                  ]]*1000000/Table1[[#This Row],[Population 2014]]</f>
        <v>5735.5825526932085</v>
      </c>
      <c r="BK41" s="88">
        <v>10.583323999999999</v>
      </c>
      <c r="BL41" s="12">
        <f>Table1[[#This Row],[Total (HRK million)    ]]*1000000/Table1[[#This Row],[Population 2014]]</f>
        <v>6196.3255269320844</v>
      </c>
      <c r="BM41" s="88">
        <f>Table1[[#This Row],[Total (HRK million)                                  ]]-Table1[[#This Row],[Total (HRK million)    ]]</f>
        <v>-0.7869489999999999</v>
      </c>
      <c r="BN41" s="12">
        <f>Table1[[#This Row],[Total (HRK million)      ]]*1000000/Table1[[#This Row],[Population 2014]]</f>
        <v>-460.74297423887583</v>
      </c>
      <c r="BO41" s="94">
        <v>5</v>
      </c>
      <c r="BP41" s="53">
        <v>4</v>
      </c>
      <c r="BQ41" s="55">
        <v>5</v>
      </c>
      <c r="BR41" s="26">
        <v>5</v>
      </c>
      <c r="BS41" s="13">
        <v>3</v>
      </c>
      <c r="BT41" s="13">
        <v>3</v>
      </c>
      <c r="BU41" s="13">
        <v>2</v>
      </c>
      <c r="BV41" s="13">
        <v>2</v>
      </c>
      <c r="BW41" s="56">
        <v>2</v>
      </c>
    </row>
    <row r="42" spans="1:75" x14ac:dyDescent="0.25">
      <c r="A42" s="14" t="s">
        <v>608</v>
      </c>
      <c r="B42" s="15" t="s">
        <v>673</v>
      </c>
      <c r="C42" s="15" t="s">
        <v>326</v>
      </c>
      <c r="D42" s="45">
        <v>2841</v>
      </c>
      <c r="E42" s="44">
        <v>10.67481319</v>
      </c>
      <c r="F42" s="40">
        <f>Table1[[#This Row],[Total (HRK million)]]*1000000/Table1[[#This Row],[Population 2022]]</f>
        <v>3757.4140056318197</v>
      </c>
      <c r="G42" s="44">
        <v>10.82764066</v>
      </c>
      <c r="H42" s="40">
        <f>Table1[[#This Row],[Total (HRK million)                ]]*1000000/Table1[[#This Row],[Population 2022]]</f>
        <v>3811.2075536782822</v>
      </c>
      <c r="I42" s="44">
        <v>-0.15282747000000066</v>
      </c>
      <c r="J42" s="40">
        <f>Table1[[#This Row],[Total (HRK million)                           ]]*1000000/Table1[[#This Row],[Population 2022]]</f>
        <v>-53.793548046462746</v>
      </c>
      <c r="K42" s="45">
        <v>2980</v>
      </c>
      <c r="L42" s="44">
        <v>10.058407000000001</v>
      </c>
      <c r="M42" s="40">
        <f>Table1[[#This Row],[Total (HRK million)  ]]*1000000/Table1[[#This Row],[Population 2021]]</f>
        <v>3375.3043624161073</v>
      </c>
      <c r="N42" s="44">
        <v>10.957487</v>
      </c>
      <c r="O42" s="40">
        <f>Table1[[#This Row],[Total (HRK million)                 ]]*1000000/Table1[[#This Row],[Population 2021]]</f>
        <v>3677.0090604026846</v>
      </c>
      <c r="P42" s="44">
        <v>-0.89907999999999966</v>
      </c>
      <c r="Q42" s="40">
        <f>Table1[[#This Row],[Total (HRK million)                            ]]*1000000/Table1[[#This Row],[Population 2021]]</f>
        <v>-301.70469798657706</v>
      </c>
      <c r="R42" s="64">
        <v>2907</v>
      </c>
      <c r="S42" s="35">
        <v>10.024231</v>
      </c>
      <c r="T42" s="36">
        <f>Table1[[#This Row],[Total (HRK million)   ]]*1000000/Table1[[#This Row],[Population 2020]]</f>
        <v>3448.3078775369795</v>
      </c>
      <c r="U42" s="35">
        <v>8.6048100000000005</v>
      </c>
      <c r="V42" s="36">
        <f>Table1[[#This Row],[Total (HRK million)                  ]]*1000000/Table1[[#This Row],[Population 2020]]</f>
        <v>2960.0309597523219</v>
      </c>
      <c r="W42" s="35">
        <f>Table1[[#This Row],[Total (HRK million)   ]]-Table1[[#This Row],[Total (HRK million)                  ]]</f>
        <v>1.4194209999999998</v>
      </c>
      <c r="X42" s="36">
        <f>Table1[[#This Row],[Total (HRK million)                             ]]*1000000/Table1[[#This Row],[Population 2020]]</f>
        <v>488.27691778465766</v>
      </c>
      <c r="Y42" s="68">
        <v>2970</v>
      </c>
      <c r="Z42" s="7">
        <v>10.791492999999999</v>
      </c>
      <c r="AA42" s="6">
        <f>Table1[[#This Row],[Total (HRK million)                     ]]*1000000/Table1[[#This Row],[Population 2019                 ]]</f>
        <v>3633.4993265993267</v>
      </c>
      <c r="AB42" s="7">
        <v>9.5418620000000001</v>
      </c>
      <c r="AC42" s="6">
        <f>Table1[[#This Row],[Total (HRK million)                                   ]]*1000000/Table1[[#This Row],[Population 2019                 ]]</f>
        <v>3212.7481481481482</v>
      </c>
      <c r="AD42" s="7">
        <f>Table1[[#This Row],[Total (HRK million)                     ]]-Table1[[#This Row],[Total (HRK million)                                   ]]</f>
        <v>1.249630999999999</v>
      </c>
      <c r="AE42" s="8">
        <f>Table1[[#This Row],[Total (HRK million)                       ]]*1000000/Table1[[#This Row],[Population 2019                 ]]</f>
        <v>420.75117845117813</v>
      </c>
      <c r="AF42" s="6">
        <v>3065</v>
      </c>
      <c r="AG42" s="7">
        <v>8.4635269999999991</v>
      </c>
      <c r="AH42" s="6">
        <f>Table1[[#This Row],[Total (HRK million)                                 ]]*1000000/Table1[[#This Row],[Population 2018]]</f>
        <v>2761.3464926590536</v>
      </c>
      <c r="AI42" s="7">
        <v>8.5806419999999992</v>
      </c>
      <c r="AJ42" s="6">
        <f>Table1[[#This Row],[Total (HRK million)                                     ]]*1000000/Table1[[#This Row],[Population 2018]]</f>
        <v>2799.556933115824</v>
      </c>
      <c r="AK42" s="7">
        <f>Table1[[#This Row],[Total (HRK million)                                 ]]-Table1[[#This Row],[Total (HRK million)                                     ]]</f>
        <v>-0.11711500000000008</v>
      </c>
      <c r="AL42" s="8">
        <f>Table1[[#This Row],[Total (HRK million)                                      ]]*1000000/Table1[[#This Row],[Population 2018]]</f>
        <v>-38.210440456770009</v>
      </c>
      <c r="AM42" s="9">
        <v>3176</v>
      </c>
      <c r="AN42" s="10">
        <v>6.7348819999999998</v>
      </c>
      <c r="AO42" s="11">
        <f>Table1[[#This Row],[Total (HRK million)                                         ]]*1000000/Table1[[#This Row],[Population 2017               ]]</f>
        <v>2120.5547858942064</v>
      </c>
      <c r="AP42" s="10">
        <v>7.4234830000000001</v>
      </c>
      <c r="AQ42" s="11">
        <f>Table1[[#This Row],[Total (HRK million)                                          ]]*1000000/Table1[[#This Row],[Population 2017               ]]</f>
        <v>2337.3687027707811</v>
      </c>
      <c r="AR42" s="10">
        <f>Table1[[#This Row],[Total (HRK million)                                         ]]-Table1[[#This Row],[Total (HRK million)                                          ]]</f>
        <v>-0.68860100000000024</v>
      </c>
      <c r="AS42" s="11">
        <f>Table1[[#This Row],[Total (HRK million)                                                  ]]*1000000/Table1[[#This Row],[Population 2017               ]]</f>
        <v>-216.81391687657438</v>
      </c>
      <c r="AT42" s="45">
        <v>3286</v>
      </c>
      <c r="AU42" s="46">
        <v>7.2957150000000004</v>
      </c>
      <c r="AV42" s="13">
        <f>Table1[[#This Row],[Total (HRK million)                                ]]*1000000/Table1[[#This Row],[Population 2016]]</f>
        <v>2220.2419354838707</v>
      </c>
      <c r="AW42" s="46">
        <v>6.3782829999999997</v>
      </c>
      <c r="AX42" s="13">
        <f>Table1[[#This Row],[Total (HRK million)                                                        ]]*1000000/Table1[[#This Row],[Population 2016]]</f>
        <v>1941.0477784540474</v>
      </c>
      <c r="AY42" s="82">
        <f>Table1[[#This Row],[Total (HRK million)                                ]]-Table1[[#This Row],[Total (HRK million)                                                        ]]</f>
        <v>0.91743200000000069</v>
      </c>
      <c r="AZ42" s="13">
        <f>Table1[[#This Row],[Total (HRK million)                                                                      ]]*1000000/Table1[[#This Row],[Population 2016]]</f>
        <v>279.19415702982371</v>
      </c>
      <c r="BA42" s="68">
        <v>3377</v>
      </c>
      <c r="BB42" s="52">
        <v>7.4391160000000003</v>
      </c>
      <c r="BC42" s="13">
        <f>Table1[[#This Row],[Total (HRK million)                                                           ]]*1000000/Table1[[#This Row],[Population 2015]]</f>
        <v>2202.8771098608231</v>
      </c>
      <c r="BD42" s="52">
        <v>7.6358180000000004</v>
      </c>
      <c r="BE42" s="13">
        <f>Table1[[#This Row],[Total (HRK million) ]]*1000000/Table1[[#This Row],[Population 2015]]</f>
        <v>2261.1246668640806</v>
      </c>
      <c r="BF42" s="82">
        <f>Table1[[#This Row],[Total (HRK million)                                                           ]]-Table1[[#This Row],[Total (HRK million) ]]</f>
        <v>-0.19670200000000015</v>
      </c>
      <c r="BG42" s="13">
        <f>Table1[[#This Row],[Total (HRK million)     ]]*1000000/Table1[[#This Row],[Population 2015]]</f>
        <v>-58.24755700325737</v>
      </c>
      <c r="BH42" s="68">
        <v>3530</v>
      </c>
      <c r="BI42" s="88">
        <v>5.9133699999999996</v>
      </c>
      <c r="BJ42" s="12">
        <f>Table1[[#This Row],[Total (HRK million)                                  ]]*1000000/Table1[[#This Row],[Population 2014]]</f>
        <v>1675.1756373937676</v>
      </c>
      <c r="BK42" s="88">
        <v>5.2555129999999997</v>
      </c>
      <c r="BL42" s="12">
        <f>Table1[[#This Row],[Total (HRK million)    ]]*1000000/Table1[[#This Row],[Population 2014]]</f>
        <v>1488.81388101983</v>
      </c>
      <c r="BM42" s="88">
        <f>Table1[[#This Row],[Total (HRK million)                                  ]]-Table1[[#This Row],[Total (HRK million)    ]]</f>
        <v>0.65785699999999991</v>
      </c>
      <c r="BN42" s="12">
        <f>Table1[[#This Row],[Total (HRK million)      ]]*1000000/Table1[[#This Row],[Population 2014]]</f>
        <v>186.36175637393765</v>
      </c>
      <c r="BO42" s="94">
        <v>5</v>
      </c>
      <c r="BP42" s="53">
        <v>5</v>
      </c>
      <c r="BQ42" s="55">
        <v>5</v>
      </c>
      <c r="BR42" s="26">
        <v>5</v>
      </c>
      <c r="BS42" s="13">
        <v>3</v>
      </c>
      <c r="BT42" s="13">
        <v>4</v>
      </c>
      <c r="BU42" s="13">
        <v>4</v>
      </c>
      <c r="BV42" s="13">
        <v>3</v>
      </c>
      <c r="BW42" s="56">
        <v>0</v>
      </c>
    </row>
    <row r="43" spans="1:75" x14ac:dyDescent="0.25">
      <c r="A43" s="14" t="s">
        <v>608</v>
      </c>
      <c r="B43" s="15" t="s">
        <v>32</v>
      </c>
      <c r="C43" s="15" t="s">
        <v>223</v>
      </c>
      <c r="D43" s="45">
        <v>1925</v>
      </c>
      <c r="E43" s="44">
        <v>5.4769547800000007</v>
      </c>
      <c r="F43" s="40">
        <f>Table1[[#This Row],[Total (HRK million)]]*1000000/Table1[[#This Row],[Population 2022]]</f>
        <v>2845.1713142857143</v>
      </c>
      <c r="G43" s="44">
        <v>5.1256515899999995</v>
      </c>
      <c r="H43" s="40">
        <f>Table1[[#This Row],[Total (HRK million)                ]]*1000000/Table1[[#This Row],[Population 2022]]</f>
        <v>2662.6761506493503</v>
      </c>
      <c r="I43" s="44">
        <v>0.35130319000000043</v>
      </c>
      <c r="J43" s="40">
        <f>Table1[[#This Row],[Total (HRK million)                           ]]*1000000/Table1[[#This Row],[Population 2022]]</f>
        <v>182.49516363636386</v>
      </c>
      <c r="K43" s="45">
        <v>1970</v>
      </c>
      <c r="L43" s="44">
        <v>6.0057900000000002</v>
      </c>
      <c r="M43" s="40">
        <f>Table1[[#This Row],[Total (HRK million)  ]]*1000000/Table1[[#This Row],[Population 2021]]</f>
        <v>3048.6243654822333</v>
      </c>
      <c r="N43" s="44">
        <v>6.4936160000000003</v>
      </c>
      <c r="O43" s="40">
        <f>Table1[[#This Row],[Total (HRK million)                 ]]*1000000/Table1[[#This Row],[Population 2021]]</f>
        <v>3296.2517766497463</v>
      </c>
      <c r="P43" s="44">
        <v>-0.48782600000000009</v>
      </c>
      <c r="Q43" s="40">
        <f>Table1[[#This Row],[Total (HRK million)                            ]]*1000000/Table1[[#This Row],[Population 2021]]</f>
        <v>-247.62741116751275</v>
      </c>
      <c r="R43" s="64">
        <v>1996</v>
      </c>
      <c r="S43" s="35">
        <v>6.6572680000000002</v>
      </c>
      <c r="T43" s="36">
        <f>Table1[[#This Row],[Total (HRK million)   ]]*1000000/Table1[[#This Row],[Population 2020]]</f>
        <v>3335.3046092184368</v>
      </c>
      <c r="U43" s="35">
        <v>7.1081450000000004</v>
      </c>
      <c r="V43" s="36">
        <f>Table1[[#This Row],[Total (HRK million)                  ]]*1000000/Table1[[#This Row],[Population 2020]]</f>
        <v>3561.1948897795592</v>
      </c>
      <c r="W43" s="35">
        <f>Table1[[#This Row],[Total (HRK million)   ]]-Table1[[#This Row],[Total (HRK million)                  ]]</f>
        <v>-0.45087700000000019</v>
      </c>
      <c r="X43" s="36">
        <f>Table1[[#This Row],[Total (HRK million)                             ]]*1000000/Table1[[#This Row],[Population 2020]]</f>
        <v>-225.89028056112232</v>
      </c>
      <c r="Y43" s="68">
        <v>2020</v>
      </c>
      <c r="Z43" s="7">
        <v>7.7296810000000002</v>
      </c>
      <c r="AA43" s="6">
        <f>Table1[[#This Row],[Total (HRK million)                     ]]*1000000/Table1[[#This Row],[Population 2019                 ]]</f>
        <v>3826.5747524752474</v>
      </c>
      <c r="AB43" s="7">
        <v>6.1892940000000003</v>
      </c>
      <c r="AC43" s="6">
        <f>Table1[[#This Row],[Total (HRK million)                                   ]]*1000000/Table1[[#This Row],[Population 2019                 ]]</f>
        <v>3064.0069306930691</v>
      </c>
      <c r="AD43" s="7">
        <f>Table1[[#This Row],[Total (HRK million)                     ]]-Table1[[#This Row],[Total (HRK million)                                   ]]</f>
        <v>1.540387</v>
      </c>
      <c r="AE43" s="8">
        <f>Table1[[#This Row],[Total (HRK million)                       ]]*1000000/Table1[[#This Row],[Population 2019                 ]]</f>
        <v>762.56782178217827</v>
      </c>
      <c r="AF43" s="6">
        <v>2054</v>
      </c>
      <c r="AG43" s="7">
        <v>5.3487970000000002</v>
      </c>
      <c r="AH43" s="6">
        <f>Table1[[#This Row],[Total (HRK million)                                 ]]*1000000/Table1[[#This Row],[Population 2018]]</f>
        <v>2604.0881207400193</v>
      </c>
      <c r="AI43" s="7">
        <v>8.5610540000000004</v>
      </c>
      <c r="AJ43" s="6">
        <f>Table1[[#This Row],[Total (HRK million)                                     ]]*1000000/Table1[[#This Row],[Population 2018]]</f>
        <v>4167.9912366114895</v>
      </c>
      <c r="AK43" s="7">
        <f>Table1[[#This Row],[Total (HRK million)                                 ]]-Table1[[#This Row],[Total (HRK million)                                     ]]</f>
        <v>-3.2122570000000001</v>
      </c>
      <c r="AL43" s="8">
        <f>Table1[[#This Row],[Total (HRK million)                                      ]]*1000000/Table1[[#This Row],[Population 2018]]</f>
        <v>-1563.9031158714704</v>
      </c>
      <c r="AM43" s="9">
        <v>2071</v>
      </c>
      <c r="AN43" s="10">
        <v>5.2410709999999998</v>
      </c>
      <c r="AO43" s="11">
        <f>Table1[[#This Row],[Total (HRK million)                                         ]]*1000000/Table1[[#This Row],[Population 2017               ]]</f>
        <v>2530.6957991308545</v>
      </c>
      <c r="AP43" s="10">
        <v>6.598859</v>
      </c>
      <c r="AQ43" s="11">
        <f>Table1[[#This Row],[Total (HRK million)                                          ]]*1000000/Table1[[#This Row],[Population 2017               ]]</f>
        <v>3186.3153066151617</v>
      </c>
      <c r="AR43" s="10">
        <f>Table1[[#This Row],[Total (HRK million)                                         ]]-Table1[[#This Row],[Total (HRK million)                                          ]]</f>
        <v>-1.3577880000000002</v>
      </c>
      <c r="AS43" s="11">
        <f>Table1[[#This Row],[Total (HRK million)                                                  ]]*1000000/Table1[[#This Row],[Population 2017               ]]</f>
        <v>-655.61950748430718</v>
      </c>
      <c r="AT43" s="45">
        <v>2096</v>
      </c>
      <c r="AU43" s="46">
        <v>5.9812010000000004</v>
      </c>
      <c r="AV43" s="13">
        <f>Table1[[#This Row],[Total (HRK million)                                ]]*1000000/Table1[[#This Row],[Population 2016]]</f>
        <v>2853.62643129771</v>
      </c>
      <c r="AW43" s="46">
        <v>3.94062</v>
      </c>
      <c r="AX43" s="13">
        <f>Table1[[#This Row],[Total (HRK million)                                                        ]]*1000000/Table1[[#This Row],[Population 2016]]</f>
        <v>1880.0667938931297</v>
      </c>
      <c r="AY43" s="82">
        <f>Table1[[#This Row],[Total (HRK million)                                ]]-Table1[[#This Row],[Total (HRK million)                                                        ]]</f>
        <v>2.0405810000000004</v>
      </c>
      <c r="AZ43" s="13">
        <f>Table1[[#This Row],[Total (HRK million)                                                                      ]]*1000000/Table1[[#This Row],[Population 2016]]</f>
        <v>973.55963740458037</v>
      </c>
      <c r="BA43" s="68">
        <v>2124</v>
      </c>
      <c r="BB43" s="52">
        <v>4.1230180000000001</v>
      </c>
      <c r="BC43" s="13">
        <f>Table1[[#This Row],[Total (HRK million)                                                           ]]*1000000/Table1[[#This Row],[Population 2015]]</f>
        <v>1941.1572504708097</v>
      </c>
      <c r="BD43" s="52">
        <v>2.2549060000000001</v>
      </c>
      <c r="BE43" s="13">
        <f>Table1[[#This Row],[Total (HRK million) ]]*1000000/Table1[[#This Row],[Population 2015]]</f>
        <v>1061.6318267419963</v>
      </c>
      <c r="BF43" s="82">
        <f>Table1[[#This Row],[Total (HRK million)                                                           ]]-Table1[[#This Row],[Total (HRK million) ]]</f>
        <v>1.868112</v>
      </c>
      <c r="BG43" s="13">
        <f>Table1[[#This Row],[Total (HRK million)     ]]*1000000/Table1[[#This Row],[Population 2015]]</f>
        <v>879.52542372881351</v>
      </c>
      <c r="BH43" s="68">
        <v>2142</v>
      </c>
      <c r="BI43" s="88">
        <v>2.4216489999999999</v>
      </c>
      <c r="BJ43" s="12">
        <f>Table1[[#This Row],[Total (HRK million)                                  ]]*1000000/Table1[[#This Row],[Population 2014]]</f>
        <v>1130.5550887021475</v>
      </c>
      <c r="BK43" s="88">
        <v>2.7018610000000001</v>
      </c>
      <c r="BL43" s="12">
        <f>Table1[[#This Row],[Total (HRK million)    ]]*1000000/Table1[[#This Row],[Population 2014]]</f>
        <v>1261.3730158730159</v>
      </c>
      <c r="BM43" s="88">
        <f>Table1[[#This Row],[Total (HRK million)                                  ]]-Table1[[#This Row],[Total (HRK million)    ]]</f>
        <v>-0.28021200000000013</v>
      </c>
      <c r="BN43" s="12">
        <f>Table1[[#This Row],[Total (HRK million)      ]]*1000000/Table1[[#This Row],[Population 2014]]</f>
        <v>-130.81792717086842</v>
      </c>
      <c r="BO43" s="94">
        <v>5</v>
      </c>
      <c r="BP43" s="53">
        <v>5</v>
      </c>
      <c r="BQ43" s="55">
        <v>5</v>
      </c>
      <c r="BR43" s="26">
        <v>5</v>
      </c>
      <c r="BS43" s="13">
        <v>5</v>
      </c>
      <c r="BT43" s="13">
        <v>1</v>
      </c>
      <c r="BU43" s="13">
        <v>2</v>
      </c>
      <c r="BV43" s="13">
        <v>0</v>
      </c>
      <c r="BW43" s="56">
        <v>0</v>
      </c>
    </row>
    <row r="44" spans="1:75" x14ac:dyDescent="0.25">
      <c r="A44" s="14" t="s">
        <v>608</v>
      </c>
      <c r="B44" s="15" t="s">
        <v>32</v>
      </c>
      <c r="C44" s="15" t="s">
        <v>224</v>
      </c>
      <c r="D44" s="45">
        <v>1120</v>
      </c>
      <c r="E44" s="44">
        <v>4.2564007999999998</v>
      </c>
      <c r="F44" s="40">
        <f>Table1[[#This Row],[Total (HRK million)]]*1000000/Table1[[#This Row],[Population 2022]]</f>
        <v>3800.357857142857</v>
      </c>
      <c r="G44" s="44">
        <v>3.2817827899999998</v>
      </c>
      <c r="H44" s="40">
        <f>Table1[[#This Row],[Total (HRK million)                ]]*1000000/Table1[[#This Row],[Population 2022]]</f>
        <v>2930.1632053571429</v>
      </c>
      <c r="I44" s="44">
        <v>0.97461800999999981</v>
      </c>
      <c r="J44" s="40">
        <f>Table1[[#This Row],[Total (HRK million)                           ]]*1000000/Table1[[#This Row],[Population 2022]]</f>
        <v>870.19465178571409</v>
      </c>
      <c r="K44" s="45">
        <v>1132</v>
      </c>
      <c r="L44" s="44">
        <v>3.3300149999999999</v>
      </c>
      <c r="M44" s="40">
        <f>Table1[[#This Row],[Total (HRK million)  ]]*1000000/Table1[[#This Row],[Population 2021]]</f>
        <v>2941.7093639575974</v>
      </c>
      <c r="N44" s="44">
        <v>4.3412980000000001</v>
      </c>
      <c r="O44" s="40">
        <f>Table1[[#This Row],[Total (HRK million)                 ]]*1000000/Table1[[#This Row],[Population 2021]]</f>
        <v>3835.0689045936397</v>
      </c>
      <c r="P44" s="44">
        <v>-1.0112830000000002</v>
      </c>
      <c r="Q44" s="40">
        <f>Table1[[#This Row],[Total (HRK million)                            ]]*1000000/Table1[[#This Row],[Population 2021]]</f>
        <v>-893.35954063604254</v>
      </c>
      <c r="R44" s="64">
        <v>1194</v>
      </c>
      <c r="S44" s="35">
        <v>3.283906</v>
      </c>
      <c r="T44" s="36">
        <f>Table1[[#This Row],[Total (HRK million)   ]]*1000000/Table1[[#This Row],[Population 2020]]</f>
        <v>2750.3400335008373</v>
      </c>
      <c r="U44" s="35">
        <v>3.3325429999999998</v>
      </c>
      <c r="V44" s="36">
        <f>Table1[[#This Row],[Total (HRK million)                  ]]*1000000/Table1[[#This Row],[Population 2020]]</f>
        <v>2791.0745393634843</v>
      </c>
      <c r="W44" s="35">
        <f>Table1[[#This Row],[Total (HRK million)   ]]-Table1[[#This Row],[Total (HRK million)                  ]]</f>
        <v>-4.8636999999999819E-2</v>
      </c>
      <c r="X44" s="36">
        <f>Table1[[#This Row],[Total (HRK million)                             ]]*1000000/Table1[[#This Row],[Population 2020]]</f>
        <v>-40.734505862646415</v>
      </c>
      <c r="Y44" s="68">
        <v>1211</v>
      </c>
      <c r="Z44" s="7">
        <v>3.6916340000000001</v>
      </c>
      <c r="AA44" s="6">
        <f>Table1[[#This Row],[Total (HRK million)                     ]]*1000000/Table1[[#This Row],[Population 2019                 ]]</f>
        <v>3048.4178364987615</v>
      </c>
      <c r="AB44" s="7">
        <v>3.1506810000000001</v>
      </c>
      <c r="AC44" s="6">
        <f>Table1[[#This Row],[Total (HRK million)                                   ]]*1000000/Table1[[#This Row],[Population 2019                 ]]</f>
        <v>2601.7184145334436</v>
      </c>
      <c r="AD44" s="7">
        <f>Table1[[#This Row],[Total (HRK million)                     ]]-Table1[[#This Row],[Total (HRK million)                                   ]]</f>
        <v>0.54095300000000002</v>
      </c>
      <c r="AE44" s="8">
        <f>Table1[[#This Row],[Total (HRK million)                       ]]*1000000/Table1[[#This Row],[Population 2019                 ]]</f>
        <v>446.69942196531792</v>
      </c>
      <c r="AF44" s="6">
        <v>1222</v>
      </c>
      <c r="AG44" s="7">
        <v>2.8979879999999998</v>
      </c>
      <c r="AH44" s="6">
        <f>Table1[[#This Row],[Total (HRK million)                                 ]]*1000000/Table1[[#This Row],[Population 2018]]</f>
        <v>2371.5122749590832</v>
      </c>
      <c r="AI44" s="7">
        <v>3.3602569999999998</v>
      </c>
      <c r="AJ44" s="6">
        <f>Table1[[#This Row],[Total (HRK million)                                     ]]*1000000/Table1[[#This Row],[Population 2018]]</f>
        <v>2749.8011456628478</v>
      </c>
      <c r="AK44" s="7">
        <f>Table1[[#This Row],[Total (HRK million)                                 ]]-Table1[[#This Row],[Total (HRK million)                                     ]]</f>
        <v>-0.46226900000000004</v>
      </c>
      <c r="AL44" s="8">
        <f>Table1[[#This Row],[Total (HRK million)                                      ]]*1000000/Table1[[#This Row],[Population 2018]]</f>
        <v>-378.28887070376436</v>
      </c>
      <c r="AM44" s="9">
        <v>1242</v>
      </c>
      <c r="AN44" s="10">
        <v>2.1500889999999999</v>
      </c>
      <c r="AO44" s="11">
        <f>Table1[[#This Row],[Total (HRK million)                                         ]]*1000000/Table1[[#This Row],[Population 2017               ]]</f>
        <v>1731.1505636070854</v>
      </c>
      <c r="AP44" s="10">
        <v>2.0197370000000001</v>
      </c>
      <c r="AQ44" s="11">
        <f>Table1[[#This Row],[Total (HRK million)                                          ]]*1000000/Table1[[#This Row],[Population 2017               ]]</f>
        <v>1626.1972624798711</v>
      </c>
      <c r="AR44" s="10">
        <f>Table1[[#This Row],[Total (HRK million)                                         ]]-Table1[[#This Row],[Total (HRK million)                                          ]]</f>
        <v>0.1303519999999998</v>
      </c>
      <c r="AS44" s="11">
        <f>Table1[[#This Row],[Total (HRK million)                                                  ]]*1000000/Table1[[#This Row],[Population 2017               ]]</f>
        <v>104.953301127214</v>
      </c>
      <c r="AT44" s="45">
        <v>1281</v>
      </c>
      <c r="AU44" s="46">
        <v>1.968788</v>
      </c>
      <c r="AV44" s="13">
        <f>Table1[[#This Row],[Total (HRK million)                                ]]*1000000/Table1[[#This Row],[Population 2016]]</f>
        <v>1536.9149102263857</v>
      </c>
      <c r="AW44" s="46">
        <v>2.4861499999999999</v>
      </c>
      <c r="AX44" s="13">
        <f>Table1[[#This Row],[Total (HRK million)                                                        ]]*1000000/Table1[[#This Row],[Population 2016]]</f>
        <v>1940.7884465261513</v>
      </c>
      <c r="AY44" s="82">
        <f>Table1[[#This Row],[Total (HRK million)                                ]]-Table1[[#This Row],[Total (HRK million)                                                        ]]</f>
        <v>-0.51736199999999988</v>
      </c>
      <c r="AZ44" s="13">
        <f>Table1[[#This Row],[Total (HRK million)                                                                      ]]*1000000/Table1[[#This Row],[Population 2016]]</f>
        <v>-403.8735362997657</v>
      </c>
      <c r="BA44" s="68">
        <v>1289</v>
      </c>
      <c r="BB44" s="52">
        <v>2.3058010000000002</v>
      </c>
      <c r="BC44" s="13">
        <f>Table1[[#This Row],[Total (HRK million)                                                           ]]*1000000/Table1[[#This Row],[Population 2015]]</f>
        <v>1788.8293250581846</v>
      </c>
      <c r="BD44" s="52">
        <v>2.0445829999999998</v>
      </c>
      <c r="BE44" s="13">
        <f>Table1[[#This Row],[Total (HRK million) ]]*1000000/Table1[[#This Row],[Population 2015]]</f>
        <v>1586.1776570985257</v>
      </c>
      <c r="BF44" s="82">
        <f>Table1[[#This Row],[Total (HRK million)                                                           ]]-Table1[[#This Row],[Total (HRK million) ]]</f>
        <v>0.26121800000000039</v>
      </c>
      <c r="BG44" s="13">
        <f>Table1[[#This Row],[Total (HRK million)     ]]*1000000/Table1[[#This Row],[Population 2015]]</f>
        <v>202.65166795965897</v>
      </c>
      <c r="BH44" s="68">
        <v>1314</v>
      </c>
      <c r="BI44" s="88">
        <v>2.2482350000000002</v>
      </c>
      <c r="BJ44" s="12">
        <f>Table1[[#This Row],[Total (HRK million)                                  ]]*1000000/Table1[[#This Row],[Population 2014]]</f>
        <v>1710.9855403348554</v>
      </c>
      <c r="BK44" s="88">
        <v>2.5803720000000001</v>
      </c>
      <c r="BL44" s="12">
        <f>Table1[[#This Row],[Total (HRK million)    ]]*1000000/Table1[[#This Row],[Population 2014]]</f>
        <v>1963.7534246575342</v>
      </c>
      <c r="BM44" s="88">
        <f>Table1[[#This Row],[Total (HRK million)                                  ]]-Table1[[#This Row],[Total (HRK million)    ]]</f>
        <v>-0.3321369999999999</v>
      </c>
      <c r="BN44" s="12">
        <f>Table1[[#This Row],[Total (HRK million)      ]]*1000000/Table1[[#This Row],[Population 2014]]</f>
        <v>-252.76788432267875</v>
      </c>
      <c r="BO44" s="94">
        <v>5</v>
      </c>
      <c r="BP44" s="53">
        <v>5</v>
      </c>
      <c r="BQ44" s="55">
        <v>3</v>
      </c>
      <c r="BR44" s="26">
        <v>3</v>
      </c>
      <c r="BS44" s="13">
        <v>3</v>
      </c>
      <c r="BT44" s="13">
        <v>2</v>
      </c>
      <c r="BU44" s="13">
        <v>4</v>
      </c>
      <c r="BV44" s="13">
        <v>3</v>
      </c>
      <c r="BW44" s="56">
        <v>1</v>
      </c>
    </row>
    <row r="45" spans="1:75" x14ac:dyDescent="0.25">
      <c r="A45" s="14" t="s">
        <v>608</v>
      </c>
      <c r="B45" s="15" t="s">
        <v>675</v>
      </c>
      <c r="C45" s="15" t="s">
        <v>305</v>
      </c>
      <c r="D45" s="45">
        <v>2471</v>
      </c>
      <c r="E45" s="44">
        <v>14.413906320000001</v>
      </c>
      <c r="F45" s="40">
        <f>Table1[[#This Row],[Total (HRK million)]]*1000000/Table1[[#This Row],[Population 2022]]</f>
        <v>5833.2279724807768</v>
      </c>
      <c r="G45" s="44">
        <v>15.11808677</v>
      </c>
      <c r="H45" s="40">
        <f>Table1[[#This Row],[Total (HRK million)                ]]*1000000/Table1[[#This Row],[Population 2022]]</f>
        <v>6118.205896398219</v>
      </c>
      <c r="I45" s="44">
        <v>-0.70418044999999929</v>
      </c>
      <c r="J45" s="40">
        <f>Table1[[#This Row],[Total (HRK million)                           ]]*1000000/Table1[[#This Row],[Population 2022]]</f>
        <v>-284.97792391744201</v>
      </c>
      <c r="K45" s="45">
        <v>2563</v>
      </c>
      <c r="L45" s="44">
        <v>12.222026</v>
      </c>
      <c r="M45" s="40">
        <f>Table1[[#This Row],[Total (HRK million)  ]]*1000000/Table1[[#This Row],[Population 2021]]</f>
        <v>4768.6406554818568</v>
      </c>
      <c r="N45" s="44">
        <v>12.919055</v>
      </c>
      <c r="O45" s="40">
        <f>Table1[[#This Row],[Total (HRK million)                 ]]*1000000/Table1[[#This Row],[Population 2021]]</f>
        <v>5040.5989075302377</v>
      </c>
      <c r="P45" s="44">
        <v>-0.69702900000000056</v>
      </c>
      <c r="Q45" s="40">
        <f>Table1[[#This Row],[Total (HRK million)                            ]]*1000000/Table1[[#This Row],[Population 2021]]</f>
        <v>-271.95825204838104</v>
      </c>
      <c r="R45" s="64">
        <v>2528</v>
      </c>
      <c r="S45" s="35">
        <v>11.801969</v>
      </c>
      <c r="T45" s="36">
        <f>Table1[[#This Row],[Total (HRK million)   ]]*1000000/Table1[[#This Row],[Population 2020]]</f>
        <v>4668.5003955696202</v>
      </c>
      <c r="U45" s="35">
        <v>12.048061000000001</v>
      </c>
      <c r="V45" s="36">
        <f>Table1[[#This Row],[Total (HRK million)                  ]]*1000000/Table1[[#This Row],[Population 2020]]</f>
        <v>4765.8469145569625</v>
      </c>
      <c r="W45" s="35">
        <f>Table1[[#This Row],[Total (HRK million)   ]]-Table1[[#This Row],[Total (HRK million)                  ]]</f>
        <v>-0.24609200000000087</v>
      </c>
      <c r="X45" s="36">
        <f>Table1[[#This Row],[Total (HRK million)                             ]]*1000000/Table1[[#This Row],[Population 2020]]</f>
        <v>-97.346518987342122</v>
      </c>
      <c r="Y45" s="68">
        <v>2579</v>
      </c>
      <c r="Z45" s="7">
        <v>22.608795000000001</v>
      </c>
      <c r="AA45" s="6">
        <f>Table1[[#This Row],[Total (HRK million)                     ]]*1000000/Table1[[#This Row],[Population 2019                 ]]</f>
        <v>8766.4967041488944</v>
      </c>
      <c r="AB45" s="7">
        <v>22.62941</v>
      </c>
      <c r="AC45" s="6">
        <f>Table1[[#This Row],[Total (HRK million)                                   ]]*1000000/Table1[[#This Row],[Population 2019                 ]]</f>
        <v>8774.4901124466851</v>
      </c>
      <c r="AD45" s="7">
        <f>Table1[[#This Row],[Total (HRK million)                     ]]-Table1[[#This Row],[Total (HRK million)                                   ]]</f>
        <v>-2.0614999999999384E-2</v>
      </c>
      <c r="AE45" s="8">
        <f>Table1[[#This Row],[Total (HRK million)                       ]]*1000000/Table1[[#This Row],[Population 2019                 ]]</f>
        <v>-7.9934082977896024</v>
      </c>
      <c r="AF45" s="6">
        <v>2659</v>
      </c>
      <c r="AG45" s="7">
        <v>13.057589</v>
      </c>
      <c r="AH45" s="6">
        <f>Table1[[#This Row],[Total (HRK million)                                 ]]*1000000/Table1[[#This Row],[Population 2018]]</f>
        <v>4910.7141782625049</v>
      </c>
      <c r="AI45" s="7">
        <v>15.384573</v>
      </c>
      <c r="AJ45" s="6">
        <f>Table1[[#This Row],[Total (HRK million)                                     ]]*1000000/Table1[[#This Row],[Population 2018]]</f>
        <v>5785.8491914253482</v>
      </c>
      <c r="AK45" s="7">
        <f>Table1[[#This Row],[Total (HRK million)                                 ]]-Table1[[#This Row],[Total (HRK million)                                     ]]</f>
        <v>-2.3269839999999995</v>
      </c>
      <c r="AL45" s="8">
        <f>Table1[[#This Row],[Total (HRK million)                                      ]]*1000000/Table1[[#This Row],[Population 2018]]</f>
        <v>-875.13501316284305</v>
      </c>
      <c r="AM45" s="9">
        <v>2741</v>
      </c>
      <c r="AN45" s="10">
        <v>8.9962210000000002</v>
      </c>
      <c r="AO45" s="11">
        <f>Table1[[#This Row],[Total (HRK million)                                         ]]*1000000/Table1[[#This Row],[Population 2017               ]]</f>
        <v>3282.0944910616563</v>
      </c>
      <c r="AP45" s="10">
        <v>8.4970700000000008</v>
      </c>
      <c r="AQ45" s="11">
        <f>Table1[[#This Row],[Total (HRK million)                                          ]]*1000000/Table1[[#This Row],[Population 2017               ]]</f>
        <v>3099.9890550893833</v>
      </c>
      <c r="AR45" s="10">
        <f>Table1[[#This Row],[Total (HRK million)                                         ]]-Table1[[#This Row],[Total (HRK million)                                          ]]</f>
        <v>0.49915099999999946</v>
      </c>
      <c r="AS45" s="11">
        <f>Table1[[#This Row],[Total (HRK million)                                                  ]]*1000000/Table1[[#This Row],[Population 2017               ]]</f>
        <v>182.10543597227272</v>
      </c>
      <c r="AT45" s="45">
        <v>2844</v>
      </c>
      <c r="AU45" s="46">
        <v>9.0633189999999999</v>
      </c>
      <c r="AV45" s="13">
        <f>Table1[[#This Row],[Total (HRK million)                                ]]*1000000/Table1[[#This Row],[Population 2016]]</f>
        <v>3186.8210267229256</v>
      </c>
      <c r="AW45" s="46">
        <v>8.9337160000000004</v>
      </c>
      <c r="AX45" s="13">
        <f>Table1[[#This Row],[Total (HRK million)                                                        ]]*1000000/Table1[[#This Row],[Population 2016]]</f>
        <v>3141.2503516174402</v>
      </c>
      <c r="AY45" s="82">
        <f>Table1[[#This Row],[Total (HRK million)                                ]]-Table1[[#This Row],[Total (HRK million)                                                        ]]</f>
        <v>0.12960299999999947</v>
      </c>
      <c r="AZ45" s="13">
        <f>Table1[[#This Row],[Total (HRK million)                                                                      ]]*1000000/Table1[[#This Row],[Population 2016]]</f>
        <v>45.570675105485044</v>
      </c>
      <c r="BA45" s="68">
        <v>2927</v>
      </c>
      <c r="BB45" s="52">
        <v>6.570722</v>
      </c>
      <c r="BC45" s="13">
        <f>Table1[[#This Row],[Total (HRK million)                                                           ]]*1000000/Table1[[#This Row],[Population 2015]]</f>
        <v>2244.8657328322515</v>
      </c>
      <c r="BD45" s="52">
        <v>7.1899660000000001</v>
      </c>
      <c r="BE45" s="13">
        <f>Table1[[#This Row],[Total (HRK million) ]]*1000000/Table1[[#This Row],[Population 2015]]</f>
        <v>2456.4284250085411</v>
      </c>
      <c r="BF45" s="82">
        <f>Table1[[#This Row],[Total (HRK million)                                                           ]]-Table1[[#This Row],[Total (HRK million) ]]</f>
        <v>-0.61924400000000013</v>
      </c>
      <c r="BG45" s="13">
        <f>Table1[[#This Row],[Total (HRK million)     ]]*1000000/Table1[[#This Row],[Population 2015]]</f>
        <v>-211.56269217628974</v>
      </c>
      <c r="BH45" s="68">
        <v>3007</v>
      </c>
      <c r="BI45" s="88">
        <v>8.709524</v>
      </c>
      <c r="BJ45" s="12">
        <f>Table1[[#This Row],[Total (HRK million)                                  ]]*1000000/Table1[[#This Row],[Population 2014]]</f>
        <v>2896.4163618224143</v>
      </c>
      <c r="BK45" s="88">
        <v>9.4983540000000009</v>
      </c>
      <c r="BL45" s="12">
        <f>Table1[[#This Row],[Total (HRK million)    ]]*1000000/Table1[[#This Row],[Population 2014]]</f>
        <v>3158.7475889590955</v>
      </c>
      <c r="BM45" s="88">
        <f>Table1[[#This Row],[Total (HRK million)                                  ]]-Table1[[#This Row],[Total (HRK million)    ]]</f>
        <v>-0.78883000000000081</v>
      </c>
      <c r="BN45" s="12">
        <f>Table1[[#This Row],[Total (HRK million)      ]]*1000000/Table1[[#This Row],[Population 2014]]</f>
        <v>-262.33122713668132</v>
      </c>
      <c r="BO45" s="94">
        <v>5</v>
      </c>
      <c r="BP45" s="53">
        <v>5</v>
      </c>
      <c r="BQ45" s="55">
        <v>4</v>
      </c>
      <c r="BR45" s="26">
        <v>3</v>
      </c>
      <c r="BS45" s="13">
        <v>4</v>
      </c>
      <c r="BT45" s="13">
        <v>3</v>
      </c>
      <c r="BU45" s="13">
        <v>3</v>
      </c>
      <c r="BV45" s="13">
        <v>3</v>
      </c>
      <c r="BW45" s="56">
        <v>1</v>
      </c>
    </row>
    <row r="46" spans="1:75" x14ac:dyDescent="0.25">
      <c r="A46" s="14" t="s">
        <v>608</v>
      </c>
      <c r="B46" s="15" t="s">
        <v>669</v>
      </c>
      <c r="C46" s="15" t="s">
        <v>284</v>
      </c>
      <c r="D46" s="49">
        <v>657</v>
      </c>
      <c r="E46" s="46">
        <v>4.533831199999999</v>
      </c>
      <c r="F46" s="36">
        <f>Table1[[#This Row],[Total (HRK million)]]*1000000/Table1[[#This Row],[Population 2022]]</f>
        <v>6900.8085235920844</v>
      </c>
      <c r="G46" s="46">
        <v>3.7363278100000001</v>
      </c>
      <c r="H46" s="36">
        <f>Table1[[#This Row],[Total (HRK million)                ]]*1000000/Table1[[#This Row],[Population 2022]]</f>
        <v>5686.9525266362252</v>
      </c>
      <c r="I46" s="46">
        <v>0.79750338999999915</v>
      </c>
      <c r="J46" s="36">
        <f>Table1[[#This Row],[Total (HRK million)                           ]]*1000000/Table1[[#This Row],[Population 2022]]</f>
        <v>1213.8559969558587</v>
      </c>
      <c r="K46" s="49">
        <v>663</v>
      </c>
      <c r="L46" s="46">
        <v>3.8894739999999999</v>
      </c>
      <c r="M46" s="36">
        <f>Table1[[#This Row],[Total (HRK million)  ]]*1000000/Table1[[#This Row],[Population 2021]]</f>
        <v>5866.476621417798</v>
      </c>
      <c r="N46" s="46">
        <v>5.4066580000000002</v>
      </c>
      <c r="O46" s="36">
        <f>Table1[[#This Row],[Total (HRK million)                 ]]*1000000/Table1[[#This Row],[Population 2021]]</f>
        <v>8154.8386123680239</v>
      </c>
      <c r="P46" s="46">
        <v>-1.5171840000000003</v>
      </c>
      <c r="Q46" s="36">
        <f>Table1[[#This Row],[Total (HRK million)                            ]]*1000000/Table1[[#This Row],[Population 2021]]</f>
        <v>-2288.3619909502268</v>
      </c>
      <c r="R46" s="64">
        <v>709</v>
      </c>
      <c r="S46" s="35">
        <v>4.785876</v>
      </c>
      <c r="T46" s="36">
        <f>Table1[[#This Row],[Total (HRK million)   ]]*1000000/Table1[[#This Row],[Population 2020]]</f>
        <v>6750.1777150916787</v>
      </c>
      <c r="U46" s="35">
        <v>4.9213139999999997</v>
      </c>
      <c r="V46" s="36">
        <f>Table1[[#This Row],[Total (HRK million)                  ]]*1000000/Table1[[#This Row],[Population 2020]]</f>
        <v>6941.2045133991542</v>
      </c>
      <c r="W46" s="35">
        <f>Table1[[#This Row],[Total (HRK million)   ]]-Table1[[#This Row],[Total (HRK million)                  ]]</f>
        <v>-0.13543799999999973</v>
      </c>
      <c r="X46" s="36">
        <f>Table1[[#This Row],[Total (HRK million)                             ]]*1000000/Table1[[#This Row],[Population 2020]]</f>
        <v>-191.02679830747493</v>
      </c>
      <c r="Y46" s="68">
        <v>707</v>
      </c>
      <c r="Z46" s="7">
        <v>4.5529950000000001</v>
      </c>
      <c r="AA46" s="6">
        <f>Table1[[#This Row],[Total (HRK million)                     ]]*1000000/Table1[[#This Row],[Population 2019                 ]]</f>
        <v>6439.8797736916549</v>
      </c>
      <c r="AB46" s="7">
        <v>4.1594629999999997</v>
      </c>
      <c r="AC46" s="6">
        <f>Table1[[#This Row],[Total (HRK million)                                   ]]*1000000/Table1[[#This Row],[Population 2019                 ]]</f>
        <v>5883.257425742574</v>
      </c>
      <c r="AD46" s="7">
        <f>Table1[[#This Row],[Total (HRK million)                     ]]-Table1[[#This Row],[Total (HRK million)                                   ]]</f>
        <v>0.39353200000000044</v>
      </c>
      <c r="AE46" s="8">
        <f>Table1[[#This Row],[Total (HRK million)                       ]]*1000000/Table1[[#This Row],[Population 2019                 ]]</f>
        <v>556.62234794908125</v>
      </c>
      <c r="AF46" s="6">
        <v>742</v>
      </c>
      <c r="AG46" s="7">
        <v>3.929637</v>
      </c>
      <c r="AH46" s="6">
        <f>Table1[[#This Row],[Total (HRK million)                                 ]]*1000000/Table1[[#This Row],[Population 2018]]</f>
        <v>5296.0067385444745</v>
      </c>
      <c r="AI46" s="7">
        <v>4.1190759999999997</v>
      </c>
      <c r="AJ46" s="6">
        <f>Table1[[#This Row],[Total (HRK million)                                     ]]*1000000/Table1[[#This Row],[Population 2018]]</f>
        <v>5551.315363881401</v>
      </c>
      <c r="AK46" s="7">
        <f>Table1[[#This Row],[Total (HRK million)                                 ]]-Table1[[#This Row],[Total (HRK million)                                     ]]</f>
        <v>-0.18943899999999969</v>
      </c>
      <c r="AL46" s="8">
        <f>Table1[[#This Row],[Total (HRK million)                                      ]]*1000000/Table1[[#This Row],[Population 2018]]</f>
        <v>-255.30862533692678</v>
      </c>
      <c r="AM46" s="9">
        <v>754</v>
      </c>
      <c r="AN46" s="10">
        <v>3.3595769999999998</v>
      </c>
      <c r="AO46" s="11">
        <f>Table1[[#This Row],[Total (HRK million)                                         ]]*1000000/Table1[[#This Row],[Population 2017               ]]</f>
        <v>4455.6724137931033</v>
      </c>
      <c r="AP46" s="10">
        <v>2.9852530000000002</v>
      </c>
      <c r="AQ46" s="11">
        <f>Table1[[#This Row],[Total (HRK million)                                          ]]*1000000/Table1[[#This Row],[Population 2017               ]]</f>
        <v>3959.2214854111407</v>
      </c>
      <c r="AR46" s="10">
        <f>Table1[[#This Row],[Total (HRK million)                                         ]]-Table1[[#This Row],[Total (HRK million)                                          ]]</f>
        <v>0.37432399999999966</v>
      </c>
      <c r="AS46" s="11">
        <f>Table1[[#This Row],[Total (HRK million)                                                  ]]*1000000/Table1[[#This Row],[Population 2017               ]]</f>
        <v>496.4509283819624</v>
      </c>
      <c r="AT46" s="45">
        <v>773</v>
      </c>
      <c r="AU46" s="46">
        <v>3.4790869999999998</v>
      </c>
      <c r="AV46" s="13">
        <f>Table1[[#This Row],[Total (HRK million)                                ]]*1000000/Table1[[#This Row],[Population 2016]]</f>
        <v>4500.7593790426909</v>
      </c>
      <c r="AW46" s="46">
        <v>3.4164979999999998</v>
      </c>
      <c r="AX46" s="13">
        <f>Table1[[#This Row],[Total (HRK million)                                                        ]]*1000000/Table1[[#This Row],[Population 2016]]</f>
        <v>4419.79042690815</v>
      </c>
      <c r="AY46" s="82">
        <f>Table1[[#This Row],[Total (HRK million)                                ]]-Table1[[#This Row],[Total (HRK million)                                                        ]]</f>
        <v>6.2589000000000006E-2</v>
      </c>
      <c r="AZ46" s="13">
        <f>Table1[[#This Row],[Total (HRK million)                                                                      ]]*1000000/Table1[[#This Row],[Population 2016]]</f>
        <v>80.968952134540757</v>
      </c>
      <c r="BA46" s="68">
        <v>798</v>
      </c>
      <c r="BB46" s="52">
        <v>2.5426790000000001</v>
      </c>
      <c r="BC46" s="13">
        <f>Table1[[#This Row],[Total (HRK million)                                                           ]]*1000000/Table1[[#This Row],[Population 2015]]</f>
        <v>3186.3145363408521</v>
      </c>
      <c r="BD46" s="52">
        <v>2.4601980000000001</v>
      </c>
      <c r="BE46" s="13">
        <f>Table1[[#This Row],[Total (HRK million) ]]*1000000/Table1[[#This Row],[Population 2015]]</f>
        <v>3082.9548872180453</v>
      </c>
      <c r="BF46" s="82">
        <f>Table1[[#This Row],[Total (HRK million)                                                           ]]-Table1[[#This Row],[Total (HRK million) ]]</f>
        <v>8.2481000000000027E-2</v>
      </c>
      <c r="BG46" s="13">
        <f>Table1[[#This Row],[Total (HRK million)     ]]*1000000/Table1[[#This Row],[Population 2015]]</f>
        <v>103.35964912280706</v>
      </c>
      <c r="BH46" s="68">
        <v>816</v>
      </c>
      <c r="BI46" s="88">
        <v>2.6755209999999998</v>
      </c>
      <c r="BJ46" s="12">
        <f>Table1[[#This Row],[Total (HRK million)                                  ]]*1000000/Table1[[#This Row],[Population 2014]]</f>
        <v>3278.8247549019607</v>
      </c>
      <c r="BK46" s="88">
        <v>2.6736</v>
      </c>
      <c r="BL46" s="12">
        <f>Table1[[#This Row],[Total (HRK million)    ]]*1000000/Table1[[#This Row],[Population 2014]]</f>
        <v>3276.4705882352941</v>
      </c>
      <c r="BM46" s="88">
        <f>Table1[[#This Row],[Total (HRK million)                                  ]]-Table1[[#This Row],[Total (HRK million)    ]]</f>
        <v>1.9209999999998395E-3</v>
      </c>
      <c r="BN46" s="12">
        <f>Table1[[#This Row],[Total (HRK million)      ]]*1000000/Table1[[#This Row],[Population 2014]]</f>
        <v>2.3541666666664698</v>
      </c>
      <c r="BO46" s="94">
        <v>3</v>
      </c>
      <c r="BP46" s="53">
        <v>4</v>
      </c>
      <c r="BQ46" s="55">
        <v>3</v>
      </c>
      <c r="BR46" s="26">
        <v>3</v>
      </c>
      <c r="BS46" s="13">
        <v>3</v>
      </c>
      <c r="BT46" s="13">
        <v>4</v>
      </c>
      <c r="BU46" s="13">
        <v>3</v>
      </c>
      <c r="BV46" s="13">
        <v>2</v>
      </c>
      <c r="BW46" s="56">
        <v>3</v>
      </c>
    </row>
    <row r="47" spans="1:75" x14ac:dyDescent="0.25">
      <c r="A47" s="14" t="s">
        <v>608</v>
      </c>
      <c r="B47" s="15" t="s">
        <v>670</v>
      </c>
      <c r="C47" s="15" t="s">
        <v>332</v>
      </c>
      <c r="D47" s="45">
        <v>2273</v>
      </c>
      <c r="E47" s="44">
        <v>19.585183539999999</v>
      </c>
      <c r="F47" s="40">
        <f>Table1[[#This Row],[Total (HRK million)]]*1000000/Table1[[#This Row],[Population 2022]]</f>
        <v>8616.4467839859208</v>
      </c>
      <c r="G47" s="44">
        <v>27.392757869999997</v>
      </c>
      <c r="H47" s="40">
        <f>Table1[[#This Row],[Total (HRK million)                ]]*1000000/Table1[[#This Row],[Population 2022]]</f>
        <v>12051.367298724152</v>
      </c>
      <c r="I47" s="44">
        <v>-7.8075743299999978</v>
      </c>
      <c r="J47" s="40">
        <f>Table1[[#This Row],[Total (HRK million)                           ]]*1000000/Table1[[#This Row],[Population 2022]]</f>
        <v>-3434.9205147382308</v>
      </c>
      <c r="K47" s="45">
        <v>2357</v>
      </c>
      <c r="L47" s="44">
        <v>11.770223</v>
      </c>
      <c r="M47" s="40">
        <f>Table1[[#This Row],[Total (HRK million)  ]]*1000000/Table1[[#This Row],[Population 2021]]</f>
        <v>4993.7305897327115</v>
      </c>
      <c r="N47" s="44">
        <v>13.484870000000001</v>
      </c>
      <c r="O47" s="40">
        <f>Table1[[#This Row],[Total (HRK million)                 ]]*1000000/Table1[[#This Row],[Population 2021]]</f>
        <v>5721.20067882902</v>
      </c>
      <c r="P47" s="44">
        <v>-1.7146470000000011</v>
      </c>
      <c r="Q47" s="40">
        <f>Table1[[#This Row],[Total (HRK million)                            ]]*1000000/Table1[[#This Row],[Population 2021]]</f>
        <v>-727.47008909630938</v>
      </c>
      <c r="R47" s="64">
        <v>2418</v>
      </c>
      <c r="S47" s="35">
        <v>10.915881000000001</v>
      </c>
      <c r="T47" s="36">
        <f>Table1[[#This Row],[Total (HRK million)   ]]*1000000/Table1[[#This Row],[Population 2020]]</f>
        <v>4514.4255583126551</v>
      </c>
      <c r="U47" s="35">
        <v>8.6464230000000004</v>
      </c>
      <c r="V47" s="36">
        <f>Table1[[#This Row],[Total (HRK million)                  ]]*1000000/Table1[[#This Row],[Population 2020]]</f>
        <v>3575.8573200992555</v>
      </c>
      <c r="W47" s="35">
        <f>Table1[[#This Row],[Total (HRK million)   ]]-Table1[[#This Row],[Total (HRK million)                  ]]</f>
        <v>2.2694580000000002</v>
      </c>
      <c r="X47" s="36">
        <f>Table1[[#This Row],[Total (HRK million)                             ]]*1000000/Table1[[#This Row],[Population 2020]]</f>
        <v>938.56823821339947</v>
      </c>
      <c r="Y47" s="68">
        <v>2476</v>
      </c>
      <c r="Z47" s="7">
        <v>9.1139060000000001</v>
      </c>
      <c r="AA47" s="6">
        <f>Table1[[#This Row],[Total (HRK million)                     ]]*1000000/Table1[[#This Row],[Population 2019                 ]]</f>
        <v>3680.8990306946689</v>
      </c>
      <c r="AB47" s="7">
        <v>12.204554999999999</v>
      </c>
      <c r="AC47" s="6">
        <f>Table1[[#This Row],[Total (HRK million)                                   ]]*1000000/Table1[[#This Row],[Population 2019                 ]]</f>
        <v>4929.1417609046848</v>
      </c>
      <c r="AD47" s="7">
        <f>Table1[[#This Row],[Total (HRK million)                     ]]-Table1[[#This Row],[Total (HRK million)                                   ]]</f>
        <v>-3.0906489999999991</v>
      </c>
      <c r="AE47" s="8">
        <f>Table1[[#This Row],[Total (HRK million)                       ]]*1000000/Table1[[#This Row],[Population 2019                 ]]</f>
        <v>-1248.2427302100157</v>
      </c>
      <c r="AF47" s="6">
        <v>2551</v>
      </c>
      <c r="AG47" s="7">
        <v>7.620959</v>
      </c>
      <c r="AH47" s="6">
        <f>Table1[[#This Row],[Total (HRK million)                                 ]]*1000000/Table1[[#This Row],[Population 2018]]</f>
        <v>2987.4398275186199</v>
      </c>
      <c r="AI47" s="7">
        <v>7.0105899999999997</v>
      </c>
      <c r="AJ47" s="6">
        <f>Table1[[#This Row],[Total (HRK million)                                     ]]*1000000/Table1[[#This Row],[Population 2018]]</f>
        <v>2748.1732653861231</v>
      </c>
      <c r="AK47" s="7">
        <f>Table1[[#This Row],[Total (HRK million)                                 ]]-Table1[[#This Row],[Total (HRK million)                                     ]]</f>
        <v>0.61036900000000038</v>
      </c>
      <c r="AL47" s="8">
        <f>Table1[[#This Row],[Total (HRK million)                                      ]]*1000000/Table1[[#This Row],[Population 2018]]</f>
        <v>239.2665621324972</v>
      </c>
      <c r="AM47" s="9">
        <v>2608</v>
      </c>
      <c r="AN47" s="10">
        <v>6.2155230000000001</v>
      </c>
      <c r="AO47" s="11">
        <f>Table1[[#This Row],[Total (HRK million)                                         ]]*1000000/Table1[[#This Row],[Population 2017               ]]</f>
        <v>2383.2526840490796</v>
      </c>
      <c r="AP47" s="10">
        <v>6.8424199999999997</v>
      </c>
      <c r="AQ47" s="11">
        <f>Table1[[#This Row],[Total (HRK million)                                          ]]*1000000/Table1[[#This Row],[Population 2017               ]]</f>
        <v>2623.627300613497</v>
      </c>
      <c r="AR47" s="10">
        <f>Table1[[#This Row],[Total (HRK million)                                         ]]-Table1[[#This Row],[Total (HRK million)                                          ]]</f>
        <v>-0.62689699999999959</v>
      </c>
      <c r="AS47" s="11">
        <f>Table1[[#This Row],[Total (HRK million)                                                  ]]*1000000/Table1[[#This Row],[Population 2017               ]]</f>
        <v>-240.37461656441704</v>
      </c>
      <c r="AT47" s="45">
        <v>2698</v>
      </c>
      <c r="AU47" s="46">
        <v>5.7220750000000002</v>
      </c>
      <c r="AV47" s="13">
        <f>Table1[[#This Row],[Total (HRK million)                                ]]*1000000/Table1[[#This Row],[Population 2016]]</f>
        <v>2120.8580429948111</v>
      </c>
      <c r="AW47" s="46">
        <v>4.9307059999999998</v>
      </c>
      <c r="AX47" s="13">
        <f>Table1[[#This Row],[Total (HRK million)                                                        ]]*1000000/Table1[[#This Row],[Population 2016]]</f>
        <v>1827.5411415863603</v>
      </c>
      <c r="AY47" s="82">
        <f>Table1[[#This Row],[Total (HRK million)                                ]]-Table1[[#This Row],[Total (HRK million)                                                        ]]</f>
        <v>0.79136900000000043</v>
      </c>
      <c r="AZ47" s="13">
        <f>Table1[[#This Row],[Total (HRK million)                                                                      ]]*1000000/Table1[[#This Row],[Population 2016]]</f>
        <v>293.31690140845086</v>
      </c>
      <c r="BA47" s="68">
        <v>2766</v>
      </c>
      <c r="BB47" s="52">
        <v>5.5298660000000002</v>
      </c>
      <c r="BC47" s="13">
        <f>Table1[[#This Row],[Total (HRK million)                                                           ]]*1000000/Table1[[#This Row],[Population 2015]]</f>
        <v>1999.2284887924802</v>
      </c>
      <c r="BD47" s="52">
        <v>3.8321559999999999</v>
      </c>
      <c r="BE47" s="13">
        <f>Table1[[#This Row],[Total (HRK million) ]]*1000000/Table1[[#This Row],[Population 2015]]</f>
        <v>1385.4504699927693</v>
      </c>
      <c r="BF47" s="82">
        <f>Table1[[#This Row],[Total (HRK million)                                                           ]]-Table1[[#This Row],[Total (HRK million) ]]</f>
        <v>1.6977100000000003</v>
      </c>
      <c r="BG47" s="13">
        <f>Table1[[#This Row],[Total (HRK million)     ]]*1000000/Table1[[#This Row],[Population 2015]]</f>
        <v>613.77801879971082</v>
      </c>
      <c r="BH47" s="68">
        <v>2875</v>
      </c>
      <c r="BI47" s="88">
        <v>3.880938</v>
      </c>
      <c r="BJ47" s="12">
        <f>Table1[[#This Row],[Total (HRK million)                                  ]]*1000000/Table1[[#This Row],[Population 2014]]</f>
        <v>1349.8914782608695</v>
      </c>
      <c r="BK47" s="88">
        <v>4.7851039999999996</v>
      </c>
      <c r="BL47" s="12">
        <f>Table1[[#This Row],[Total (HRK million)    ]]*1000000/Table1[[#This Row],[Population 2014]]</f>
        <v>1664.384</v>
      </c>
      <c r="BM47" s="88">
        <f>Table1[[#This Row],[Total (HRK million)                                  ]]-Table1[[#This Row],[Total (HRK million)    ]]</f>
        <v>-0.90416599999999958</v>
      </c>
      <c r="BN47" s="12">
        <f>Table1[[#This Row],[Total (HRK million)      ]]*1000000/Table1[[#This Row],[Population 2014]]</f>
        <v>-314.49252173913027</v>
      </c>
      <c r="BO47" s="94">
        <v>5</v>
      </c>
      <c r="BP47" s="53">
        <v>5</v>
      </c>
      <c r="BQ47" s="55">
        <v>4</v>
      </c>
      <c r="BR47" s="26">
        <v>4</v>
      </c>
      <c r="BS47" s="13">
        <v>5</v>
      </c>
      <c r="BT47" s="13">
        <v>4</v>
      </c>
      <c r="BU47" s="13">
        <v>5</v>
      </c>
      <c r="BV47" s="13">
        <v>4</v>
      </c>
      <c r="BW47" s="56">
        <v>1</v>
      </c>
    </row>
    <row r="48" spans="1:75" x14ac:dyDescent="0.25">
      <c r="A48" s="14" t="s">
        <v>606</v>
      </c>
      <c r="B48" s="15" t="s">
        <v>670</v>
      </c>
      <c r="C48" s="15" t="s">
        <v>133</v>
      </c>
      <c r="D48" s="45">
        <v>127464</v>
      </c>
      <c r="E48" s="44">
        <v>216.74757182999997</v>
      </c>
      <c r="F48" s="40">
        <f>Table1[[#This Row],[Total (HRK million)]]*1000000/Table1[[#This Row],[Population 2022]]</f>
        <v>1700.4610857183204</v>
      </c>
      <c r="G48" s="44">
        <v>172.70587875000001</v>
      </c>
      <c r="H48" s="40">
        <f>Table1[[#This Row],[Total (HRK million)                ]]*1000000/Table1[[#This Row],[Population 2022]]</f>
        <v>1354.9384826303897</v>
      </c>
      <c r="I48" s="44">
        <v>44.04169307999998</v>
      </c>
      <c r="J48" s="40">
        <f>Table1[[#This Row],[Total (HRK million)                           ]]*1000000/Table1[[#This Row],[Population 2022]]</f>
        <v>345.52260308793058</v>
      </c>
      <c r="K48" s="45">
        <v>130267</v>
      </c>
      <c r="L48" s="44">
        <v>214.32482400000001</v>
      </c>
      <c r="M48" s="40">
        <f>Table1[[#This Row],[Total (HRK million)  ]]*1000000/Table1[[#This Row],[Population 2021]]</f>
        <v>1645.2733539576409</v>
      </c>
      <c r="N48" s="44">
        <v>233.40923599999999</v>
      </c>
      <c r="O48" s="40">
        <f>Table1[[#This Row],[Total (HRK million)                 ]]*1000000/Table1[[#This Row],[Population 2021]]</f>
        <v>1791.7756300521237</v>
      </c>
      <c r="P48" s="44">
        <v>-19.084411999999986</v>
      </c>
      <c r="Q48" s="40">
        <f>Table1[[#This Row],[Total (HRK million)                            ]]*1000000/Table1[[#This Row],[Population 2021]]</f>
        <v>-146.50227609448277</v>
      </c>
      <c r="R48" s="65">
        <v>135483</v>
      </c>
      <c r="S48" s="35">
        <v>211.79557600000001</v>
      </c>
      <c r="T48" s="36">
        <f>Table1[[#This Row],[Total (HRK million)   ]]*1000000/Table1[[#This Row],[Population 2020]]</f>
        <v>1563.2631105009484</v>
      </c>
      <c r="U48" s="35">
        <v>211.75098</v>
      </c>
      <c r="V48" s="36">
        <f>Table1[[#This Row],[Total (HRK million)                  ]]*1000000/Table1[[#This Row],[Population 2020]]</f>
        <v>1562.9339474325193</v>
      </c>
      <c r="W48" s="35">
        <f>Table1[[#This Row],[Total (HRK million)   ]]-Table1[[#This Row],[Total (HRK million)                  ]]</f>
        <v>4.4596000000012737E-2</v>
      </c>
      <c r="X48" s="36">
        <f>Table1[[#This Row],[Total (HRK million)                             ]]*1000000/Table1[[#This Row],[Population 2020]]</f>
        <v>0.3291630684293434</v>
      </c>
      <c r="Y48" s="68">
        <v>137487</v>
      </c>
      <c r="Z48" s="7">
        <v>197.02087499999999</v>
      </c>
      <c r="AA48" s="6">
        <f>Table1[[#This Row],[Total (HRK million)                     ]]*1000000/Table1[[#This Row],[Population 2019                 ]]</f>
        <v>1433.0145759235418</v>
      </c>
      <c r="AB48" s="7">
        <v>183.53301999999999</v>
      </c>
      <c r="AC48" s="6">
        <f>Table1[[#This Row],[Total (HRK million)                                   ]]*1000000/Table1[[#This Row],[Population 2019                 ]]</f>
        <v>1334.9118098438398</v>
      </c>
      <c r="AD48" s="7">
        <f>Table1[[#This Row],[Total (HRK million)                     ]]-Table1[[#This Row],[Total (HRK million)                                   ]]</f>
        <v>13.487854999999996</v>
      </c>
      <c r="AE48" s="8">
        <f>Table1[[#This Row],[Total (HRK million)                       ]]*1000000/Table1[[#This Row],[Population 2019                 ]]</f>
        <v>98.10276607970205</v>
      </c>
      <c r="AF48" s="6">
        <v>138804</v>
      </c>
      <c r="AG48" s="7">
        <v>165.04579100000001</v>
      </c>
      <c r="AH48" s="6">
        <f>Table1[[#This Row],[Total (HRK million)                                 ]]*1000000/Table1[[#This Row],[Population 2018]]</f>
        <v>1189.0564465001009</v>
      </c>
      <c r="AI48" s="7">
        <v>155.77956499999999</v>
      </c>
      <c r="AJ48" s="6">
        <f>Table1[[#This Row],[Total (HRK million)                                     ]]*1000000/Table1[[#This Row],[Population 2018]]</f>
        <v>1122.2988170369731</v>
      </c>
      <c r="AK48" s="7">
        <f>Table1[[#This Row],[Total (HRK million)                                 ]]-Table1[[#This Row],[Total (HRK million)                                     ]]</f>
        <v>9.2662260000000174</v>
      </c>
      <c r="AL48" s="8">
        <f>Table1[[#This Row],[Total (HRK million)                                      ]]*1000000/Table1[[#This Row],[Population 2018]]</f>
        <v>66.757629463127984</v>
      </c>
      <c r="AM48" s="17">
        <v>141857</v>
      </c>
      <c r="AN48" s="10">
        <v>160.92130700000001</v>
      </c>
      <c r="AO48" s="24">
        <f>Table1[[#This Row],[Total (HRK million)                                         ]]*1000000/Table1[[#This Row],[Population 2017               ]]</f>
        <v>1134.3910205347638</v>
      </c>
      <c r="AP48" s="10">
        <v>170.066597</v>
      </c>
      <c r="AQ48" s="11">
        <f>Table1[[#This Row],[Total (HRK million)                                          ]]*1000000/Table1[[#This Row],[Population 2017               ]]</f>
        <v>1198.8593936146965</v>
      </c>
      <c r="AR48" s="10">
        <f>Table1[[#This Row],[Total (HRK million)                                         ]]-Table1[[#This Row],[Total (HRK million)                                          ]]</f>
        <v>-9.1452899999999886</v>
      </c>
      <c r="AS48" s="11">
        <f>Table1[[#This Row],[Total (HRK million)                                                  ]]*1000000/Table1[[#This Row],[Population 2017               ]]</f>
        <v>-64.468373079932533</v>
      </c>
      <c r="AT48" s="45">
        <v>146288</v>
      </c>
      <c r="AU48" s="46">
        <v>135.018801</v>
      </c>
      <c r="AV48" s="13">
        <f>Table1[[#This Row],[Total (HRK million)                                ]]*1000000/Table1[[#This Row],[Population 2016]]</f>
        <v>922.96566362244334</v>
      </c>
      <c r="AW48" s="46">
        <v>131.977844</v>
      </c>
      <c r="AX48" s="13">
        <f>Table1[[#This Row],[Total (HRK million)                                                        ]]*1000000/Table1[[#This Row],[Population 2016]]</f>
        <v>902.17819643443067</v>
      </c>
      <c r="AY48" s="82">
        <f>Table1[[#This Row],[Total (HRK million)                                ]]-Table1[[#This Row],[Total (HRK million)                                                        ]]</f>
        <v>3.0409569999999917</v>
      </c>
      <c r="AZ48" s="13">
        <f>Table1[[#This Row],[Total (HRK million)                                                                      ]]*1000000/Table1[[#This Row],[Population 2016]]</f>
        <v>20.787467188012631</v>
      </c>
      <c r="BA48" s="68">
        <v>149769</v>
      </c>
      <c r="BB48" s="52">
        <v>136.26126300000001</v>
      </c>
      <c r="BC48" s="13">
        <f>Table1[[#This Row],[Total (HRK million)                                                           ]]*1000000/Table1[[#This Row],[Population 2015]]</f>
        <v>909.8095266710734</v>
      </c>
      <c r="BD48" s="52">
        <v>134.00552999999999</v>
      </c>
      <c r="BE48" s="13">
        <f>Table1[[#This Row],[Total (HRK million) ]]*1000000/Table1[[#This Row],[Population 2015]]</f>
        <v>894.74811209262259</v>
      </c>
      <c r="BF48" s="82">
        <f>Table1[[#This Row],[Total (HRK million)                                                           ]]-Table1[[#This Row],[Total (HRK million) ]]</f>
        <v>2.2557330000000206</v>
      </c>
      <c r="BG48" s="13">
        <f>Table1[[#This Row],[Total (HRK million)     ]]*1000000/Table1[[#This Row],[Population 2015]]</f>
        <v>15.06141457845095</v>
      </c>
      <c r="BH48" s="68">
        <v>152834</v>
      </c>
      <c r="BI48" s="88">
        <v>163.73177699999999</v>
      </c>
      <c r="BJ48" s="12">
        <f>Table1[[#This Row],[Total (HRK million)                                  ]]*1000000/Table1[[#This Row],[Population 2014]]</f>
        <v>1071.3046638836909</v>
      </c>
      <c r="BK48" s="88">
        <v>163.13225600000001</v>
      </c>
      <c r="BL48" s="12">
        <f>Table1[[#This Row],[Total (HRK million)    ]]*1000000/Table1[[#This Row],[Population 2014]]</f>
        <v>1067.3819699805017</v>
      </c>
      <c r="BM48" s="88">
        <f>Table1[[#This Row],[Total (HRK million)                                  ]]-Table1[[#This Row],[Total (HRK million)    ]]</f>
        <v>0.59952099999998154</v>
      </c>
      <c r="BN48" s="12">
        <f>Table1[[#This Row],[Total (HRK million)      ]]*1000000/Table1[[#This Row],[Population 2014]]</f>
        <v>3.9226939031889598</v>
      </c>
      <c r="BO48" s="94">
        <v>5</v>
      </c>
      <c r="BP48" s="53">
        <v>5</v>
      </c>
      <c r="BQ48" s="55">
        <v>5</v>
      </c>
      <c r="BR48" s="26">
        <v>5</v>
      </c>
      <c r="BS48" s="13">
        <v>5</v>
      </c>
      <c r="BT48" s="13">
        <v>5</v>
      </c>
      <c r="BU48" s="13">
        <v>4</v>
      </c>
      <c r="BV48" s="13">
        <v>5</v>
      </c>
      <c r="BW48" s="56">
        <v>5</v>
      </c>
    </row>
    <row r="49" spans="1:75" x14ac:dyDescent="0.25">
      <c r="A49" s="14" t="s">
        <v>608</v>
      </c>
      <c r="B49" s="15" t="s">
        <v>671</v>
      </c>
      <c r="C49" s="41" t="s">
        <v>618</v>
      </c>
      <c r="D49" s="45">
        <v>1518</v>
      </c>
      <c r="E49" s="44">
        <v>25.328873820000002</v>
      </c>
      <c r="F49" s="40">
        <f>Table1[[#This Row],[Total (HRK million)]]*1000000/Table1[[#This Row],[Population 2022]]</f>
        <v>16685.687628458498</v>
      </c>
      <c r="G49" s="44">
        <v>12.221342969999998</v>
      </c>
      <c r="H49" s="40">
        <f>Table1[[#This Row],[Total (HRK million)                ]]*1000000/Table1[[#This Row],[Population 2022]]</f>
        <v>8050.950573122529</v>
      </c>
      <c r="I49" s="44">
        <v>13.107530850000002</v>
      </c>
      <c r="J49" s="40">
        <f>Table1[[#This Row],[Total (HRK million)                           ]]*1000000/Table1[[#This Row],[Population 2022]]</f>
        <v>8634.7370553359688</v>
      </c>
      <c r="K49" s="45">
        <v>1523</v>
      </c>
      <c r="L49" s="44">
        <v>15.718230999999999</v>
      </c>
      <c r="M49" s="40">
        <f>Table1[[#This Row],[Total (HRK million)  ]]*1000000/Table1[[#This Row],[Population 2021]]</f>
        <v>10320.571897570584</v>
      </c>
      <c r="N49" s="44">
        <v>16.042892999999999</v>
      </c>
      <c r="O49" s="40">
        <f>Table1[[#This Row],[Total (HRK million)                 ]]*1000000/Table1[[#This Row],[Population 2021]]</f>
        <v>10533.74458305975</v>
      </c>
      <c r="P49" s="44">
        <v>-0.32466200000000001</v>
      </c>
      <c r="Q49" s="40">
        <f>Table1[[#This Row],[Total (HRK million)                            ]]*1000000/Table1[[#This Row],[Population 2021]]</f>
        <v>-213.17268548916613</v>
      </c>
      <c r="R49" s="64">
        <v>1661</v>
      </c>
      <c r="S49" s="35">
        <v>12.056183000000001</v>
      </c>
      <c r="T49" s="36">
        <f>Table1[[#This Row],[Total (HRK million)   ]]*1000000/Table1[[#This Row],[Population 2020]]</f>
        <v>7258.3883202889829</v>
      </c>
      <c r="U49" s="35">
        <v>17.068746000000001</v>
      </c>
      <c r="V49" s="36">
        <f>Table1[[#This Row],[Total (HRK million)                  ]]*1000000/Table1[[#This Row],[Population 2020]]</f>
        <v>10276.186634557496</v>
      </c>
      <c r="W49" s="35">
        <f>Table1[[#This Row],[Total (HRK million)   ]]-Table1[[#This Row],[Total (HRK million)                  ]]</f>
        <v>-5.0125630000000001</v>
      </c>
      <c r="X49" s="36">
        <f>Table1[[#This Row],[Total (HRK million)                             ]]*1000000/Table1[[#This Row],[Population 2020]]</f>
        <v>-3017.798314268513</v>
      </c>
      <c r="Y49" s="68">
        <v>1658</v>
      </c>
      <c r="Z49" s="7">
        <v>11.275096</v>
      </c>
      <c r="AA49" s="6">
        <f>Table1[[#This Row],[Total (HRK million)                     ]]*1000000/Table1[[#This Row],[Population 2019                 ]]</f>
        <v>6800.4197828709284</v>
      </c>
      <c r="AB49" s="7">
        <v>9.4035779999999995</v>
      </c>
      <c r="AC49" s="6">
        <f>Table1[[#This Row],[Total (HRK million)                                   ]]*1000000/Table1[[#This Row],[Population 2019                 ]]</f>
        <v>5671.6393244873343</v>
      </c>
      <c r="AD49" s="7">
        <f>Table1[[#This Row],[Total (HRK million)                     ]]-Table1[[#This Row],[Total (HRK million)                                   ]]</f>
        <v>1.871518</v>
      </c>
      <c r="AE49" s="8">
        <f>Table1[[#This Row],[Total (HRK million)                       ]]*1000000/Table1[[#This Row],[Population 2019                 ]]</f>
        <v>1128.7804583835948</v>
      </c>
      <c r="AF49" s="6">
        <v>1642</v>
      </c>
      <c r="AG49" s="7">
        <v>10.533242</v>
      </c>
      <c r="AH49" s="6">
        <f>Table1[[#This Row],[Total (HRK million)                                 ]]*1000000/Table1[[#This Row],[Population 2018]]</f>
        <v>6414.8855054811202</v>
      </c>
      <c r="AI49" s="7">
        <v>9.7663060000000002</v>
      </c>
      <c r="AJ49" s="6">
        <f>Table1[[#This Row],[Total (HRK million)                                     ]]*1000000/Table1[[#This Row],[Population 2018]]</f>
        <v>5947.8112058465285</v>
      </c>
      <c r="AK49" s="7">
        <f>Table1[[#This Row],[Total (HRK million)                                 ]]-Table1[[#This Row],[Total (HRK million)                                     ]]</f>
        <v>0.7669359999999994</v>
      </c>
      <c r="AL49" s="8">
        <f>Table1[[#This Row],[Total (HRK million)                                      ]]*1000000/Table1[[#This Row],[Population 2018]]</f>
        <v>467.07429963459163</v>
      </c>
      <c r="AM49" s="9">
        <v>1616</v>
      </c>
      <c r="AN49" s="10">
        <v>11.035213000000001</v>
      </c>
      <c r="AO49" s="11">
        <f>Table1[[#This Row],[Total (HRK million)                                         ]]*1000000/Table1[[#This Row],[Population 2017               ]]</f>
        <v>6828.7209158415844</v>
      </c>
      <c r="AP49" s="10">
        <v>11.625560999999999</v>
      </c>
      <c r="AQ49" s="11">
        <f>Table1[[#This Row],[Total (HRK million)                                          ]]*1000000/Table1[[#This Row],[Population 2017               ]]</f>
        <v>7194.0352722772277</v>
      </c>
      <c r="AR49" s="10">
        <f>Table1[[#This Row],[Total (HRK million)                                         ]]-Table1[[#This Row],[Total (HRK million)                                          ]]</f>
        <v>-0.59034799999999876</v>
      </c>
      <c r="AS49" s="11">
        <f>Table1[[#This Row],[Total (HRK million)                                                  ]]*1000000/Table1[[#This Row],[Population 2017               ]]</f>
        <v>-365.31435643564276</v>
      </c>
      <c r="AT49" s="45">
        <v>1615</v>
      </c>
      <c r="AU49" s="46">
        <v>12.654394999999999</v>
      </c>
      <c r="AV49" s="13">
        <f>Table1[[#This Row],[Total (HRK million)                                ]]*1000000/Table1[[#This Row],[Population 2016]]</f>
        <v>7835.5386996904026</v>
      </c>
      <c r="AW49" s="46">
        <v>11.220354</v>
      </c>
      <c r="AX49" s="13">
        <f>Table1[[#This Row],[Total (HRK million)                                                        ]]*1000000/Table1[[#This Row],[Population 2016]]</f>
        <v>6947.5876160990711</v>
      </c>
      <c r="AY49" s="82">
        <f>Table1[[#This Row],[Total (HRK million)                                ]]-Table1[[#This Row],[Total (HRK million)                                                        ]]</f>
        <v>1.4340409999999988</v>
      </c>
      <c r="AZ49" s="13">
        <f>Table1[[#This Row],[Total (HRK million)                                                                      ]]*1000000/Table1[[#This Row],[Population 2016]]</f>
        <v>887.95108359133053</v>
      </c>
      <c r="BA49" s="68">
        <v>1608</v>
      </c>
      <c r="BB49" s="52">
        <v>14.229509999999999</v>
      </c>
      <c r="BC49" s="13">
        <f>Table1[[#This Row],[Total (HRK million)                                                           ]]*1000000/Table1[[#This Row],[Population 2015]]</f>
        <v>8849.1977611940292</v>
      </c>
      <c r="BD49" s="52">
        <v>13.9056</v>
      </c>
      <c r="BE49" s="13">
        <f>Table1[[#This Row],[Total (HRK million) ]]*1000000/Table1[[#This Row],[Population 2015]]</f>
        <v>8647.7611940298502</v>
      </c>
      <c r="BF49" s="82">
        <f>Table1[[#This Row],[Total (HRK million)                                                           ]]-Table1[[#This Row],[Total (HRK million) ]]</f>
        <v>0.3239099999999997</v>
      </c>
      <c r="BG49" s="13">
        <f>Table1[[#This Row],[Total (HRK million)     ]]*1000000/Table1[[#This Row],[Population 2015]]</f>
        <v>201.43656716417891</v>
      </c>
      <c r="BH49" s="68">
        <v>1615</v>
      </c>
      <c r="BI49" s="88">
        <v>10.615061000000001</v>
      </c>
      <c r="BJ49" s="12">
        <f>Table1[[#This Row],[Total (HRK million)                                  ]]*1000000/Table1[[#This Row],[Population 2014]]</f>
        <v>6572.793188854489</v>
      </c>
      <c r="BK49" s="88">
        <v>8.8279409999999991</v>
      </c>
      <c r="BL49" s="12">
        <f>Table1[[#This Row],[Total (HRK million)    ]]*1000000/Table1[[#This Row],[Population 2014]]</f>
        <v>5466.2173374613003</v>
      </c>
      <c r="BM49" s="88">
        <f>Table1[[#This Row],[Total (HRK million)                                  ]]-Table1[[#This Row],[Total (HRK million)    ]]</f>
        <v>1.7871200000000016</v>
      </c>
      <c r="BN49" s="12">
        <f>Table1[[#This Row],[Total (HRK million)      ]]*1000000/Table1[[#This Row],[Population 2014]]</f>
        <v>1106.5758513931899</v>
      </c>
      <c r="BO49" s="94">
        <v>5</v>
      </c>
      <c r="BP49" s="53">
        <v>5</v>
      </c>
      <c r="BQ49" s="55">
        <v>5</v>
      </c>
      <c r="BR49" s="26">
        <v>5</v>
      </c>
      <c r="BS49" s="13">
        <v>5</v>
      </c>
      <c r="BT49" s="13">
        <v>5</v>
      </c>
      <c r="BU49" s="13">
        <v>5</v>
      </c>
      <c r="BV49" s="13">
        <v>3</v>
      </c>
      <c r="BW49" s="56">
        <v>3</v>
      </c>
    </row>
    <row r="50" spans="1:75" x14ac:dyDescent="0.25">
      <c r="A50" s="14" t="s">
        <v>608</v>
      </c>
      <c r="B50" s="15" t="s">
        <v>661</v>
      </c>
      <c r="C50" s="15" t="s">
        <v>168</v>
      </c>
      <c r="D50" s="47">
        <v>2144</v>
      </c>
      <c r="E50" s="46">
        <v>12.41308965</v>
      </c>
      <c r="F50" s="36">
        <f>Table1[[#This Row],[Total (HRK million)]]*1000000/Table1[[#This Row],[Population 2022]]</f>
        <v>5789.6873367537319</v>
      </c>
      <c r="G50" s="46">
        <v>13.470447870000001</v>
      </c>
      <c r="H50" s="36">
        <f>Table1[[#This Row],[Total (HRK million)                ]]*1000000/Table1[[#This Row],[Population 2022]]</f>
        <v>6282.8581483208964</v>
      </c>
      <c r="I50" s="46">
        <v>-1.0573582200000007</v>
      </c>
      <c r="J50" s="36">
        <f>Table1[[#This Row],[Total (HRK million)                           ]]*1000000/Table1[[#This Row],[Population 2022]]</f>
        <v>-493.17081156716449</v>
      </c>
      <c r="K50" s="47">
        <v>2182</v>
      </c>
      <c r="L50" s="46">
        <v>10.225522</v>
      </c>
      <c r="M50" s="36">
        <f>Table1[[#This Row],[Total (HRK million)  ]]*1000000/Table1[[#This Row],[Population 2021]]</f>
        <v>4686.3070577451881</v>
      </c>
      <c r="N50" s="46">
        <v>12.734493000000001</v>
      </c>
      <c r="O50" s="36">
        <f>Table1[[#This Row],[Total (HRK million)                 ]]*1000000/Table1[[#This Row],[Population 2021]]</f>
        <v>5836.1562786434461</v>
      </c>
      <c r="P50" s="46">
        <v>-2.5089710000000007</v>
      </c>
      <c r="Q50" s="36">
        <f>Table1[[#This Row],[Total (HRK million)                            ]]*1000000/Table1[[#This Row],[Population 2021]]</f>
        <v>-1149.8492208982589</v>
      </c>
      <c r="R50" s="64">
        <v>2220</v>
      </c>
      <c r="S50" s="35">
        <v>12.674139</v>
      </c>
      <c r="T50" s="36">
        <f>Table1[[#This Row],[Total (HRK million)   ]]*1000000/Table1[[#This Row],[Population 2020]]</f>
        <v>5709.0716216216215</v>
      </c>
      <c r="U50" s="35">
        <v>15.02561</v>
      </c>
      <c r="V50" s="36">
        <f>Table1[[#This Row],[Total (HRK million)                  ]]*1000000/Table1[[#This Row],[Population 2020]]</f>
        <v>6768.2927927927931</v>
      </c>
      <c r="W50" s="35">
        <f>Table1[[#This Row],[Total (HRK million)   ]]-Table1[[#This Row],[Total (HRK million)                  ]]</f>
        <v>-2.3514710000000001</v>
      </c>
      <c r="X50" s="36">
        <f>Table1[[#This Row],[Total (HRK million)                             ]]*1000000/Table1[[#This Row],[Population 2020]]</f>
        <v>-1059.2211711711711</v>
      </c>
      <c r="Y50" s="68">
        <v>2248</v>
      </c>
      <c r="Z50" s="7">
        <v>7.3456010000000003</v>
      </c>
      <c r="AA50" s="6">
        <f>Table1[[#This Row],[Total (HRK million)                     ]]*1000000/Table1[[#This Row],[Population 2019                 ]]</f>
        <v>3267.6161032028472</v>
      </c>
      <c r="AB50" s="7">
        <v>9.6316129999999998</v>
      </c>
      <c r="AC50" s="6">
        <f>Table1[[#This Row],[Total (HRK million)                                   ]]*1000000/Table1[[#This Row],[Population 2019                 ]]</f>
        <v>4284.5253558718859</v>
      </c>
      <c r="AD50" s="7">
        <f>Table1[[#This Row],[Total (HRK million)                     ]]-Table1[[#This Row],[Total (HRK million)                                   ]]</f>
        <v>-2.2860119999999995</v>
      </c>
      <c r="AE50" s="8">
        <f>Table1[[#This Row],[Total (HRK million)                       ]]*1000000/Table1[[#This Row],[Population 2019                 ]]</f>
        <v>-1016.9092526690389</v>
      </c>
      <c r="AF50" s="6">
        <v>2252</v>
      </c>
      <c r="AG50" s="7">
        <v>7.7661259999999999</v>
      </c>
      <c r="AH50" s="6">
        <f>Table1[[#This Row],[Total (HRK million)                                 ]]*1000000/Table1[[#This Row],[Population 2018]]</f>
        <v>3448.5461811722912</v>
      </c>
      <c r="AI50" s="7">
        <v>8.8356399999999997</v>
      </c>
      <c r="AJ50" s="6">
        <f>Table1[[#This Row],[Total (HRK million)                                     ]]*1000000/Table1[[#This Row],[Population 2018]]</f>
        <v>3923.4635879218472</v>
      </c>
      <c r="AK50" s="7">
        <f>Table1[[#This Row],[Total (HRK million)                                 ]]-Table1[[#This Row],[Total (HRK million)                                     ]]</f>
        <v>-1.0695139999999999</v>
      </c>
      <c r="AL50" s="8">
        <f>Table1[[#This Row],[Total (HRK million)                                      ]]*1000000/Table1[[#This Row],[Population 2018]]</f>
        <v>-474.91740674955582</v>
      </c>
      <c r="AM50" s="9">
        <v>2280</v>
      </c>
      <c r="AN50" s="10">
        <v>4.9693699999999996</v>
      </c>
      <c r="AO50" s="11">
        <f>Table1[[#This Row],[Total (HRK million)                                         ]]*1000000/Table1[[#This Row],[Population 2017               ]]</f>
        <v>2179.5482456140353</v>
      </c>
      <c r="AP50" s="10">
        <v>5.2152190000000003</v>
      </c>
      <c r="AQ50" s="11">
        <f>Table1[[#This Row],[Total (HRK million)                                          ]]*1000000/Table1[[#This Row],[Population 2017               ]]</f>
        <v>2287.3767543859649</v>
      </c>
      <c r="AR50" s="10">
        <f>Table1[[#This Row],[Total (HRK million)                                         ]]-Table1[[#This Row],[Total (HRK million)                                          ]]</f>
        <v>-0.24584900000000065</v>
      </c>
      <c r="AS50" s="11">
        <f>Table1[[#This Row],[Total (HRK million)                                                  ]]*1000000/Table1[[#This Row],[Population 2017               ]]</f>
        <v>-107.8285087719301</v>
      </c>
      <c r="AT50" s="45">
        <v>2326</v>
      </c>
      <c r="AU50" s="46">
        <v>4.1244899999999998</v>
      </c>
      <c r="AV50" s="13">
        <f>Table1[[#This Row],[Total (HRK million)                                ]]*1000000/Table1[[#This Row],[Population 2016]]</f>
        <v>1773.2115219260534</v>
      </c>
      <c r="AW50" s="46">
        <v>4.9397510000000002</v>
      </c>
      <c r="AX50" s="13">
        <f>Table1[[#This Row],[Total (HRK million)                                                        ]]*1000000/Table1[[#This Row],[Population 2016]]</f>
        <v>2123.7106620808254</v>
      </c>
      <c r="AY50" s="82">
        <f>Table1[[#This Row],[Total (HRK million)                                ]]-Table1[[#This Row],[Total (HRK million)                                                        ]]</f>
        <v>-0.81526100000000046</v>
      </c>
      <c r="AZ50" s="13">
        <f>Table1[[#This Row],[Total (HRK million)                                                                      ]]*1000000/Table1[[#This Row],[Population 2016]]</f>
        <v>-350.49914015477236</v>
      </c>
      <c r="BA50" s="68">
        <v>2388</v>
      </c>
      <c r="BB50" s="52">
        <v>3.4055770000000001</v>
      </c>
      <c r="BC50" s="13">
        <f>Table1[[#This Row],[Total (HRK million)                                                           ]]*1000000/Table1[[#This Row],[Population 2015]]</f>
        <v>1426.1210217755445</v>
      </c>
      <c r="BD50" s="52">
        <v>3.1659920000000001</v>
      </c>
      <c r="BE50" s="13">
        <f>Table1[[#This Row],[Total (HRK million) ]]*1000000/Table1[[#This Row],[Population 2015]]</f>
        <v>1325.7922948073701</v>
      </c>
      <c r="BF50" s="82">
        <f>Table1[[#This Row],[Total (HRK million)                                                           ]]-Table1[[#This Row],[Total (HRK million) ]]</f>
        <v>0.23958499999999994</v>
      </c>
      <c r="BG50" s="13">
        <f>Table1[[#This Row],[Total (HRK million)     ]]*1000000/Table1[[#This Row],[Population 2015]]</f>
        <v>100.32872696817418</v>
      </c>
      <c r="BH50" s="68">
        <v>2401</v>
      </c>
      <c r="BI50" s="88">
        <v>4.1894270000000002</v>
      </c>
      <c r="BJ50" s="12">
        <f>Table1[[#This Row],[Total (HRK million)                                  ]]*1000000/Table1[[#This Row],[Population 2014]]</f>
        <v>1744.8675551853396</v>
      </c>
      <c r="BK50" s="88">
        <v>4.1322919999999996</v>
      </c>
      <c r="BL50" s="12">
        <f>Table1[[#This Row],[Total (HRK million)    ]]*1000000/Table1[[#This Row],[Population 2014]]</f>
        <v>1721.0712203248645</v>
      </c>
      <c r="BM50" s="88">
        <f>Table1[[#This Row],[Total (HRK million)                                  ]]-Table1[[#This Row],[Total (HRK million)    ]]</f>
        <v>5.7135000000000602E-2</v>
      </c>
      <c r="BN50" s="12">
        <f>Table1[[#This Row],[Total (HRK million)      ]]*1000000/Table1[[#This Row],[Population 2014]]</f>
        <v>23.796334860475053</v>
      </c>
      <c r="BO50" s="94">
        <v>4</v>
      </c>
      <c r="BP50" s="53">
        <v>4</v>
      </c>
      <c r="BQ50" s="55">
        <v>5</v>
      </c>
      <c r="BR50" s="26">
        <v>5</v>
      </c>
      <c r="BS50" s="13">
        <v>1</v>
      </c>
      <c r="BT50" s="13">
        <v>3</v>
      </c>
      <c r="BU50" s="13">
        <v>2</v>
      </c>
      <c r="BV50" s="13">
        <v>2</v>
      </c>
      <c r="BW50" s="56">
        <v>0</v>
      </c>
    </row>
    <row r="51" spans="1:75" x14ac:dyDescent="0.25">
      <c r="A51" s="14" t="s">
        <v>607</v>
      </c>
      <c r="B51" s="15" t="s">
        <v>671</v>
      </c>
      <c r="C51" s="41" t="s">
        <v>619</v>
      </c>
      <c r="D51" s="45">
        <v>4419</v>
      </c>
      <c r="E51" s="44">
        <v>35.794468739999992</v>
      </c>
      <c r="F51" s="40">
        <f>Table1[[#This Row],[Total (HRK million)]]*1000000/Table1[[#This Row],[Population 2022]]</f>
        <v>8100.1287033265435</v>
      </c>
      <c r="G51" s="44">
        <v>34.687632369999996</v>
      </c>
      <c r="H51" s="40">
        <f>Table1[[#This Row],[Total (HRK million)                ]]*1000000/Table1[[#This Row],[Population 2022]]</f>
        <v>7849.6565670966274</v>
      </c>
      <c r="I51" s="44">
        <v>1.1068363699999972</v>
      </c>
      <c r="J51" s="40">
        <f>Table1[[#This Row],[Total (HRK million)                           ]]*1000000/Table1[[#This Row],[Population 2022]]</f>
        <v>250.47213622991566</v>
      </c>
      <c r="K51" s="45">
        <v>4441</v>
      </c>
      <c r="L51" s="44">
        <v>34.992429000000001</v>
      </c>
      <c r="M51" s="40">
        <f>Table1[[#This Row],[Total (HRK million)  ]]*1000000/Table1[[#This Row],[Population 2021]]</f>
        <v>7879.4030623733397</v>
      </c>
      <c r="N51" s="44">
        <v>34.114254000000003</v>
      </c>
      <c r="O51" s="40">
        <f>Table1[[#This Row],[Total (HRK million)                 ]]*1000000/Table1[[#This Row],[Population 2021]]</f>
        <v>7681.6604368385497</v>
      </c>
      <c r="P51" s="44">
        <v>0.87817499999999882</v>
      </c>
      <c r="Q51" s="40">
        <f>Table1[[#This Row],[Total (HRK million)                            ]]*1000000/Table1[[#This Row],[Population 2021]]</f>
        <v>197.7426255347892</v>
      </c>
      <c r="R51" s="64">
        <v>5086</v>
      </c>
      <c r="S51" s="35">
        <v>34.132012000000003</v>
      </c>
      <c r="T51" s="36">
        <f>Table1[[#This Row],[Total (HRK million)   ]]*1000000/Table1[[#This Row],[Population 2020]]</f>
        <v>6710.9736531655526</v>
      </c>
      <c r="U51" s="35">
        <v>36.427401000000003</v>
      </c>
      <c r="V51" s="36">
        <f>Table1[[#This Row],[Total (HRK million)                  ]]*1000000/Table1[[#This Row],[Population 2020]]</f>
        <v>7162.2888320880847</v>
      </c>
      <c r="W51" s="35">
        <f>Table1[[#This Row],[Total (HRK million)   ]]-Table1[[#This Row],[Total (HRK million)                  ]]</f>
        <v>-2.2953890000000001</v>
      </c>
      <c r="X51" s="36">
        <f>Table1[[#This Row],[Total (HRK million)                             ]]*1000000/Table1[[#This Row],[Population 2020]]</f>
        <v>-451.31517892253243</v>
      </c>
      <c r="Y51" s="68">
        <v>4878</v>
      </c>
      <c r="Z51" s="7">
        <v>30.491333999999998</v>
      </c>
      <c r="AA51" s="6">
        <f>Table1[[#This Row],[Total (HRK million)                     ]]*1000000/Table1[[#This Row],[Population 2019                 ]]</f>
        <v>6250.7859778597785</v>
      </c>
      <c r="AB51" s="7">
        <v>39.763537999999997</v>
      </c>
      <c r="AC51" s="6">
        <f>Table1[[#This Row],[Total (HRK million)                                   ]]*1000000/Table1[[#This Row],[Population 2019                 ]]</f>
        <v>8151.6068060680609</v>
      </c>
      <c r="AD51" s="7">
        <f>Table1[[#This Row],[Total (HRK million)                     ]]-Table1[[#This Row],[Total (HRK million)                                   ]]</f>
        <v>-9.2722039999999986</v>
      </c>
      <c r="AE51" s="8">
        <f>Table1[[#This Row],[Total (HRK million)                       ]]*1000000/Table1[[#This Row],[Population 2019                 ]]</f>
        <v>-1900.8208282082817</v>
      </c>
      <c r="AF51" s="6">
        <v>4919</v>
      </c>
      <c r="AG51" s="7">
        <v>28.135968999999999</v>
      </c>
      <c r="AH51" s="6">
        <f>Table1[[#This Row],[Total (HRK million)                                 ]]*1000000/Table1[[#This Row],[Population 2018]]</f>
        <v>5719.8554584265094</v>
      </c>
      <c r="AI51" s="7">
        <v>25.49813</v>
      </c>
      <c r="AJ51" s="6">
        <f>Table1[[#This Row],[Total (HRK million)                                     ]]*1000000/Table1[[#This Row],[Population 2018]]</f>
        <v>5183.6003252693636</v>
      </c>
      <c r="AK51" s="7">
        <f>Table1[[#This Row],[Total (HRK million)                                 ]]-Table1[[#This Row],[Total (HRK million)                                     ]]</f>
        <v>2.6378389999999996</v>
      </c>
      <c r="AL51" s="8">
        <f>Table1[[#This Row],[Total (HRK million)                                      ]]*1000000/Table1[[#This Row],[Population 2018]]</f>
        <v>536.25513315714568</v>
      </c>
      <c r="AM51" s="9">
        <v>4987</v>
      </c>
      <c r="AN51" s="10">
        <v>23.450139</v>
      </c>
      <c r="AO51" s="11">
        <f>Table1[[#This Row],[Total (HRK million)                                         ]]*1000000/Table1[[#This Row],[Population 2017               ]]</f>
        <v>4702.2536595147385</v>
      </c>
      <c r="AP51" s="10">
        <v>24.176673000000001</v>
      </c>
      <c r="AQ51" s="11">
        <f>Table1[[#This Row],[Total (HRK million)                                          ]]*1000000/Table1[[#This Row],[Population 2017               ]]</f>
        <v>4847.9392420292761</v>
      </c>
      <c r="AR51" s="10">
        <f>Table1[[#This Row],[Total (HRK million)                                         ]]-Table1[[#This Row],[Total (HRK million)                                          ]]</f>
        <v>-0.7265340000000009</v>
      </c>
      <c r="AS51" s="11">
        <f>Table1[[#This Row],[Total (HRK million)                                                  ]]*1000000/Table1[[#This Row],[Population 2017               ]]</f>
        <v>-145.685582514538</v>
      </c>
      <c r="AT51" s="45">
        <v>5039</v>
      </c>
      <c r="AU51" s="46">
        <v>27.623469</v>
      </c>
      <c r="AV51" s="13">
        <f>Table1[[#This Row],[Total (HRK million)                                ]]*1000000/Table1[[#This Row],[Population 2016]]</f>
        <v>5481.9347092677117</v>
      </c>
      <c r="AW51" s="46">
        <v>23.622046000000001</v>
      </c>
      <c r="AX51" s="13">
        <f>Table1[[#This Row],[Total (HRK million)                                                        ]]*1000000/Table1[[#This Row],[Population 2016]]</f>
        <v>4687.8440166699738</v>
      </c>
      <c r="AY51" s="82">
        <f>Table1[[#This Row],[Total (HRK million)                                ]]-Table1[[#This Row],[Total (HRK million)                                                        ]]</f>
        <v>4.0014229999999991</v>
      </c>
      <c r="AZ51" s="13">
        <f>Table1[[#This Row],[Total (HRK million)                                                                      ]]*1000000/Table1[[#This Row],[Population 2016]]</f>
        <v>794.09069259773742</v>
      </c>
      <c r="BA51" s="68">
        <v>5105</v>
      </c>
      <c r="BB51" s="52">
        <v>23.73002</v>
      </c>
      <c r="BC51" s="13">
        <f>Table1[[#This Row],[Total (HRK million)                                                           ]]*1000000/Table1[[#This Row],[Population 2015]]</f>
        <v>4648.3878550440741</v>
      </c>
      <c r="BD51" s="52">
        <v>25.557694999999999</v>
      </c>
      <c r="BE51" s="13">
        <f>Table1[[#This Row],[Total (HRK million) ]]*1000000/Table1[[#This Row],[Population 2015]]</f>
        <v>5006.4045053868758</v>
      </c>
      <c r="BF51" s="82">
        <f>Table1[[#This Row],[Total (HRK million)                                                           ]]-Table1[[#This Row],[Total (HRK million) ]]</f>
        <v>-1.8276749999999993</v>
      </c>
      <c r="BG51" s="13">
        <f>Table1[[#This Row],[Total (HRK million)     ]]*1000000/Table1[[#This Row],[Population 2015]]</f>
        <v>-358.01665034280103</v>
      </c>
      <c r="BH51" s="68">
        <v>5120</v>
      </c>
      <c r="BI51" s="88">
        <v>21.428125999999999</v>
      </c>
      <c r="BJ51" s="12">
        <f>Table1[[#This Row],[Total (HRK million)                                  ]]*1000000/Table1[[#This Row],[Population 2014]]</f>
        <v>4185.1808593750002</v>
      </c>
      <c r="BK51" s="88">
        <v>22.799949000000002</v>
      </c>
      <c r="BL51" s="12">
        <f>Table1[[#This Row],[Total (HRK million)    ]]*1000000/Table1[[#This Row],[Population 2014]]</f>
        <v>4453.1150390624998</v>
      </c>
      <c r="BM51" s="88">
        <f>Table1[[#This Row],[Total (HRK million)                                  ]]-Table1[[#This Row],[Total (HRK million)    ]]</f>
        <v>-1.3718230000000027</v>
      </c>
      <c r="BN51" s="12">
        <f>Table1[[#This Row],[Total (HRK million)      ]]*1000000/Table1[[#This Row],[Population 2014]]</f>
        <v>-267.93417968750055</v>
      </c>
      <c r="BO51" s="94">
        <v>5</v>
      </c>
      <c r="BP51" s="53">
        <v>5</v>
      </c>
      <c r="BQ51" s="55">
        <v>4</v>
      </c>
      <c r="BR51" s="26">
        <v>5</v>
      </c>
      <c r="BS51" s="13">
        <v>5</v>
      </c>
      <c r="BT51" s="13">
        <v>5</v>
      </c>
      <c r="BU51" s="13">
        <v>5</v>
      </c>
      <c r="BV51" s="13">
        <v>4</v>
      </c>
      <c r="BW51" s="56">
        <v>4</v>
      </c>
    </row>
    <row r="52" spans="1:75" x14ac:dyDescent="0.25">
      <c r="A52" s="14" t="s">
        <v>608</v>
      </c>
      <c r="B52" s="15" t="s">
        <v>670</v>
      </c>
      <c r="C52" s="15" t="s">
        <v>333</v>
      </c>
      <c r="D52" s="45">
        <v>2700</v>
      </c>
      <c r="E52" s="44">
        <v>8.9756625500000009</v>
      </c>
      <c r="F52" s="40">
        <f>Table1[[#This Row],[Total (HRK million)]]*1000000/Table1[[#This Row],[Population 2022]]</f>
        <v>3324.3194629629634</v>
      </c>
      <c r="G52" s="44">
        <v>7.1233901900000003</v>
      </c>
      <c r="H52" s="40">
        <f>Table1[[#This Row],[Total (HRK million)                ]]*1000000/Table1[[#This Row],[Population 2022]]</f>
        <v>2638.2926629629633</v>
      </c>
      <c r="I52" s="44">
        <v>1.8522723600000004</v>
      </c>
      <c r="J52" s="40">
        <f>Table1[[#This Row],[Total (HRK million)                           ]]*1000000/Table1[[#This Row],[Population 2022]]</f>
        <v>686.02680000000009</v>
      </c>
      <c r="K52" s="45">
        <v>2727</v>
      </c>
      <c r="L52" s="44">
        <v>8.6114630000000005</v>
      </c>
      <c r="M52" s="40">
        <f>Table1[[#This Row],[Total (HRK million)  ]]*1000000/Table1[[#This Row],[Population 2021]]</f>
        <v>3157.8522185551888</v>
      </c>
      <c r="N52" s="44">
        <v>10.621289000000001</v>
      </c>
      <c r="O52" s="40">
        <f>Table1[[#This Row],[Total (HRK million)                 ]]*1000000/Table1[[#This Row],[Population 2021]]</f>
        <v>3894.8621195452879</v>
      </c>
      <c r="P52" s="44">
        <v>-2.0098260000000003</v>
      </c>
      <c r="Q52" s="40">
        <f>Table1[[#This Row],[Total (HRK million)                            ]]*1000000/Table1[[#This Row],[Population 2021]]</f>
        <v>-737.00990099009914</v>
      </c>
      <c r="R52" s="64">
        <v>2899</v>
      </c>
      <c r="S52" s="35">
        <v>8.7760890000000007</v>
      </c>
      <c r="T52" s="36">
        <f>Table1[[#This Row],[Total (HRK million)   ]]*1000000/Table1[[#This Row],[Population 2020]]</f>
        <v>3027.2814763711626</v>
      </c>
      <c r="U52" s="35">
        <v>7.1916219999999997</v>
      </c>
      <c r="V52" s="36">
        <f>Table1[[#This Row],[Total (HRK million)                  ]]*1000000/Table1[[#This Row],[Population 2020]]</f>
        <v>2480.7250776129699</v>
      </c>
      <c r="W52" s="35">
        <f>Table1[[#This Row],[Total (HRK million)   ]]-Table1[[#This Row],[Total (HRK million)                  ]]</f>
        <v>1.584467000000001</v>
      </c>
      <c r="X52" s="36">
        <f>Table1[[#This Row],[Total (HRK million)                             ]]*1000000/Table1[[#This Row],[Population 2020]]</f>
        <v>546.55639875819281</v>
      </c>
      <c r="Y52" s="68">
        <v>2937</v>
      </c>
      <c r="Z52" s="7">
        <v>7.8695820000000003</v>
      </c>
      <c r="AA52" s="6">
        <f>Table1[[#This Row],[Total (HRK million)                     ]]*1000000/Table1[[#This Row],[Population 2019                 ]]</f>
        <v>2679.4627170582226</v>
      </c>
      <c r="AB52" s="7">
        <v>8.9774940000000001</v>
      </c>
      <c r="AC52" s="6">
        <f>Table1[[#This Row],[Total (HRK million)                                   ]]*1000000/Table1[[#This Row],[Population 2019                 ]]</f>
        <v>3056.6884576098059</v>
      </c>
      <c r="AD52" s="7">
        <f>Table1[[#This Row],[Total (HRK million)                     ]]-Table1[[#This Row],[Total (HRK million)                                   ]]</f>
        <v>-1.1079119999999998</v>
      </c>
      <c r="AE52" s="8">
        <f>Table1[[#This Row],[Total (HRK million)                       ]]*1000000/Table1[[#This Row],[Population 2019                 ]]</f>
        <v>-377.22574055158316</v>
      </c>
      <c r="AF52" s="6">
        <v>2967</v>
      </c>
      <c r="AG52" s="7">
        <v>7.4728500000000002</v>
      </c>
      <c r="AH52" s="6">
        <f>Table1[[#This Row],[Total (HRK million)                                 ]]*1000000/Table1[[#This Row],[Population 2018]]</f>
        <v>2518.655207280081</v>
      </c>
      <c r="AI52" s="7">
        <v>7.9234929999999997</v>
      </c>
      <c r="AJ52" s="6">
        <f>Table1[[#This Row],[Total (HRK million)                                     ]]*1000000/Table1[[#This Row],[Population 2018]]</f>
        <v>2670.540276373441</v>
      </c>
      <c r="AK52" s="7">
        <f>Table1[[#This Row],[Total (HRK million)                                 ]]-Table1[[#This Row],[Total (HRK million)                                     ]]</f>
        <v>-0.45064299999999946</v>
      </c>
      <c r="AL52" s="8">
        <f>Table1[[#This Row],[Total (HRK million)                                      ]]*1000000/Table1[[#This Row],[Population 2018]]</f>
        <v>-151.88506909336013</v>
      </c>
      <c r="AM52" s="9">
        <v>3019</v>
      </c>
      <c r="AN52" s="10">
        <v>5.4883980000000001</v>
      </c>
      <c r="AO52" s="11">
        <f>Table1[[#This Row],[Total (HRK million)                                         ]]*1000000/Table1[[#This Row],[Population 2017               ]]</f>
        <v>1817.9523020867837</v>
      </c>
      <c r="AP52" s="10">
        <v>7.5159500000000001</v>
      </c>
      <c r="AQ52" s="11">
        <f>Table1[[#This Row],[Total (HRK million)                                          ]]*1000000/Table1[[#This Row],[Population 2017               ]]</f>
        <v>2489.5495197085129</v>
      </c>
      <c r="AR52" s="10">
        <f>Table1[[#This Row],[Total (HRK million)                                         ]]-Table1[[#This Row],[Total (HRK million)                                          ]]</f>
        <v>-2.027552</v>
      </c>
      <c r="AS52" s="11">
        <f>Table1[[#This Row],[Total (HRK million)                                                  ]]*1000000/Table1[[#This Row],[Population 2017               ]]</f>
        <v>-671.5972176217291</v>
      </c>
      <c r="AT52" s="45">
        <v>3109</v>
      </c>
      <c r="AU52" s="46">
        <v>5.0203239999999996</v>
      </c>
      <c r="AV52" s="13">
        <f>Table1[[#This Row],[Total (HRK million)                                ]]*1000000/Table1[[#This Row],[Population 2016]]</f>
        <v>1614.7713091026053</v>
      </c>
      <c r="AW52" s="46">
        <v>5.8388090000000004</v>
      </c>
      <c r="AX52" s="13">
        <f>Table1[[#This Row],[Total (HRK million)                                                        ]]*1000000/Table1[[#This Row],[Population 2016]]</f>
        <v>1878.0344162110002</v>
      </c>
      <c r="AY52" s="82">
        <f>Table1[[#This Row],[Total (HRK million)                                ]]-Table1[[#This Row],[Total (HRK million)                                                        ]]</f>
        <v>-0.8184850000000008</v>
      </c>
      <c r="AZ52" s="13">
        <f>Table1[[#This Row],[Total (HRK million)                                                                      ]]*1000000/Table1[[#This Row],[Population 2016]]</f>
        <v>-263.26310710839522</v>
      </c>
      <c r="BA52" s="68">
        <v>3181</v>
      </c>
      <c r="BB52" s="52">
        <v>4.9190160000000001</v>
      </c>
      <c r="BC52" s="13">
        <f>Table1[[#This Row],[Total (HRK million)                                                           ]]*1000000/Table1[[#This Row],[Population 2015]]</f>
        <v>1546.3740961961648</v>
      </c>
      <c r="BD52" s="52">
        <v>3.8655599999999999</v>
      </c>
      <c r="BE52" s="13">
        <f>Table1[[#This Row],[Total (HRK million) ]]*1000000/Table1[[#This Row],[Population 2015]]</f>
        <v>1215.2027664256523</v>
      </c>
      <c r="BF52" s="82">
        <f>Table1[[#This Row],[Total (HRK million)                                                           ]]-Table1[[#This Row],[Total (HRK million) ]]</f>
        <v>1.0534560000000002</v>
      </c>
      <c r="BG52" s="13">
        <f>Table1[[#This Row],[Total (HRK million)     ]]*1000000/Table1[[#This Row],[Population 2015]]</f>
        <v>331.1713297705125</v>
      </c>
      <c r="BH52" s="68">
        <v>3176</v>
      </c>
      <c r="BI52" s="88">
        <v>3.6817519999999999</v>
      </c>
      <c r="BJ52" s="12">
        <f>Table1[[#This Row],[Total (HRK million)                                  ]]*1000000/Table1[[#This Row],[Population 2014]]</f>
        <v>1159.2418136020151</v>
      </c>
      <c r="BK52" s="88">
        <v>3.1346530000000001</v>
      </c>
      <c r="BL52" s="12">
        <f>Table1[[#This Row],[Total (HRK million)    ]]*1000000/Table1[[#This Row],[Population 2014]]</f>
        <v>986.98142317380348</v>
      </c>
      <c r="BM52" s="88">
        <f>Table1[[#This Row],[Total (HRK million)                                  ]]-Table1[[#This Row],[Total (HRK million)    ]]</f>
        <v>0.54709899999999978</v>
      </c>
      <c r="BN52" s="12">
        <f>Table1[[#This Row],[Total (HRK million)      ]]*1000000/Table1[[#This Row],[Population 2014]]</f>
        <v>172.26039042821151</v>
      </c>
      <c r="BO52" s="94">
        <v>5</v>
      </c>
      <c r="BP52" s="53">
        <v>3</v>
      </c>
      <c r="BQ52" s="55">
        <v>5</v>
      </c>
      <c r="BR52" s="26">
        <v>5</v>
      </c>
      <c r="BS52" s="13">
        <v>5</v>
      </c>
      <c r="BT52" s="13">
        <v>5</v>
      </c>
      <c r="BU52" s="13">
        <v>3</v>
      </c>
      <c r="BV52" s="13">
        <v>4</v>
      </c>
      <c r="BW52" s="56">
        <v>0</v>
      </c>
    </row>
    <row r="53" spans="1:75" x14ac:dyDescent="0.25">
      <c r="A53" s="14" t="s">
        <v>607</v>
      </c>
      <c r="B53" s="15" t="s">
        <v>671</v>
      </c>
      <c r="C53" s="15" t="s">
        <v>109</v>
      </c>
      <c r="D53" s="45">
        <v>6183</v>
      </c>
      <c r="E53" s="44">
        <v>37.827256079999998</v>
      </c>
      <c r="F53" s="40">
        <f>Table1[[#This Row],[Total (HRK million)]]*1000000/Table1[[#This Row],[Population 2022]]</f>
        <v>6117.9453469189712</v>
      </c>
      <c r="G53" s="44">
        <v>32.665938820000001</v>
      </c>
      <c r="H53" s="40">
        <f>Table1[[#This Row],[Total (HRK million)                ]]*1000000/Table1[[#This Row],[Population 2022]]</f>
        <v>5283.1859647420342</v>
      </c>
      <c r="I53" s="44">
        <v>5.1613172599999979</v>
      </c>
      <c r="J53" s="40">
        <f>Table1[[#This Row],[Total (HRK million)                           ]]*1000000/Table1[[#This Row],[Population 2022]]</f>
        <v>834.75938217693647</v>
      </c>
      <c r="K53" s="45">
        <v>5999</v>
      </c>
      <c r="L53" s="44">
        <v>33.794373</v>
      </c>
      <c r="M53" s="40">
        <f>Table1[[#This Row],[Total (HRK million)  ]]*1000000/Table1[[#This Row],[Population 2021]]</f>
        <v>5633.3343890648439</v>
      </c>
      <c r="N53" s="44">
        <v>31.530083000000001</v>
      </c>
      <c r="O53" s="40">
        <f>Table1[[#This Row],[Total (HRK million)                 ]]*1000000/Table1[[#This Row],[Population 2021]]</f>
        <v>5255.8898149691613</v>
      </c>
      <c r="P53" s="44">
        <v>2.264289999999999</v>
      </c>
      <c r="Q53" s="40">
        <f>Table1[[#This Row],[Total (HRK million)                            ]]*1000000/Table1[[#This Row],[Population 2021]]</f>
        <v>377.44457409568247</v>
      </c>
      <c r="R53" s="64">
        <v>6179</v>
      </c>
      <c r="S53" s="35">
        <v>35.216678000000002</v>
      </c>
      <c r="T53" s="36">
        <f>Table1[[#This Row],[Total (HRK million)   ]]*1000000/Table1[[#This Row],[Population 2020]]</f>
        <v>5699.4138210066358</v>
      </c>
      <c r="U53" s="35">
        <v>41.895417000000002</v>
      </c>
      <c r="V53" s="36">
        <f>Table1[[#This Row],[Total (HRK million)                  ]]*1000000/Table1[[#This Row],[Population 2020]]</f>
        <v>6780.2908237578895</v>
      </c>
      <c r="W53" s="35">
        <f>Table1[[#This Row],[Total (HRK million)   ]]-Table1[[#This Row],[Total (HRK million)                  ]]</f>
        <v>-6.6787390000000002</v>
      </c>
      <c r="X53" s="36">
        <f>Table1[[#This Row],[Total (HRK million)                             ]]*1000000/Table1[[#This Row],[Population 2020]]</f>
        <v>-1080.8770027512542</v>
      </c>
      <c r="Y53" s="68">
        <v>6083</v>
      </c>
      <c r="Z53" s="7">
        <v>36.806801999999998</v>
      </c>
      <c r="AA53" s="6">
        <f>Table1[[#This Row],[Total (HRK million)                     ]]*1000000/Table1[[#This Row],[Population 2019                 ]]</f>
        <v>6050.7647542331088</v>
      </c>
      <c r="AB53" s="7">
        <v>33.478808000000001</v>
      </c>
      <c r="AC53" s="6">
        <f>Table1[[#This Row],[Total (HRK million)                                   ]]*1000000/Table1[[#This Row],[Population 2019                 ]]</f>
        <v>5503.667269439421</v>
      </c>
      <c r="AD53" s="7">
        <f>Table1[[#This Row],[Total (HRK million)                     ]]-Table1[[#This Row],[Total (HRK million)                                   ]]</f>
        <v>3.3279939999999968</v>
      </c>
      <c r="AE53" s="8">
        <f>Table1[[#This Row],[Total (HRK million)                       ]]*1000000/Table1[[#This Row],[Population 2019                 ]]</f>
        <v>547.09748479368682</v>
      </c>
      <c r="AF53" s="6">
        <v>6023</v>
      </c>
      <c r="AG53" s="7">
        <v>29.359864000000002</v>
      </c>
      <c r="AH53" s="6">
        <f>Table1[[#This Row],[Total (HRK million)                                 ]]*1000000/Table1[[#This Row],[Population 2018]]</f>
        <v>4874.6246056782338</v>
      </c>
      <c r="AI53" s="7">
        <v>32.598128000000003</v>
      </c>
      <c r="AJ53" s="6">
        <f>Table1[[#This Row],[Total (HRK million)                                     ]]*1000000/Table1[[#This Row],[Population 2018]]</f>
        <v>5412.2742819193099</v>
      </c>
      <c r="AK53" s="7">
        <f>Table1[[#This Row],[Total (HRK million)                                 ]]-Table1[[#This Row],[Total (HRK million)                                     ]]</f>
        <v>-3.2382640000000009</v>
      </c>
      <c r="AL53" s="8">
        <f>Table1[[#This Row],[Total (HRK million)                                      ]]*1000000/Table1[[#This Row],[Population 2018]]</f>
        <v>-537.64967624107601</v>
      </c>
      <c r="AM53" s="9">
        <v>6028</v>
      </c>
      <c r="AN53" s="10">
        <v>32.215854999999998</v>
      </c>
      <c r="AO53" s="11">
        <f>Table1[[#This Row],[Total (HRK million)                                         ]]*1000000/Table1[[#This Row],[Population 2017               ]]</f>
        <v>5344.3687790311869</v>
      </c>
      <c r="AP53" s="10">
        <v>30.845624999999998</v>
      </c>
      <c r="AQ53" s="11">
        <f>Table1[[#This Row],[Total (HRK million)                                          ]]*1000000/Table1[[#This Row],[Population 2017               ]]</f>
        <v>5117.0578964830793</v>
      </c>
      <c r="AR53" s="10">
        <f>Table1[[#This Row],[Total (HRK million)                                         ]]-Table1[[#This Row],[Total (HRK million)                                          ]]</f>
        <v>1.3702299999999994</v>
      </c>
      <c r="AS53" s="11">
        <f>Table1[[#This Row],[Total (HRK million)                                                  ]]*1000000/Table1[[#This Row],[Population 2017               ]]</f>
        <v>227.31088254810871</v>
      </c>
      <c r="AT53" s="45">
        <v>6057</v>
      </c>
      <c r="AU53" s="46">
        <v>28.775853000000001</v>
      </c>
      <c r="AV53" s="13">
        <f>Table1[[#This Row],[Total (HRK million)                                ]]*1000000/Table1[[#This Row],[Population 2016]]</f>
        <v>4750.8424962852896</v>
      </c>
      <c r="AW53" s="46">
        <v>34.450814000000001</v>
      </c>
      <c r="AX53" s="13">
        <f>Table1[[#This Row],[Total (HRK million)                                                        ]]*1000000/Table1[[#This Row],[Population 2016]]</f>
        <v>5687.7685322767047</v>
      </c>
      <c r="AY53" s="82">
        <f>Table1[[#This Row],[Total (HRK million)                                ]]-Table1[[#This Row],[Total (HRK million)                                                        ]]</f>
        <v>-5.6749609999999997</v>
      </c>
      <c r="AZ53" s="13">
        <f>Table1[[#This Row],[Total (HRK million)                                                                      ]]*1000000/Table1[[#This Row],[Population 2016]]</f>
        <v>-936.92603599141489</v>
      </c>
      <c r="BA53" s="68">
        <v>6055</v>
      </c>
      <c r="BB53" s="52">
        <v>36.064374000000001</v>
      </c>
      <c r="BC53" s="13">
        <f>Table1[[#This Row],[Total (HRK million)                                                           ]]*1000000/Table1[[#This Row],[Population 2015]]</f>
        <v>5956.131131296449</v>
      </c>
      <c r="BD53" s="52">
        <v>41.004261999999997</v>
      </c>
      <c r="BE53" s="13">
        <f>Table1[[#This Row],[Total (HRK million) ]]*1000000/Table1[[#This Row],[Population 2015]]</f>
        <v>6771.9672997522712</v>
      </c>
      <c r="BF53" s="82">
        <f>Table1[[#This Row],[Total (HRK million)                                                           ]]-Table1[[#This Row],[Total (HRK million) ]]</f>
        <v>-4.9398879999999963</v>
      </c>
      <c r="BG53" s="13">
        <f>Table1[[#This Row],[Total (HRK million)     ]]*1000000/Table1[[#This Row],[Population 2015]]</f>
        <v>-815.83616845582105</v>
      </c>
      <c r="BH53" s="68">
        <v>6092</v>
      </c>
      <c r="BI53" s="88">
        <v>38.766806000000003</v>
      </c>
      <c r="BJ53" s="12">
        <f>Table1[[#This Row],[Total (HRK million)                                  ]]*1000000/Table1[[#This Row],[Population 2014]]</f>
        <v>6363.559750492449</v>
      </c>
      <c r="BK53" s="88">
        <v>35.927841999999998</v>
      </c>
      <c r="BL53" s="12">
        <f>Table1[[#This Row],[Total (HRK million)    ]]*1000000/Table1[[#This Row],[Population 2014]]</f>
        <v>5897.5446487196323</v>
      </c>
      <c r="BM53" s="88">
        <f>Table1[[#This Row],[Total (HRK million)                                  ]]-Table1[[#This Row],[Total (HRK million)    ]]</f>
        <v>2.8389640000000043</v>
      </c>
      <c r="BN53" s="12">
        <f>Table1[[#This Row],[Total (HRK million)      ]]*1000000/Table1[[#This Row],[Population 2014]]</f>
        <v>466.0151017728175</v>
      </c>
      <c r="BO53" s="94">
        <v>5</v>
      </c>
      <c r="BP53" s="53">
        <v>5</v>
      </c>
      <c r="BQ53" s="55">
        <v>5</v>
      </c>
      <c r="BR53" s="26">
        <v>5</v>
      </c>
      <c r="BS53" s="13">
        <v>5</v>
      </c>
      <c r="BT53" s="13">
        <v>5</v>
      </c>
      <c r="BU53" s="13">
        <v>5</v>
      </c>
      <c r="BV53" s="13">
        <v>5</v>
      </c>
      <c r="BW53" s="56">
        <v>5</v>
      </c>
    </row>
    <row r="54" spans="1:75" x14ac:dyDescent="0.25">
      <c r="A54" s="14" t="s">
        <v>608</v>
      </c>
      <c r="B54" s="15" t="s">
        <v>664</v>
      </c>
      <c r="C54" s="15" t="s">
        <v>438</v>
      </c>
      <c r="D54" s="47">
        <v>3626</v>
      </c>
      <c r="E54" s="46">
        <v>15.815827720000001</v>
      </c>
      <c r="F54" s="36">
        <f>Table1[[#This Row],[Total (HRK million)]]*1000000/Table1[[#This Row],[Population 2022]]</f>
        <v>4361.7837065637068</v>
      </c>
      <c r="G54" s="46">
        <v>14.513182349999999</v>
      </c>
      <c r="H54" s="36">
        <f>Table1[[#This Row],[Total (HRK million)                ]]*1000000/Table1[[#This Row],[Population 2022]]</f>
        <v>4002.5323634859346</v>
      </c>
      <c r="I54" s="46">
        <v>1.3026453700000011</v>
      </c>
      <c r="J54" s="36">
        <f>Table1[[#This Row],[Total (HRK million)                           ]]*1000000/Table1[[#This Row],[Population 2022]]</f>
        <v>359.25134307777193</v>
      </c>
      <c r="K54" s="47">
        <v>3712</v>
      </c>
      <c r="L54" s="46">
        <v>11.940453</v>
      </c>
      <c r="M54" s="36">
        <f>Table1[[#This Row],[Total (HRK million)  ]]*1000000/Table1[[#This Row],[Population 2021]]</f>
        <v>3216.7168642241381</v>
      </c>
      <c r="N54" s="46">
        <v>13.318916</v>
      </c>
      <c r="O54" s="36">
        <f>Table1[[#This Row],[Total (HRK million)                 ]]*1000000/Table1[[#This Row],[Population 2021]]</f>
        <v>3588.0700431034484</v>
      </c>
      <c r="P54" s="46">
        <v>-1.378463</v>
      </c>
      <c r="Q54" s="36">
        <f>Table1[[#This Row],[Total (HRK million)                            ]]*1000000/Table1[[#This Row],[Population 2021]]</f>
        <v>-371.35317887931035</v>
      </c>
      <c r="R54" s="64">
        <v>3794</v>
      </c>
      <c r="S54" s="35">
        <v>10.766814999999999</v>
      </c>
      <c r="T54" s="36">
        <f>Table1[[#This Row],[Total (HRK million)   ]]*1000000/Table1[[#This Row],[Population 2020]]</f>
        <v>2837.8531892461783</v>
      </c>
      <c r="U54" s="35">
        <v>11.116125</v>
      </c>
      <c r="V54" s="36">
        <f>Table1[[#This Row],[Total (HRK million)                  ]]*1000000/Table1[[#This Row],[Population 2020]]</f>
        <v>2929.9222456510279</v>
      </c>
      <c r="W54" s="35">
        <f>Table1[[#This Row],[Total (HRK million)   ]]-Table1[[#This Row],[Total (HRK million)                  ]]</f>
        <v>-0.3493100000000009</v>
      </c>
      <c r="X54" s="36">
        <f>Table1[[#This Row],[Total (HRK million)                             ]]*1000000/Table1[[#This Row],[Population 2020]]</f>
        <v>-92.069056404849988</v>
      </c>
      <c r="Y54" s="68">
        <v>3834</v>
      </c>
      <c r="Z54" s="7">
        <v>11.936555</v>
      </c>
      <c r="AA54" s="6">
        <f>Table1[[#This Row],[Total (HRK million)                     ]]*1000000/Table1[[#This Row],[Population 2019                 ]]</f>
        <v>3113.3424621804902</v>
      </c>
      <c r="AB54" s="7">
        <v>10.610924000000001</v>
      </c>
      <c r="AC54" s="6">
        <f>Table1[[#This Row],[Total (HRK million)                                   ]]*1000000/Table1[[#This Row],[Population 2019                 ]]</f>
        <v>2767.585811163276</v>
      </c>
      <c r="AD54" s="7">
        <f>Table1[[#This Row],[Total (HRK million)                     ]]-Table1[[#This Row],[Total (HRK million)                                   ]]</f>
        <v>1.3256309999999996</v>
      </c>
      <c r="AE54" s="8">
        <f>Table1[[#This Row],[Total (HRK million)                       ]]*1000000/Table1[[#This Row],[Population 2019                 ]]</f>
        <v>345.75665101721427</v>
      </c>
      <c r="AF54" s="6">
        <v>3920</v>
      </c>
      <c r="AG54" s="7">
        <v>11.043715000000001</v>
      </c>
      <c r="AH54" s="6">
        <f>Table1[[#This Row],[Total (HRK million)                                 ]]*1000000/Table1[[#This Row],[Population 2018]]</f>
        <v>2817.2742346938776</v>
      </c>
      <c r="AI54" s="7">
        <v>11.182391000000001</v>
      </c>
      <c r="AJ54" s="6">
        <f>Table1[[#This Row],[Total (HRK million)                                     ]]*1000000/Table1[[#This Row],[Population 2018]]</f>
        <v>2852.6507653061226</v>
      </c>
      <c r="AK54" s="7">
        <f>Table1[[#This Row],[Total (HRK million)                                 ]]-Table1[[#This Row],[Total (HRK million)                                     ]]</f>
        <v>-0.13867600000000024</v>
      </c>
      <c r="AL54" s="8">
        <f>Table1[[#This Row],[Total (HRK million)                                      ]]*1000000/Table1[[#This Row],[Population 2018]]</f>
        <v>-35.376530612244956</v>
      </c>
      <c r="AM54" s="9">
        <v>4071</v>
      </c>
      <c r="AN54" s="10">
        <v>9.2251820000000002</v>
      </c>
      <c r="AO54" s="11">
        <f>Table1[[#This Row],[Total (HRK million)                                         ]]*1000000/Table1[[#This Row],[Population 2017               ]]</f>
        <v>2266.072709408008</v>
      </c>
      <c r="AP54" s="10">
        <v>9.1295249999999992</v>
      </c>
      <c r="AQ54" s="11">
        <f>Table1[[#This Row],[Total (HRK million)                                          ]]*1000000/Table1[[#This Row],[Population 2017               ]]</f>
        <v>2242.5755342667649</v>
      </c>
      <c r="AR54" s="10">
        <f>Table1[[#This Row],[Total (HRK million)                                         ]]-Table1[[#This Row],[Total (HRK million)                                          ]]</f>
        <v>9.5657000000000991E-2</v>
      </c>
      <c r="AS54" s="11">
        <f>Table1[[#This Row],[Total (HRK million)                                                  ]]*1000000/Table1[[#This Row],[Population 2017               ]]</f>
        <v>23.497175141243179</v>
      </c>
      <c r="AT54" s="45">
        <v>4282</v>
      </c>
      <c r="AU54" s="46">
        <v>9.4585220000000003</v>
      </c>
      <c r="AV54" s="13">
        <f>Table1[[#This Row],[Total (HRK million)                                ]]*1000000/Table1[[#This Row],[Population 2016]]</f>
        <v>2208.9028491359177</v>
      </c>
      <c r="AW54" s="46">
        <v>9.2700689999999994</v>
      </c>
      <c r="AX54" s="13">
        <f>Table1[[#This Row],[Total (HRK million)                                                        ]]*1000000/Table1[[#This Row],[Population 2016]]</f>
        <v>2164.8923400280241</v>
      </c>
      <c r="AY54" s="82">
        <f>Table1[[#This Row],[Total (HRK million)                                ]]-Table1[[#This Row],[Total (HRK million)                                                        ]]</f>
        <v>0.18845300000000087</v>
      </c>
      <c r="AZ54" s="13">
        <f>Table1[[#This Row],[Total (HRK million)                                                                      ]]*1000000/Table1[[#This Row],[Population 2016]]</f>
        <v>44.010509107893711</v>
      </c>
      <c r="BA54" s="68">
        <v>4404</v>
      </c>
      <c r="BB54" s="52">
        <v>7.3679139999999999</v>
      </c>
      <c r="BC54" s="13">
        <f>Table1[[#This Row],[Total (HRK million)                                                           ]]*1000000/Table1[[#This Row],[Population 2015]]</f>
        <v>1673.0049954586739</v>
      </c>
      <c r="BD54" s="52">
        <v>6.2562530000000001</v>
      </c>
      <c r="BE54" s="13">
        <f>Table1[[#This Row],[Total (HRK million) ]]*1000000/Table1[[#This Row],[Population 2015]]</f>
        <v>1420.5842415985467</v>
      </c>
      <c r="BF54" s="82">
        <f>Table1[[#This Row],[Total (HRK million)                                                           ]]-Table1[[#This Row],[Total (HRK million) ]]</f>
        <v>1.1116609999999998</v>
      </c>
      <c r="BG54" s="13">
        <f>Table1[[#This Row],[Total (HRK million)     ]]*1000000/Table1[[#This Row],[Population 2015]]</f>
        <v>252.42075386012709</v>
      </c>
      <c r="BH54" s="68">
        <v>4456</v>
      </c>
      <c r="BI54" s="88">
        <v>4.9768280000000003</v>
      </c>
      <c r="BJ54" s="12">
        <f>Table1[[#This Row],[Total (HRK million)                                  ]]*1000000/Table1[[#This Row],[Population 2014]]</f>
        <v>1116.8824057450629</v>
      </c>
      <c r="BK54" s="88">
        <v>4.1404199999999998</v>
      </c>
      <c r="BL54" s="12">
        <f>Table1[[#This Row],[Total (HRK million)    ]]*1000000/Table1[[#This Row],[Population 2014]]</f>
        <v>929.17863554757628</v>
      </c>
      <c r="BM54" s="88">
        <f>Table1[[#This Row],[Total (HRK million)                                  ]]-Table1[[#This Row],[Total (HRK million)    ]]</f>
        <v>0.83640800000000048</v>
      </c>
      <c r="BN54" s="12">
        <f>Table1[[#This Row],[Total (HRK million)      ]]*1000000/Table1[[#This Row],[Population 2014]]</f>
        <v>187.70377019748665</v>
      </c>
      <c r="BO54" s="94">
        <v>4</v>
      </c>
      <c r="BP54" s="53">
        <v>5</v>
      </c>
      <c r="BQ54" s="55">
        <v>5</v>
      </c>
      <c r="BR54" s="26">
        <v>2</v>
      </c>
      <c r="BS54" s="13">
        <v>5</v>
      </c>
      <c r="BT54" s="13">
        <v>5</v>
      </c>
      <c r="BU54" s="13">
        <v>5</v>
      </c>
      <c r="BV54" s="13">
        <v>1</v>
      </c>
      <c r="BW54" s="56">
        <v>0</v>
      </c>
    </row>
    <row r="55" spans="1:75" x14ac:dyDescent="0.25">
      <c r="A55" s="14" t="s">
        <v>608</v>
      </c>
      <c r="B55" s="15" t="s">
        <v>670</v>
      </c>
      <c r="C55" s="15" t="s">
        <v>334</v>
      </c>
      <c r="D55" s="45">
        <v>2877</v>
      </c>
      <c r="E55" s="44">
        <v>16.992380900000001</v>
      </c>
      <c r="F55" s="40">
        <f>Table1[[#This Row],[Total (HRK million)]]*1000000/Table1[[#This Row],[Population 2022]]</f>
        <v>5906.2846367744187</v>
      </c>
      <c r="G55" s="44">
        <v>13.411288949999999</v>
      </c>
      <c r="H55" s="40">
        <f>Table1[[#This Row],[Total (HRK million)                ]]*1000000/Table1[[#This Row],[Population 2022]]</f>
        <v>4661.5533368091756</v>
      </c>
      <c r="I55" s="44">
        <v>3.5810919500000029</v>
      </c>
      <c r="J55" s="40">
        <f>Table1[[#This Row],[Total (HRK million)                           ]]*1000000/Table1[[#This Row],[Population 2022]]</f>
        <v>1244.7312999652427</v>
      </c>
      <c r="K55" s="45">
        <v>2964</v>
      </c>
      <c r="L55" s="44">
        <v>14.380749</v>
      </c>
      <c r="M55" s="40">
        <f>Table1[[#This Row],[Total (HRK million)  ]]*1000000/Table1[[#This Row],[Population 2021]]</f>
        <v>4851.8046558704455</v>
      </c>
      <c r="N55" s="44">
        <v>18.787065999999999</v>
      </c>
      <c r="O55" s="40">
        <f>Table1[[#This Row],[Total (HRK million)                 ]]*1000000/Table1[[#This Row],[Population 2021]]</f>
        <v>6338.4163292847506</v>
      </c>
      <c r="P55" s="44">
        <v>-4.4063169999999996</v>
      </c>
      <c r="Q55" s="40">
        <f>Table1[[#This Row],[Total (HRK million)                            ]]*1000000/Table1[[#This Row],[Population 2021]]</f>
        <v>-1486.611673414305</v>
      </c>
      <c r="R55" s="64">
        <v>2873</v>
      </c>
      <c r="S55" s="35">
        <v>18.162410000000001</v>
      </c>
      <c r="T55" s="36">
        <f>Table1[[#This Row],[Total (HRK million)   ]]*1000000/Table1[[#This Row],[Population 2020]]</f>
        <v>6321.7577445179259</v>
      </c>
      <c r="U55" s="35">
        <v>17.051231999999999</v>
      </c>
      <c r="V55" s="36">
        <f>Table1[[#This Row],[Total (HRK million)                  ]]*1000000/Table1[[#This Row],[Population 2020]]</f>
        <v>5934.9919944309086</v>
      </c>
      <c r="W55" s="35">
        <f>Table1[[#This Row],[Total (HRK million)   ]]-Table1[[#This Row],[Total (HRK million)                  ]]</f>
        <v>1.1111780000000024</v>
      </c>
      <c r="X55" s="36">
        <f>Table1[[#This Row],[Total (HRK million)                             ]]*1000000/Table1[[#This Row],[Population 2020]]</f>
        <v>386.76575008701786</v>
      </c>
      <c r="Y55" s="68">
        <v>2932</v>
      </c>
      <c r="Z55" s="7">
        <v>13.156689</v>
      </c>
      <c r="AA55" s="6">
        <f>Table1[[#This Row],[Total (HRK million)                     ]]*1000000/Table1[[#This Row],[Population 2019                 ]]</f>
        <v>4487.2745566166441</v>
      </c>
      <c r="AB55" s="7">
        <v>14.387112</v>
      </c>
      <c r="AC55" s="6">
        <f>Table1[[#This Row],[Total (HRK million)                                   ]]*1000000/Table1[[#This Row],[Population 2019                 ]]</f>
        <v>4906.9276944065487</v>
      </c>
      <c r="AD55" s="7">
        <f>Table1[[#This Row],[Total (HRK million)                     ]]-Table1[[#This Row],[Total (HRK million)                                   ]]</f>
        <v>-1.230423</v>
      </c>
      <c r="AE55" s="8">
        <f>Table1[[#This Row],[Total (HRK million)                       ]]*1000000/Table1[[#This Row],[Population 2019                 ]]</f>
        <v>-419.65313778990452</v>
      </c>
      <c r="AF55" s="6">
        <v>2988</v>
      </c>
      <c r="AG55" s="7">
        <v>9.4801090000000006</v>
      </c>
      <c r="AH55" s="6">
        <f>Table1[[#This Row],[Total (HRK million)                                 ]]*1000000/Table1[[#This Row],[Population 2018]]</f>
        <v>3172.7272423025433</v>
      </c>
      <c r="AI55" s="7">
        <v>9.5517099999999999</v>
      </c>
      <c r="AJ55" s="6">
        <f>Table1[[#This Row],[Total (HRK million)                                     ]]*1000000/Table1[[#This Row],[Population 2018]]</f>
        <v>3196.6900937081659</v>
      </c>
      <c r="AK55" s="7">
        <f>Table1[[#This Row],[Total (HRK million)                                 ]]-Table1[[#This Row],[Total (HRK million)                                     ]]</f>
        <v>-7.160099999999936E-2</v>
      </c>
      <c r="AL55" s="8">
        <f>Table1[[#This Row],[Total (HRK million)                                      ]]*1000000/Table1[[#This Row],[Population 2018]]</f>
        <v>-23.962851405622274</v>
      </c>
      <c r="AM55" s="9">
        <v>3094</v>
      </c>
      <c r="AN55" s="10">
        <v>6.4488519999999996</v>
      </c>
      <c r="AO55" s="11">
        <f>Table1[[#This Row],[Total (HRK million)                                         ]]*1000000/Table1[[#This Row],[Population 2017               ]]</f>
        <v>2084.3089851325144</v>
      </c>
      <c r="AP55" s="10">
        <v>6.5707399999999998</v>
      </c>
      <c r="AQ55" s="11">
        <f>Table1[[#This Row],[Total (HRK million)                                          ]]*1000000/Table1[[#This Row],[Population 2017               ]]</f>
        <v>2123.7039431157077</v>
      </c>
      <c r="AR55" s="10">
        <f>Table1[[#This Row],[Total (HRK million)                                         ]]-Table1[[#This Row],[Total (HRK million)                                          ]]</f>
        <v>-0.12188800000000022</v>
      </c>
      <c r="AS55" s="11">
        <f>Table1[[#This Row],[Total (HRK million)                                                  ]]*1000000/Table1[[#This Row],[Population 2017               ]]</f>
        <v>-39.394957983193351</v>
      </c>
      <c r="AT55" s="45">
        <v>3222</v>
      </c>
      <c r="AU55" s="46">
        <v>6.1336919999999999</v>
      </c>
      <c r="AV55" s="13">
        <f>Table1[[#This Row],[Total (HRK million)                                ]]*1000000/Table1[[#This Row],[Population 2016]]</f>
        <v>1903.6908752327747</v>
      </c>
      <c r="AW55" s="46">
        <v>5.9410259999999999</v>
      </c>
      <c r="AX55" s="13">
        <f>Table1[[#This Row],[Total (HRK million)                                                        ]]*1000000/Table1[[#This Row],[Population 2016]]</f>
        <v>1843.8938547486034</v>
      </c>
      <c r="AY55" s="82">
        <f>Table1[[#This Row],[Total (HRK million)                                ]]-Table1[[#This Row],[Total (HRK million)                                                        ]]</f>
        <v>0.192666</v>
      </c>
      <c r="AZ55" s="13">
        <f>Table1[[#This Row],[Total (HRK million)                                                                      ]]*1000000/Table1[[#This Row],[Population 2016]]</f>
        <v>59.79702048417132</v>
      </c>
      <c r="BA55" s="68">
        <v>3362</v>
      </c>
      <c r="BB55" s="52">
        <v>5.5690289999999996</v>
      </c>
      <c r="BC55" s="13">
        <f>Table1[[#This Row],[Total (HRK million)                                                           ]]*1000000/Table1[[#This Row],[Population 2015]]</f>
        <v>1656.4631171921476</v>
      </c>
      <c r="BD55" s="52">
        <v>5.1676169999999999</v>
      </c>
      <c r="BE55" s="13">
        <f>Table1[[#This Row],[Total (HRK million) ]]*1000000/Table1[[#This Row],[Population 2015]]</f>
        <v>1537.0663295657346</v>
      </c>
      <c r="BF55" s="82">
        <f>Table1[[#This Row],[Total (HRK million)                                                           ]]-Table1[[#This Row],[Total (HRK million) ]]</f>
        <v>0.40141199999999966</v>
      </c>
      <c r="BG55" s="13">
        <f>Table1[[#This Row],[Total (HRK million)     ]]*1000000/Table1[[#This Row],[Population 2015]]</f>
        <v>119.39678762641275</v>
      </c>
      <c r="BH55" s="68">
        <v>3459</v>
      </c>
      <c r="BI55" s="88">
        <v>5.1994319999999998</v>
      </c>
      <c r="BJ55" s="12">
        <f>Table1[[#This Row],[Total (HRK million)                                  ]]*1000000/Table1[[#This Row],[Population 2014]]</f>
        <v>1503.1604509973981</v>
      </c>
      <c r="BK55" s="88">
        <v>4.90402</v>
      </c>
      <c r="BL55" s="12">
        <f>Table1[[#This Row],[Total (HRK million)    ]]*1000000/Table1[[#This Row],[Population 2014]]</f>
        <v>1417.7565770453889</v>
      </c>
      <c r="BM55" s="88">
        <f>Table1[[#This Row],[Total (HRK million)                                  ]]-Table1[[#This Row],[Total (HRK million)    ]]</f>
        <v>0.29541199999999979</v>
      </c>
      <c r="BN55" s="12">
        <f>Table1[[#This Row],[Total (HRK million)      ]]*1000000/Table1[[#This Row],[Population 2014]]</f>
        <v>85.403873952009178</v>
      </c>
      <c r="BO55" s="94">
        <v>5</v>
      </c>
      <c r="BP55" s="53">
        <v>4</v>
      </c>
      <c r="BQ55" s="55">
        <v>5</v>
      </c>
      <c r="BR55" s="26">
        <v>5</v>
      </c>
      <c r="BS55" s="13">
        <v>5</v>
      </c>
      <c r="BT55" s="13">
        <v>5</v>
      </c>
      <c r="BU55" s="13">
        <v>5</v>
      </c>
      <c r="BV55" s="13">
        <v>3</v>
      </c>
      <c r="BW55" s="56">
        <v>3</v>
      </c>
    </row>
    <row r="56" spans="1:75" x14ac:dyDescent="0.25">
      <c r="A56" s="14" t="s">
        <v>608</v>
      </c>
      <c r="B56" s="15" t="s">
        <v>671</v>
      </c>
      <c r="C56" s="15" t="s">
        <v>498</v>
      </c>
      <c r="D56" s="45">
        <v>1429</v>
      </c>
      <c r="E56" s="44">
        <v>6.387041</v>
      </c>
      <c r="F56" s="40">
        <f>Table1[[#This Row],[Total (HRK million)]]*1000000/Table1[[#This Row],[Population 2022]]</f>
        <v>4469.5878236529043</v>
      </c>
      <c r="G56" s="44">
        <v>5.3887776999999994</v>
      </c>
      <c r="H56" s="40">
        <f>Table1[[#This Row],[Total (HRK million)                ]]*1000000/Table1[[#This Row],[Population 2022]]</f>
        <v>3771.0130860741774</v>
      </c>
      <c r="I56" s="44">
        <v>0.99826330000000074</v>
      </c>
      <c r="J56" s="40">
        <f>Table1[[#This Row],[Total (HRK million)                           ]]*1000000/Table1[[#This Row],[Population 2022]]</f>
        <v>698.57473757872685</v>
      </c>
      <c r="K56" s="45">
        <v>1453</v>
      </c>
      <c r="L56" s="44">
        <v>4.7394689999999997</v>
      </c>
      <c r="M56" s="40">
        <f>Table1[[#This Row],[Total (HRK million)  ]]*1000000/Table1[[#This Row],[Population 2021]]</f>
        <v>3261.8506538196834</v>
      </c>
      <c r="N56" s="44">
        <v>5.485284</v>
      </c>
      <c r="O56" s="40">
        <f>Table1[[#This Row],[Total (HRK million)                 ]]*1000000/Table1[[#This Row],[Population 2021]]</f>
        <v>3775.1438403303509</v>
      </c>
      <c r="P56" s="44">
        <v>-0.74581500000000034</v>
      </c>
      <c r="Q56" s="40">
        <f>Table1[[#This Row],[Total (HRK million)                            ]]*1000000/Table1[[#This Row],[Population 2021]]</f>
        <v>-513.29318651066785</v>
      </c>
      <c r="R56" s="64">
        <v>1574</v>
      </c>
      <c r="S56" s="35">
        <v>7.3353349999999997</v>
      </c>
      <c r="T56" s="36">
        <f>Table1[[#This Row],[Total (HRK million)   ]]*1000000/Table1[[#This Row],[Population 2020]]</f>
        <v>4660.3144853875474</v>
      </c>
      <c r="U56" s="35">
        <v>4.5250459999999997</v>
      </c>
      <c r="V56" s="36">
        <f>Table1[[#This Row],[Total (HRK million)                  ]]*1000000/Table1[[#This Row],[Population 2020]]</f>
        <v>2874.8703939008897</v>
      </c>
      <c r="W56" s="35">
        <f>Table1[[#This Row],[Total (HRK million)   ]]-Table1[[#This Row],[Total (HRK million)                  ]]</f>
        <v>2.810289</v>
      </c>
      <c r="X56" s="36">
        <f>Table1[[#This Row],[Total (HRK million)                             ]]*1000000/Table1[[#This Row],[Population 2020]]</f>
        <v>1785.4440914866582</v>
      </c>
      <c r="Y56" s="68">
        <v>1586</v>
      </c>
      <c r="Z56" s="7">
        <v>6.2039660000000003</v>
      </c>
      <c r="AA56" s="6">
        <f>Table1[[#This Row],[Total (HRK million)                     ]]*1000000/Table1[[#This Row],[Population 2019                 ]]</f>
        <v>3911.7061790668349</v>
      </c>
      <c r="AB56" s="7">
        <v>8.3348610000000001</v>
      </c>
      <c r="AC56" s="6">
        <f>Table1[[#This Row],[Total (HRK million)                                   ]]*1000000/Table1[[#This Row],[Population 2019                 ]]</f>
        <v>5255.2717528373269</v>
      </c>
      <c r="AD56" s="7">
        <f>Table1[[#This Row],[Total (HRK million)                     ]]-Table1[[#This Row],[Total (HRK million)                                   ]]</f>
        <v>-2.1308949999999998</v>
      </c>
      <c r="AE56" s="8">
        <f>Table1[[#This Row],[Total (HRK million)                       ]]*1000000/Table1[[#This Row],[Population 2019                 ]]</f>
        <v>-1343.5655737704915</v>
      </c>
      <c r="AF56" s="6">
        <v>1533</v>
      </c>
      <c r="AG56" s="7">
        <v>5.797974</v>
      </c>
      <c r="AH56" s="6">
        <f>Table1[[#This Row],[Total (HRK million)                                 ]]*1000000/Table1[[#This Row],[Population 2018]]</f>
        <v>3782.1095890410961</v>
      </c>
      <c r="AI56" s="7">
        <v>5.7391990000000002</v>
      </c>
      <c r="AJ56" s="6">
        <f>Table1[[#This Row],[Total (HRK million)                                     ]]*1000000/Table1[[#This Row],[Population 2018]]</f>
        <v>3743.7697325505546</v>
      </c>
      <c r="AK56" s="7">
        <f>Table1[[#This Row],[Total (HRK million)                                 ]]-Table1[[#This Row],[Total (HRK million)                                     ]]</f>
        <v>5.87749999999998E-2</v>
      </c>
      <c r="AL56" s="8">
        <f>Table1[[#This Row],[Total (HRK million)                                      ]]*1000000/Table1[[#This Row],[Population 2018]]</f>
        <v>38.339856490541287</v>
      </c>
      <c r="AM56" s="9">
        <v>1547</v>
      </c>
      <c r="AN56" s="10">
        <v>4.7081039999999996</v>
      </c>
      <c r="AO56" s="11">
        <f>Table1[[#This Row],[Total (HRK million)                                         ]]*1000000/Table1[[#This Row],[Population 2017               ]]</f>
        <v>3043.3768584356822</v>
      </c>
      <c r="AP56" s="10">
        <v>4.4471629999999998</v>
      </c>
      <c r="AQ56" s="11">
        <f>Table1[[#This Row],[Total (HRK million)                                          ]]*1000000/Table1[[#This Row],[Population 2017               ]]</f>
        <v>2874.7013574660632</v>
      </c>
      <c r="AR56" s="10">
        <f>Table1[[#This Row],[Total (HRK million)                                         ]]-Table1[[#This Row],[Total (HRK million)                                          ]]</f>
        <v>0.26094099999999987</v>
      </c>
      <c r="AS56" s="11">
        <f>Table1[[#This Row],[Total (HRK million)                                                  ]]*1000000/Table1[[#This Row],[Population 2017               ]]</f>
        <v>168.67550096961853</v>
      </c>
      <c r="AT56" s="45">
        <v>1566</v>
      </c>
      <c r="AU56" s="46">
        <v>4.6996950000000002</v>
      </c>
      <c r="AV56" s="13">
        <f>Table1[[#This Row],[Total (HRK million)                                ]]*1000000/Table1[[#This Row],[Population 2016]]</f>
        <v>3001.0823754789271</v>
      </c>
      <c r="AW56" s="46">
        <v>4.6260159999999999</v>
      </c>
      <c r="AX56" s="13">
        <f>Table1[[#This Row],[Total (HRK million)                                                        ]]*1000000/Table1[[#This Row],[Population 2016]]</f>
        <v>2954.0332056194125</v>
      </c>
      <c r="AY56" s="82">
        <f>Table1[[#This Row],[Total (HRK million)                                ]]-Table1[[#This Row],[Total (HRK million)                                                        ]]</f>
        <v>7.3679000000000272E-2</v>
      </c>
      <c r="AZ56" s="13">
        <f>Table1[[#This Row],[Total (HRK million)                                                                      ]]*1000000/Table1[[#This Row],[Population 2016]]</f>
        <v>47.049169859514862</v>
      </c>
      <c r="BA56" s="68">
        <v>1591</v>
      </c>
      <c r="BB56" s="52">
        <v>4.3783370000000001</v>
      </c>
      <c r="BC56" s="13">
        <f>Table1[[#This Row],[Total (HRK million)                                                           ]]*1000000/Table1[[#This Row],[Population 2015]]</f>
        <v>2751.9402891263358</v>
      </c>
      <c r="BD56" s="52">
        <v>5.2831770000000002</v>
      </c>
      <c r="BE56" s="13">
        <f>Table1[[#This Row],[Total (HRK million) ]]*1000000/Table1[[#This Row],[Population 2015]]</f>
        <v>3320.6643620364553</v>
      </c>
      <c r="BF56" s="82">
        <f>Table1[[#This Row],[Total (HRK million)                                                           ]]-Table1[[#This Row],[Total (HRK million) ]]</f>
        <v>-0.90484000000000009</v>
      </c>
      <c r="BG56" s="13">
        <f>Table1[[#This Row],[Total (HRK million)     ]]*1000000/Table1[[#This Row],[Population 2015]]</f>
        <v>-568.7240729101195</v>
      </c>
      <c r="BH56" s="68">
        <v>1618</v>
      </c>
      <c r="BI56" s="88">
        <v>6.4886150000000002</v>
      </c>
      <c r="BJ56" s="12">
        <f>Table1[[#This Row],[Total (HRK million)                                  ]]*1000000/Table1[[#This Row],[Population 2014]]</f>
        <v>4010.2688504326329</v>
      </c>
      <c r="BK56" s="88">
        <v>6.3668839999999998</v>
      </c>
      <c r="BL56" s="12">
        <f>Table1[[#This Row],[Total (HRK million)    ]]*1000000/Table1[[#This Row],[Population 2014]]</f>
        <v>3935.0333745364646</v>
      </c>
      <c r="BM56" s="88">
        <f>Table1[[#This Row],[Total (HRK million)                                  ]]-Table1[[#This Row],[Total (HRK million)    ]]</f>
        <v>0.12173100000000048</v>
      </c>
      <c r="BN56" s="12">
        <f>Table1[[#This Row],[Total (HRK million)      ]]*1000000/Table1[[#This Row],[Population 2014]]</f>
        <v>75.23547589616841</v>
      </c>
      <c r="BO56" s="94">
        <v>5</v>
      </c>
      <c r="BP56" s="53">
        <v>5</v>
      </c>
      <c r="BQ56" s="55">
        <v>4</v>
      </c>
      <c r="BR56" s="26">
        <v>4</v>
      </c>
      <c r="BS56" s="13">
        <v>3</v>
      </c>
      <c r="BT56" s="13">
        <v>4</v>
      </c>
      <c r="BU56" s="13">
        <v>4</v>
      </c>
      <c r="BV56" s="13">
        <v>1</v>
      </c>
      <c r="BW56" s="56">
        <v>1</v>
      </c>
    </row>
    <row r="57" spans="1:75" x14ac:dyDescent="0.25">
      <c r="A57" s="14" t="s">
        <v>608</v>
      </c>
      <c r="B57" s="15" t="s">
        <v>32</v>
      </c>
      <c r="C57" s="15" t="s">
        <v>225</v>
      </c>
      <c r="D57" s="45">
        <v>5406</v>
      </c>
      <c r="E57" s="44">
        <v>19.428538379999999</v>
      </c>
      <c r="F57" s="40">
        <f>Table1[[#This Row],[Total (HRK million)]]*1000000/Table1[[#This Row],[Population 2022]]</f>
        <v>3593.8842730299666</v>
      </c>
      <c r="G57" s="44">
        <v>20.099003330000002</v>
      </c>
      <c r="H57" s="40">
        <f>Table1[[#This Row],[Total (HRK million)                ]]*1000000/Table1[[#This Row],[Population 2022]]</f>
        <v>3717.9066463189051</v>
      </c>
      <c r="I57" s="44">
        <v>-0.67046495000000295</v>
      </c>
      <c r="J57" s="40">
        <f>Table1[[#This Row],[Total (HRK million)                           ]]*1000000/Table1[[#This Row],[Population 2022]]</f>
        <v>-124.02237328893877</v>
      </c>
      <c r="K57" s="45">
        <v>5425</v>
      </c>
      <c r="L57" s="44">
        <v>15.99727</v>
      </c>
      <c r="M57" s="40">
        <f>Table1[[#This Row],[Total (HRK million)  ]]*1000000/Table1[[#This Row],[Population 2021]]</f>
        <v>2948.8055299539169</v>
      </c>
      <c r="N57" s="44">
        <v>16.453956000000002</v>
      </c>
      <c r="O57" s="40">
        <f>Table1[[#This Row],[Total (HRK million)                 ]]*1000000/Table1[[#This Row],[Population 2021]]</f>
        <v>3032.9872811059913</v>
      </c>
      <c r="P57" s="44">
        <v>-0.45668600000000126</v>
      </c>
      <c r="Q57" s="40">
        <f>Table1[[#This Row],[Total (HRK million)                            ]]*1000000/Table1[[#This Row],[Population 2021]]</f>
        <v>-84.181751152073971</v>
      </c>
      <c r="R57" s="64">
        <v>5597</v>
      </c>
      <c r="S57" s="35">
        <v>16.853874000000001</v>
      </c>
      <c r="T57" s="36">
        <f>Table1[[#This Row],[Total (HRK million)   ]]*1000000/Table1[[#This Row],[Population 2020]]</f>
        <v>3011.2335179560478</v>
      </c>
      <c r="U57" s="35">
        <v>21.334357000000001</v>
      </c>
      <c r="V57" s="36">
        <f>Table1[[#This Row],[Total (HRK million)                  ]]*1000000/Table1[[#This Row],[Population 2020]]</f>
        <v>3811.7486153296409</v>
      </c>
      <c r="W57" s="35">
        <f>Table1[[#This Row],[Total (HRK million)   ]]-Table1[[#This Row],[Total (HRK million)                  ]]</f>
        <v>-4.4804829999999995</v>
      </c>
      <c r="X57" s="36">
        <f>Table1[[#This Row],[Total (HRK million)                             ]]*1000000/Table1[[#This Row],[Population 2020]]</f>
        <v>-800.51509737359299</v>
      </c>
      <c r="Y57" s="68">
        <v>5618</v>
      </c>
      <c r="Z57" s="7">
        <v>18.724316000000002</v>
      </c>
      <c r="AA57" s="6">
        <f>Table1[[#This Row],[Total (HRK million)                     ]]*1000000/Table1[[#This Row],[Population 2019                 ]]</f>
        <v>3332.9149163403345</v>
      </c>
      <c r="AB57" s="7">
        <v>22.237138000000002</v>
      </c>
      <c r="AC57" s="6">
        <f>Table1[[#This Row],[Total (HRK million)                                   ]]*1000000/Table1[[#This Row],[Population 2019                 ]]</f>
        <v>3958.194731221075</v>
      </c>
      <c r="AD57" s="7">
        <f>Table1[[#This Row],[Total (HRK million)                     ]]-Table1[[#This Row],[Total (HRK million)                                   ]]</f>
        <v>-3.5128219999999999</v>
      </c>
      <c r="AE57" s="8">
        <f>Table1[[#This Row],[Total (HRK million)                       ]]*1000000/Table1[[#This Row],[Population 2019                 ]]</f>
        <v>-625.27981488074045</v>
      </c>
      <c r="AF57" s="6">
        <v>5654</v>
      </c>
      <c r="AG57" s="7">
        <v>16.54364</v>
      </c>
      <c r="AH57" s="6">
        <f>Table1[[#This Row],[Total (HRK million)                                 ]]*1000000/Table1[[#This Row],[Population 2018]]</f>
        <v>2926.0063671736825</v>
      </c>
      <c r="AI57" s="7">
        <v>16.287682</v>
      </c>
      <c r="AJ57" s="6">
        <f>Table1[[#This Row],[Total (HRK million)                                     ]]*1000000/Table1[[#This Row],[Population 2018]]</f>
        <v>2880.7361160240539</v>
      </c>
      <c r="AK57" s="7">
        <f>Table1[[#This Row],[Total (HRK million)                                 ]]-Table1[[#This Row],[Total (HRK million)                                     ]]</f>
        <v>0.25595799999999969</v>
      </c>
      <c r="AL57" s="8">
        <f>Table1[[#This Row],[Total (HRK million)                                      ]]*1000000/Table1[[#This Row],[Population 2018]]</f>
        <v>45.270251149628528</v>
      </c>
      <c r="AM57" s="9">
        <v>5675</v>
      </c>
      <c r="AN57" s="10">
        <v>13.192309</v>
      </c>
      <c r="AO57" s="11">
        <f>Table1[[#This Row],[Total (HRK million)                                         ]]*1000000/Table1[[#This Row],[Population 2017               ]]</f>
        <v>2324.635947136564</v>
      </c>
      <c r="AP57" s="10">
        <v>13.947652</v>
      </c>
      <c r="AQ57" s="11">
        <f>Table1[[#This Row],[Total (HRK million)                                          ]]*1000000/Table1[[#This Row],[Population 2017               ]]</f>
        <v>2457.7360352422907</v>
      </c>
      <c r="AR57" s="10">
        <f>Table1[[#This Row],[Total (HRK million)                                         ]]-Table1[[#This Row],[Total (HRK million)                                          ]]</f>
        <v>-0.75534299999999988</v>
      </c>
      <c r="AS57" s="11">
        <f>Table1[[#This Row],[Total (HRK million)                                                  ]]*1000000/Table1[[#This Row],[Population 2017               ]]</f>
        <v>-133.10008810572685</v>
      </c>
      <c r="AT57" s="45">
        <v>5709</v>
      </c>
      <c r="AU57" s="46">
        <v>14.350097999999999</v>
      </c>
      <c r="AV57" s="13">
        <f>Table1[[#This Row],[Total (HRK million)                                ]]*1000000/Table1[[#This Row],[Population 2016]]</f>
        <v>2513.5922228060958</v>
      </c>
      <c r="AW57" s="46">
        <v>10.291561</v>
      </c>
      <c r="AX57" s="13">
        <f>Table1[[#This Row],[Total (HRK million)                                                        ]]*1000000/Table1[[#This Row],[Population 2016]]</f>
        <v>1802.6906638640742</v>
      </c>
      <c r="AY57" s="82">
        <f>Table1[[#This Row],[Total (HRK million)                                ]]-Table1[[#This Row],[Total (HRK million)                                                        ]]</f>
        <v>4.0585369999999994</v>
      </c>
      <c r="AZ57" s="13">
        <f>Table1[[#This Row],[Total (HRK million)                                                                      ]]*1000000/Table1[[#This Row],[Population 2016]]</f>
        <v>710.90155894202132</v>
      </c>
      <c r="BA57" s="68">
        <v>5715</v>
      </c>
      <c r="BB57" s="52">
        <v>11.360884</v>
      </c>
      <c r="BC57" s="13">
        <f>Table1[[#This Row],[Total (HRK million)                                                           ]]*1000000/Table1[[#This Row],[Population 2015]]</f>
        <v>1987.9062117235346</v>
      </c>
      <c r="BD57" s="52">
        <v>13.052320999999999</v>
      </c>
      <c r="BE57" s="13">
        <f>Table1[[#This Row],[Total (HRK million) ]]*1000000/Table1[[#This Row],[Population 2015]]</f>
        <v>2283.8706911636045</v>
      </c>
      <c r="BF57" s="82">
        <f>Table1[[#This Row],[Total (HRK million)                                                           ]]-Table1[[#This Row],[Total (HRK million) ]]</f>
        <v>-1.6914369999999987</v>
      </c>
      <c r="BG57" s="13">
        <f>Table1[[#This Row],[Total (HRK million)     ]]*1000000/Table1[[#This Row],[Population 2015]]</f>
        <v>-295.96447944006979</v>
      </c>
      <c r="BH57" s="68">
        <v>5748</v>
      </c>
      <c r="BI57" s="88">
        <v>16.583438999999998</v>
      </c>
      <c r="BJ57" s="12">
        <f>Table1[[#This Row],[Total (HRK million)                                  ]]*1000000/Table1[[#This Row],[Population 2014]]</f>
        <v>2885.0798538622125</v>
      </c>
      <c r="BK57" s="88">
        <v>13.196109999999999</v>
      </c>
      <c r="BL57" s="12">
        <f>Table1[[#This Row],[Total (HRK million)    ]]*1000000/Table1[[#This Row],[Population 2014]]</f>
        <v>2295.7741823242868</v>
      </c>
      <c r="BM57" s="88">
        <f>Table1[[#This Row],[Total (HRK million)                                  ]]-Table1[[#This Row],[Total (HRK million)    ]]</f>
        <v>3.3873289999999994</v>
      </c>
      <c r="BN57" s="12">
        <f>Table1[[#This Row],[Total (HRK million)      ]]*1000000/Table1[[#This Row],[Population 2014]]</f>
        <v>589.30567153792617</v>
      </c>
      <c r="BO57" s="94">
        <v>5</v>
      </c>
      <c r="BP57" s="53">
        <v>4</v>
      </c>
      <c r="BQ57" s="55">
        <v>5</v>
      </c>
      <c r="BR57" s="26">
        <v>3</v>
      </c>
      <c r="BS57" s="13">
        <v>5</v>
      </c>
      <c r="BT57" s="13">
        <v>3</v>
      </c>
      <c r="BU57" s="13">
        <v>2</v>
      </c>
      <c r="BV57" s="13">
        <v>3</v>
      </c>
      <c r="BW57" s="56">
        <v>1</v>
      </c>
    </row>
    <row r="58" spans="1:75" x14ac:dyDescent="0.25">
      <c r="A58" s="14" t="s">
        <v>608</v>
      </c>
      <c r="B58" s="15" t="s">
        <v>24</v>
      </c>
      <c r="C58" s="15" t="s">
        <v>206</v>
      </c>
      <c r="D58" s="45">
        <v>1388</v>
      </c>
      <c r="E58" s="44">
        <v>7.3256460099999998</v>
      </c>
      <c r="F58" s="40">
        <f>Table1[[#This Row],[Total (HRK million)]]*1000000/Table1[[#This Row],[Population 2022]]</f>
        <v>5277.8429466858788</v>
      </c>
      <c r="G58" s="44">
        <v>10.519883329999999</v>
      </c>
      <c r="H58" s="40">
        <f>Table1[[#This Row],[Total (HRK million)                ]]*1000000/Table1[[#This Row],[Population 2022]]</f>
        <v>7579.166664265128</v>
      </c>
      <c r="I58" s="44">
        <v>-3.1942373199999983</v>
      </c>
      <c r="J58" s="40">
        <f>Table1[[#This Row],[Total (HRK million)                           ]]*1000000/Table1[[#This Row],[Population 2022]]</f>
        <v>-2301.3237175792497</v>
      </c>
      <c r="K58" s="45">
        <v>1491</v>
      </c>
      <c r="L58" s="44">
        <v>7.3287779999999998</v>
      </c>
      <c r="M58" s="40">
        <f>Table1[[#This Row],[Total (HRK million)  ]]*1000000/Table1[[#This Row],[Population 2021]]</f>
        <v>4915.3440643863178</v>
      </c>
      <c r="N58" s="44">
        <v>7.8879659999999996</v>
      </c>
      <c r="O58" s="40">
        <f>Table1[[#This Row],[Total (HRK million)                 ]]*1000000/Table1[[#This Row],[Population 2021]]</f>
        <v>5290.3863179074451</v>
      </c>
      <c r="P58" s="44">
        <v>-0.5591879999999998</v>
      </c>
      <c r="Q58" s="40">
        <f>Table1[[#This Row],[Total (HRK million)                            ]]*1000000/Table1[[#This Row],[Population 2021]]</f>
        <v>-375.04225352112661</v>
      </c>
      <c r="R58" s="64">
        <v>1320</v>
      </c>
      <c r="S58" s="35">
        <v>9.1186369999999997</v>
      </c>
      <c r="T58" s="36">
        <f>Table1[[#This Row],[Total (HRK million)   ]]*1000000/Table1[[#This Row],[Population 2020]]</f>
        <v>6908.0583333333334</v>
      </c>
      <c r="U58" s="35">
        <v>9.1317400000000006</v>
      </c>
      <c r="V58" s="36">
        <f>Table1[[#This Row],[Total (HRK million)                  ]]*1000000/Table1[[#This Row],[Population 2020]]</f>
        <v>6917.984848484848</v>
      </c>
      <c r="W58" s="35">
        <f>Table1[[#This Row],[Total (HRK million)   ]]-Table1[[#This Row],[Total (HRK million)                  ]]</f>
        <v>-1.3103000000000975E-2</v>
      </c>
      <c r="X58" s="36">
        <f>Table1[[#This Row],[Total (HRK million)                             ]]*1000000/Table1[[#This Row],[Population 2020]]</f>
        <v>-9.9265151515158898</v>
      </c>
      <c r="Y58" s="68">
        <v>1356</v>
      </c>
      <c r="Z58" s="7">
        <v>9.7575789999999998</v>
      </c>
      <c r="AA58" s="6">
        <f>Table1[[#This Row],[Total (HRK million)                     ]]*1000000/Table1[[#This Row],[Population 2019                 ]]</f>
        <v>7195.8547197640119</v>
      </c>
      <c r="AB58" s="7">
        <v>9.9478609999999996</v>
      </c>
      <c r="AC58" s="6">
        <f>Table1[[#This Row],[Total (HRK million)                                   ]]*1000000/Table1[[#This Row],[Population 2019                 ]]</f>
        <v>7336.1806784660766</v>
      </c>
      <c r="AD58" s="7">
        <f>Table1[[#This Row],[Total (HRK million)                     ]]-Table1[[#This Row],[Total (HRK million)                                   ]]</f>
        <v>-0.19028199999999984</v>
      </c>
      <c r="AE58" s="8">
        <f>Table1[[#This Row],[Total (HRK million)                       ]]*1000000/Table1[[#This Row],[Population 2019                 ]]</f>
        <v>-140.32595870206478</v>
      </c>
      <c r="AF58" s="6">
        <v>1438</v>
      </c>
      <c r="AG58" s="7">
        <v>6.1404569999999996</v>
      </c>
      <c r="AH58" s="6">
        <f>Table1[[#This Row],[Total (HRK million)                                 ]]*1000000/Table1[[#This Row],[Population 2018]]</f>
        <v>4270.1369958275382</v>
      </c>
      <c r="AI58" s="7">
        <v>5.7237210000000003</v>
      </c>
      <c r="AJ58" s="6">
        <f>Table1[[#This Row],[Total (HRK million)                                     ]]*1000000/Table1[[#This Row],[Population 2018]]</f>
        <v>3980.3344923504869</v>
      </c>
      <c r="AK58" s="7">
        <f>Table1[[#This Row],[Total (HRK million)                                 ]]-Table1[[#This Row],[Total (HRK million)                                     ]]</f>
        <v>0.41673599999999933</v>
      </c>
      <c r="AL58" s="8">
        <f>Table1[[#This Row],[Total (HRK million)                                      ]]*1000000/Table1[[#This Row],[Population 2018]]</f>
        <v>289.80250347705095</v>
      </c>
      <c r="AM58" s="9">
        <v>1465</v>
      </c>
      <c r="AN58" s="10">
        <v>5.1165599999999998</v>
      </c>
      <c r="AO58" s="11">
        <f>Table1[[#This Row],[Total (HRK million)                                         ]]*1000000/Table1[[#This Row],[Population 2017               ]]</f>
        <v>3492.5324232081912</v>
      </c>
      <c r="AP58" s="10">
        <v>5.5708770000000003</v>
      </c>
      <c r="AQ58" s="11">
        <f>Table1[[#This Row],[Total (HRK million)                                          ]]*1000000/Table1[[#This Row],[Population 2017               ]]</f>
        <v>3802.6464163822525</v>
      </c>
      <c r="AR58" s="10">
        <f>Table1[[#This Row],[Total (HRK million)                                         ]]-Table1[[#This Row],[Total (HRK million)                                          ]]</f>
        <v>-0.45431700000000053</v>
      </c>
      <c r="AS58" s="11">
        <f>Table1[[#This Row],[Total (HRK million)                                                  ]]*1000000/Table1[[#This Row],[Population 2017               ]]</f>
        <v>-310.11399317406182</v>
      </c>
      <c r="AT58" s="45">
        <v>1557</v>
      </c>
      <c r="AU58" s="46">
        <v>5.2088830000000002</v>
      </c>
      <c r="AV58" s="13">
        <f>Table1[[#This Row],[Total (HRK million)                                ]]*1000000/Table1[[#This Row],[Population 2016]]</f>
        <v>3345.4611432241491</v>
      </c>
      <c r="AW58" s="46">
        <v>4.1081909999999997</v>
      </c>
      <c r="AX58" s="13">
        <f>Table1[[#This Row],[Total (HRK million)                                                        ]]*1000000/Table1[[#This Row],[Population 2016]]</f>
        <v>2638.5298651252406</v>
      </c>
      <c r="AY58" s="82">
        <f>Table1[[#This Row],[Total (HRK million)                                ]]-Table1[[#This Row],[Total (HRK million)                                                        ]]</f>
        <v>1.1006920000000004</v>
      </c>
      <c r="AZ58" s="13">
        <f>Table1[[#This Row],[Total (HRK million)                                                                      ]]*1000000/Table1[[#This Row],[Population 2016]]</f>
        <v>706.93127809890848</v>
      </c>
      <c r="BA58" s="68">
        <v>1644</v>
      </c>
      <c r="BB58" s="52">
        <v>3.032565</v>
      </c>
      <c r="BC58" s="13">
        <f>Table1[[#This Row],[Total (HRK million)                                                           ]]*1000000/Table1[[#This Row],[Population 2015]]</f>
        <v>1844.6259124087592</v>
      </c>
      <c r="BD58" s="52">
        <v>3.1975090000000002</v>
      </c>
      <c r="BE58" s="13">
        <f>Table1[[#This Row],[Total (HRK million) ]]*1000000/Table1[[#This Row],[Population 2015]]</f>
        <v>1944.956812652068</v>
      </c>
      <c r="BF58" s="82">
        <f>Table1[[#This Row],[Total (HRK million)                                                           ]]-Table1[[#This Row],[Total (HRK million) ]]</f>
        <v>-0.1649440000000002</v>
      </c>
      <c r="BG58" s="13">
        <f>Table1[[#This Row],[Total (HRK million)     ]]*1000000/Table1[[#This Row],[Population 2015]]</f>
        <v>-100.33090024330913</v>
      </c>
      <c r="BH58" s="68">
        <v>1703</v>
      </c>
      <c r="BI58" s="88">
        <v>3.5654859999999999</v>
      </c>
      <c r="BJ58" s="12">
        <f>Table1[[#This Row],[Total (HRK million)                                  ]]*1000000/Table1[[#This Row],[Population 2014]]</f>
        <v>2093.6500293599529</v>
      </c>
      <c r="BK58" s="88">
        <v>3.4579309999999999</v>
      </c>
      <c r="BL58" s="12">
        <f>Table1[[#This Row],[Total (HRK million)    ]]*1000000/Table1[[#This Row],[Population 2014]]</f>
        <v>2030.493834409865</v>
      </c>
      <c r="BM58" s="88">
        <f>Table1[[#This Row],[Total (HRK million)                                  ]]-Table1[[#This Row],[Total (HRK million)    ]]</f>
        <v>0.10755500000000007</v>
      </c>
      <c r="BN58" s="12">
        <f>Table1[[#This Row],[Total (HRK million)      ]]*1000000/Table1[[#This Row],[Population 2014]]</f>
        <v>63.156194950088121</v>
      </c>
      <c r="BO58" s="94">
        <v>5</v>
      </c>
      <c r="BP58" s="53">
        <v>5</v>
      </c>
      <c r="BQ58" s="55">
        <v>5</v>
      </c>
      <c r="BR58" s="26">
        <v>3</v>
      </c>
      <c r="BS58" s="13">
        <v>4</v>
      </c>
      <c r="BT58" s="13">
        <v>2</v>
      </c>
      <c r="BU58" s="13">
        <v>3</v>
      </c>
      <c r="BV58" s="13">
        <v>2</v>
      </c>
      <c r="BW58" s="56">
        <v>0</v>
      </c>
    </row>
    <row r="59" spans="1:75" x14ac:dyDescent="0.25">
      <c r="A59" s="14" t="s">
        <v>608</v>
      </c>
      <c r="B59" s="15" t="s">
        <v>660</v>
      </c>
      <c r="C59" s="15" t="s">
        <v>461</v>
      </c>
      <c r="D59" s="45">
        <v>1725</v>
      </c>
      <c r="E59" s="44">
        <v>11.903224420000001</v>
      </c>
      <c r="F59" s="40">
        <f>Table1[[#This Row],[Total (HRK million)]]*1000000/Table1[[#This Row],[Population 2022]]</f>
        <v>6900.4199536231881</v>
      </c>
      <c r="G59" s="44">
        <v>11.340132530000002</v>
      </c>
      <c r="H59" s="40">
        <f>Table1[[#This Row],[Total (HRK million)                ]]*1000000/Table1[[#This Row],[Population 2022]]</f>
        <v>6573.9898724637687</v>
      </c>
      <c r="I59" s="44">
        <v>0.56309188999999871</v>
      </c>
      <c r="J59" s="40">
        <f>Table1[[#This Row],[Total (HRK million)                           ]]*1000000/Table1[[#This Row],[Population 2022]]</f>
        <v>326.43008115941956</v>
      </c>
      <c r="K59" s="45">
        <v>1799</v>
      </c>
      <c r="L59" s="44">
        <v>9.2359790000000004</v>
      </c>
      <c r="M59" s="40">
        <f>Table1[[#This Row],[Total (HRK million)  ]]*1000000/Table1[[#This Row],[Population 2021]]</f>
        <v>5133.9516397998887</v>
      </c>
      <c r="N59" s="44">
        <v>13.681331</v>
      </c>
      <c r="O59" s="40">
        <f>Table1[[#This Row],[Total (HRK million)                 ]]*1000000/Table1[[#This Row],[Population 2021]]</f>
        <v>7604.9644246803782</v>
      </c>
      <c r="P59" s="44">
        <v>-4.4453519999999997</v>
      </c>
      <c r="Q59" s="40">
        <f>Table1[[#This Row],[Total (HRK million)                            ]]*1000000/Table1[[#This Row],[Population 2021]]</f>
        <v>-2471.0127848804891</v>
      </c>
      <c r="R59" s="64">
        <v>1738</v>
      </c>
      <c r="S59" s="35">
        <v>12.71036</v>
      </c>
      <c r="T59" s="36">
        <f>Table1[[#This Row],[Total (HRK million)   ]]*1000000/Table1[[#This Row],[Population 2020]]</f>
        <v>7313.2105868814733</v>
      </c>
      <c r="U59" s="35">
        <v>10.491466000000001</v>
      </c>
      <c r="V59" s="36">
        <f>Table1[[#This Row],[Total (HRK million)                  ]]*1000000/Table1[[#This Row],[Population 2020]]</f>
        <v>6036.5166858457997</v>
      </c>
      <c r="W59" s="35">
        <f>Table1[[#This Row],[Total (HRK million)   ]]-Table1[[#This Row],[Total (HRK million)                  ]]</f>
        <v>2.2188939999999988</v>
      </c>
      <c r="X59" s="36">
        <f>Table1[[#This Row],[Total (HRK million)                             ]]*1000000/Table1[[#This Row],[Population 2020]]</f>
        <v>1276.6939010356723</v>
      </c>
      <c r="Y59" s="68">
        <v>1774</v>
      </c>
      <c r="Z59" s="7">
        <v>7.9588960000000002</v>
      </c>
      <c r="AA59" s="6">
        <f>Table1[[#This Row],[Total (HRK million)                     ]]*1000000/Table1[[#This Row],[Population 2019                 ]]</f>
        <v>4486.4126268320178</v>
      </c>
      <c r="AB59" s="7">
        <v>6.8359819999999996</v>
      </c>
      <c r="AC59" s="6">
        <f>Table1[[#This Row],[Total (HRK million)                                   ]]*1000000/Table1[[#This Row],[Population 2019                 ]]</f>
        <v>3853.4284103720406</v>
      </c>
      <c r="AD59" s="7">
        <f>Table1[[#This Row],[Total (HRK million)                     ]]-Table1[[#This Row],[Total (HRK million)                                   ]]</f>
        <v>1.1229140000000006</v>
      </c>
      <c r="AE59" s="8">
        <f>Table1[[#This Row],[Total (HRK million)                       ]]*1000000/Table1[[#This Row],[Population 2019                 ]]</f>
        <v>632.9842164599778</v>
      </c>
      <c r="AF59" s="6">
        <v>1817</v>
      </c>
      <c r="AG59" s="7">
        <v>8.2253279999999993</v>
      </c>
      <c r="AH59" s="6">
        <f>Table1[[#This Row],[Total (HRK million)                                 ]]*1000000/Table1[[#This Row],[Population 2018]]</f>
        <v>4526.8728673637861</v>
      </c>
      <c r="AI59" s="7">
        <v>7.420439</v>
      </c>
      <c r="AJ59" s="6">
        <f>Table1[[#This Row],[Total (HRK million)                                     ]]*1000000/Table1[[#This Row],[Population 2018]]</f>
        <v>4083.8959823885525</v>
      </c>
      <c r="AK59" s="7">
        <f>Table1[[#This Row],[Total (HRK million)                                 ]]-Table1[[#This Row],[Total (HRK million)                                     ]]</f>
        <v>0.8048889999999993</v>
      </c>
      <c r="AL59" s="8">
        <f>Table1[[#This Row],[Total (HRK million)                                      ]]*1000000/Table1[[#This Row],[Population 2018]]</f>
        <v>442.97688497523353</v>
      </c>
      <c r="AM59" s="9">
        <v>1862</v>
      </c>
      <c r="AN59" s="10">
        <v>6.5510460000000004</v>
      </c>
      <c r="AO59" s="11">
        <f>Table1[[#This Row],[Total (HRK million)                                         ]]*1000000/Table1[[#This Row],[Population 2017               ]]</f>
        <v>3518.2846401718584</v>
      </c>
      <c r="AP59" s="10">
        <v>5.6540850000000002</v>
      </c>
      <c r="AQ59" s="11">
        <f>Table1[[#This Row],[Total (HRK million)                                          ]]*1000000/Table1[[#This Row],[Population 2017               ]]</f>
        <v>3036.5655209452202</v>
      </c>
      <c r="AR59" s="10">
        <f>Table1[[#This Row],[Total (HRK million)                                         ]]-Table1[[#This Row],[Total (HRK million)                                          ]]</f>
        <v>0.89696100000000012</v>
      </c>
      <c r="AS59" s="11">
        <f>Table1[[#This Row],[Total (HRK million)                                                  ]]*1000000/Table1[[#This Row],[Population 2017               ]]</f>
        <v>481.7191192266381</v>
      </c>
      <c r="AT59" s="45">
        <v>1938</v>
      </c>
      <c r="AU59" s="46">
        <v>6.4121779999999999</v>
      </c>
      <c r="AV59" s="13">
        <f>Table1[[#This Row],[Total (HRK million)                                ]]*1000000/Table1[[#This Row],[Population 2016]]</f>
        <v>3308.6573787409702</v>
      </c>
      <c r="AW59" s="46">
        <v>5.1528559999999999</v>
      </c>
      <c r="AX59" s="13">
        <f>Table1[[#This Row],[Total (HRK million)                                                        ]]*1000000/Table1[[#This Row],[Population 2016]]</f>
        <v>2658.8524251805984</v>
      </c>
      <c r="AY59" s="82">
        <f>Table1[[#This Row],[Total (HRK million)                                ]]-Table1[[#This Row],[Total (HRK million)                                                        ]]</f>
        <v>1.2593220000000001</v>
      </c>
      <c r="AZ59" s="13">
        <f>Table1[[#This Row],[Total (HRK million)                                                                      ]]*1000000/Table1[[#This Row],[Population 2016]]</f>
        <v>649.80495356037147</v>
      </c>
      <c r="BA59" s="68">
        <v>1992</v>
      </c>
      <c r="BB59" s="52">
        <v>4.8315950000000001</v>
      </c>
      <c r="BC59" s="13">
        <f>Table1[[#This Row],[Total (HRK million)                                                           ]]*1000000/Table1[[#This Row],[Population 2015]]</f>
        <v>2425.4994979919679</v>
      </c>
      <c r="BD59" s="52">
        <v>5.2866600000000004</v>
      </c>
      <c r="BE59" s="13">
        <f>Table1[[#This Row],[Total (HRK million) ]]*1000000/Table1[[#This Row],[Population 2015]]</f>
        <v>2653.9457831325303</v>
      </c>
      <c r="BF59" s="82">
        <f>Table1[[#This Row],[Total (HRK million)                                                           ]]-Table1[[#This Row],[Total (HRK million) ]]</f>
        <v>-0.45506500000000027</v>
      </c>
      <c r="BG59" s="13">
        <f>Table1[[#This Row],[Total (HRK million)     ]]*1000000/Table1[[#This Row],[Population 2015]]</f>
        <v>-228.4462851405624</v>
      </c>
      <c r="BH59" s="68">
        <v>2056</v>
      </c>
      <c r="BI59" s="88">
        <v>5.3443230000000002</v>
      </c>
      <c r="BJ59" s="12">
        <f>Table1[[#This Row],[Total (HRK million)                                  ]]*1000000/Table1[[#This Row],[Population 2014]]</f>
        <v>2599.3788910505837</v>
      </c>
      <c r="BK59" s="88">
        <v>5.93649</v>
      </c>
      <c r="BL59" s="12">
        <f>Table1[[#This Row],[Total (HRK million)    ]]*1000000/Table1[[#This Row],[Population 2014]]</f>
        <v>2887.3978599221791</v>
      </c>
      <c r="BM59" s="88">
        <f>Table1[[#This Row],[Total (HRK million)                                  ]]-Table1[[#This Row],[Total (HRK million)    ]]</f>
        <v>-0.59216699999999989</v>
      </c>
      <c r="BN59" s="12">
        <f>Table1[[#This Row],[Total (HRK million)      ]]*1000000/Table1[[#This Row],[Population 2014]]</f>
        <v>-288.01896887159529</v>
      </c>
      <c r="BO59" s="94">
        <v>5</v>
      </c>
      <c r="BP59" s="53">
        <v>5</v>
      </c>
      <c r="BQ59" s="55">
        <v>4</v>
      </c>
      <c r="BR59" s="26">
        <v>4</v>
      </c>
      <c r="BS59" s="13">
        <v>4</v>
      </c>
      <c r="BT59" s="13">
        <v>1</v>
      </c>
      <c r="BU59" s="13">
        <v>1</v>
      </c>
      <c r="BV59" s="13">
        <v>1</v>
      </c>
      <c r="BW59" s="56">
        <v>0</v>
      </c>
    </row>
    <row r="60" spans="1:75" x14ac:dyDescent="0.25">
      <c r="A60" s="14" t="s">
        <v>608</v>
      </c>
      <c r="B60" s="15" t="s">
        <v>676</v>
      </c>
      <c r="C60" s="15" t="s">
        <v>421</v>
      </c>
      <c r="D60" s="48">
        <v>173</v>
      </c>
      <c r="E60" s="44">
        <v>2.2748397599999999</v>
      </c>
      <c r="F60" s="40">
        <f>Table1[[#This Row],[Total (HRK million)]]*1000000/Table1[[#This Row],[Population 2022]]</f>
        <v>13149.362774566473</v>
      </c>
      <c r="G60" s="44">
        <v>2.5904104100000001</v>
      </c>
      <c r="H60" s="40">
        <f>Table1[[#This Row],[Total (HRK million)                ]]*1000000/Table1[[#This Row],[Population 2022]]</f>
        <v>14973.470578034683</v>
      </c>
      <c r="I60" s="44">
        <v>-0.3155706500000004</v>
      </c>
      <c r="J60" s="40">
        <f>Table1[[#This Row],[Total (HRK million)                           ]]*1000000/Table1[[#This Row],[Population 2022]]</f>
        <v>-1824.1078034682102</v>
      </c>
      <c r="K60" s="48">
        <v>171</v>
      </c>
      <c r="L60" s="44">
        <v>2.4600029999999999</v>
      </c>
      <c r="M60" s="40">
        <f>Table1[[#This Row],[Total (HRK million)  ]]*1000000/Table1[[#This Row],[Population 2021]]</f>
        <v>14385.982456140351</v>
      </c>
      <c r="N60" s="44">
        <v>3.9099300000000001</v>
      </c>
      <c r="O60" s="40">
        <f>Table1[[#This Row],[Total (HRK million)                 ]]*1000000/Table1[[#This Row],[Population 2021]]</f>
        <v>22865.087719298244</v>
      </c>
      <c r="P60" s="44">
        <v>-1.4499270000000002</v>
      </c>
      <c r="Q60" s="40">
        <f>Table1[[#This Row],[Total (HRK million)                            ]]*1000000/Table1[[#This Row],[Population 2021]]</f>
        <v>-8479.1052631578968</v>
      </c>
      <c r="R60" s="64">
        <v>134</v>
      </c>
      <c r="S60" s="35">
        <v>3.4875370000000001</v>
      </c>
      <c r="T60" s="36">
        <f>Table1[[#This Row],[Total (HRK million)   ]]*1000000/Table1[[#This Row],[Population 2020]]</f>
        <v>26026.395522388058</v>
      </c>
      <c r="U60" s="35">
        <v>3.4574189999999998</v>
      </c>
      <c r="V60" s="36">
        <f>Table1[[#This Row],[Total (HRK million)                  ]]*1000000/Table1[[#This Row],[Population 2020]]</f>
        <v>25801.63432835821</v>
      </c>
      <c r="W60" s="35">
        <f>Table1[[#This Row],[Total (HRK million)   ]]-Table1[[#This Row],[Total (HRK million)                  ]]</f>
        <v>3.0118000000000311E-2</v>
      </c>
      <c r="X60" s="36">
        <f>Table1[[#This Row],[Total (HRK million)                             ]]*1000000/Table1[[#This Row],[Population 2020]]</f>
        <v>224.76119402985307</v>
      </c>
      <c r="Y60" s="68">
        <v>129</v>
      </c>
      <c r="Z60" s="7">
        <v>4.1380330000000001</v>
      </c>
      <c r="AA60" s="6">
        <f>Table1[[#This Row],[Total (HRK million)                     ]]*1000000/Table1[[#This Row],[Population 2019                 ]]</f>
        <v>32077.77519379845</v>
      </c>
      <c r="AB60" s="7">
        <v>3.8427820000000001</v>
      </c>
      <c r="AC60" s="6">
        <f>Table1[[#This Row],[Total (HRK million)                                   ]]*1000000/Table1[[#This Row],[Population 2019                 ]]</f>
        <v>29789.007751937985</v>
      </c>
      <c r="AD60" s="7">
        <f>Table1[[#This Row],[Total (HRK million)                     ]]-Table1[[#This Row],[Total (HRK million)                                   ]]</f>
        <v>0.29525099999999993</v>
      </c>
      <c r="AE60" s="8">
        <f>Table1[[#This Row],[Total (HRK million)                       ]]*1000000/Table1[[#This Row],[Population 2019                 ]]</f>
        <v>2288.7674418604647</v>
      </c>
      <c r="AF60" s="6">
        <v>137</v>
      </c>
      <c r="AG60" s="7">
        <v>3.3789500000000001</v>
      </c>
      <c r="AH60" s="6">
        <f>Table1[[#This Row],[Total (HRK million)                                 ]]*1000000/Table1[[#This Row],[Population 2018]]</f>
        <v>24663.868613138686</v>
      </c>
      <c r="AI60" s="7">
        <v>4.0383969999999998</v>
      </c>
      <c r="AJ60" s="6">
        <f>Table1[[#This Row],[Total (HRK million)                                     ]]*1000000/Table1[[#This Row],[Population 2018]]</f>
        <v>29477.350364963502</v>
      </c>
      <c r="AK60" s="7">
        <f>Table1[[#This Row],[Total (HRK million)                                 ]]-Table1[[#This Row],[Total (HRK million)                                     ]]</f>
        <v>-0.65944699999999967</v>
      </c>
      <c r="AL60" s="8">
        <f>Table1[[#This Row],[Total (HRK million)                                      ]]*1000000/Table1[[#This Row],[Population 2018]]</f>
        <v>-4813.4817518248146</v>
      </c>
      <c r="AM60" s="9">
        <v>137</v>
      </c>
      <c r="AN60" s="10">
        <v>3.4724430000000002</v>
      </c>
      <c r="AO60" s="11">
        <f>Table1[[#This Row],[Total (HRK million)                                         ]]*1000000/Table1[[#This Row],[Population 2017               ]]</f>
        <v>25346.299270072992</v>
      </c>
      <c r="AP60" s="10">
        <v>2.69035</v>
      </c>
      <c r="AQ60" s="11">
        <f>Table1[[#This Row],[Total (HRK million)                                          ]]*1000000/Table1[[#This Row],[Population 2017               ]]</f>
        <v>19637.591240875914</v>
      </c>
      <c r="AR60" s="10">
        <f>Table1[[#This Row],[Total (HRK million)                                         ]]-Table1[[#This Row],[Total (HRK million)                                          ]]</f>
        <v>0.78209300000000015</v>
      </c>
      <c r="AS60" s="11">
        <f>Table1[[#This Row],[Total (HRK million)                                                  ]]*1000000/Table1[[#This Row],[Population 2017               ]]</f>
        <v>5708.7080291970815</v>
      </c>
      <c r="AT60" s="45">
        <v>133</v>
      </c>
      <c r="AU60" s="46">
        <v>2.4642460000000002</v>
      </c>
      <c r="AV60" s="13">
        <f>Table1[[#This Row],[Total (HRK million)                                ]]*1000000/Table1[[#This Row],[Population 2016]]</f>
        <v>18528.165413533836</v>
      </c>
      <c r="AW60" s="46">
        <v>2.2794880000000002</v>
      </c>
      <c r="AX60" s="13">
        <f>Table1[[#This Row],[Total (HRK million)                                                        ]]*1000000/Table1[[#This Row],[Population 2016]]</f>
        <v>17139.007518796992</v>
      </c>
      <c r="AY60" s="82">
        <f>Table1[[#This Row],[Total (HRK million)                                ]]-Table1[[#This Row],[Total (HRK million)                                                        ]]</f>
        <v>0.18475799999999998</v>
      </c>
      <c r="AZ60" s="13">
        <f>Table1[[#This Row],[Total (HRK million)                                                                      ]]*1000000/Table1[[#This Row],[Population 2016]]</f>
        <v>1389.1578947368419</v>
      </c>
      <c r="BA60" s="68">
        <v>130</v>
      </c>
      <c r="BB60" s="52">
        <v>1.920161</v>
      </c>
      <c r="BC60" s="13">
        <f>Table1[[#This Row],[Total (HRK million)                                                           ]]*1000000/Table1[[#This Row],[Population 2015]]</f>
        <v>14770.469230769231</v>
      </c>
      <c r="BD60" s="52">
        <v>1.7862769999999999</v>
      </c>
      <c r="BE60" s="13">
        <f>Table1[[#This Row],[Total (HRK million) ]]*1000000/Table1[[#This Row],[Population 2015]]</f>
        <v>13740.592307692308</v>
      </c>
      <c r="BF60" s="82">
        <f>Table1[[#This Row],[Total (HRK million)                                                           ]]-Table1[[#This Row],[Total (HRK million) ]]</f>
        <v>0.13388400000000011</v>
      </c>
      <c r="BG60" s="13">
        <f>Table1[[#This Row],[Total (HRK million)     ]]*1000000/Table1[[#This Row],[Population 2015]]</f>
        <v>1029.876923076924</v>
      </c>
      <c r="BH60" s="68">
        <v>134</v>
      </c>
      <c r="BI60" s="88">
        <v>1.9006369999999999</v>
      </c>
      <c r="BJ60" s="12">
        <f>Table1[[#This Row],[Total (HRK million)                                  ]]*1000000/Table1[[#This Row],[Population 2014]]</f>
        <v>14183.858208955224</v>
      </c>
      <c r="BK60" s="88">
        <v>1.842546</v>
      </c>
      <c r="BL60" s="12">
        <f>Table1[[#This Row],[Total (HRK million)    ]]*1000000/Table1[[#This Row],[Population 2014]]</f>
        <v>13750.343283582089</v>
      </c>
      <c r="BM60" s="88">
        <f>Table1[[#This Row],[Total (HRK million)                                  ]]-Table1[[#This Row],[Total (HRK million)    ]]</f>
        <v>5.8090999999999893E-2</v>
      </c>
      <c r="BN60" s="12">
        <f>Table1[[#This Row],[Total (HRK million)      ]]*1000000/Table1[[#This Row],[Population 2014]]</f>
        <v>433.51492537313351</v>
      </c>
      <c r="BO60" s="94">
        <v>5</v>
      </c>
      <c r="BP60" s="53">
        <v>5</v>
      </c>
      <c r="BQ60" s="55">
        <v>4</v>
      </c>
      <c r="BR60" s="26">
        <v>5</v>
      </c>
      <c r="BS60" s="13">
        <v>5</v>
      </c>
      <c r="BT60" s="13">
        <v>3</v>
      </c>
      <c r="BU60" s="13">
        <v>3</v>
      </c>
      <c r="BV60" s="13">
        <v>3</v>
      </c>
      <c r="BW60" s="56">
        <v>3</v>
      </c>
    </row>
    <row r="61" spans="1:75" x14ac:dyDescent="0.25">
      <c r="A61" s="14" t="s">
        <v>607</v>
      </c>
      <c r="B61" s="15" t="s">
        <v>669</v>
      </c>
      <c r="C61" s="15" t="s">
        <v>43</v>
      </c>
      <c r="D61" s="45">
        <v>2729</v>
      </c>
      <c r="E61" s="44">
        <v>29.841457380000001</v>
      </c>
      <c r="F61" s="40">
        <f>Table1[[#This Row],[Total (HRK million)]]*1000000/Table1[[#This Row],[Population 2022]]</f>
        <v>10934.9422425797</v>
      </c>
      <c r="G61" s="44">
        <v>27.282340999999999</v>
      </c>
      <c r="H61" s="40">
        <f>Table1[[#This Row],[Total (HRK million)                ]]*1000000/Table1[[#This Row],[Population 2022]]</f>
        <v>9997.1934774642723</v>
      </c>
      <c r="I61" s="44">
        <v>2.5591163800000025</v>
      </c>
      <c r="J61" s="40">
        <f>Table1[[#This Row],[Total (HRK million)                           ]]*1000000/Table1[[#This Row],[Population 2022]]</f>
        <v>937.74876511542789</v>
      </c>
      <c r="K61" s="45">
        <v>2716</v>
      </c>
      <c r="L61" s="44">
        <v>36.057254999999998</v>
      </c>
      <c r="M61" s="40">
        <f>Table1[[#This Row],[Total (HRK million)  ]]*1000000/Table1[[#This Row],[Population 2021]]</f>
        <v>13275.867083946981</v>
      </c>
      <c r="N61" s="44">
        <v>32.278342000000002</v>
      </c>
      <c r="O61" s="40">
        <f>Table1[[#This Row],[Total (HRK million)                 ]]*1000000/Table1[[#This Row],[Population 2021]]</f>
        <v>11884.514727540502</v>
      </c>
      <c r="P61" s="44">
        <v>3.7789129999999957</v>
      </c>
      <c r="Q61" s="40">
        <f>Table1[[#This Row],[Total (HRK million)                            ]]*1000000/Table1[[#This Row],[Population 2021]]</f>
        <v>1391.3523564064785</v>
      </c>
      <c r="R61" s="64">
        <v>2955</v>
      </c>
      <c r="S61" s="35">
        <v>28.848925000000001</v>
      </c>
      <c r="T61" s="36">
        <f>Table1[[#This Row],[Total (HRK million)   ]]*1000000/Table1[[#This Row],[Population 2020]]</f>
        <v>9762.7495769881552</v>
      </c>
      <c r="U61" s="35">
        <v>35.869703000000001</v>
      </c>
      <c r="V61" s="36">
        <f>Table1[[#This Row],[Total (HRK million)                  ]]*1000000/Table1[[#This Row],[Population 2020]]</f>
        <v>12138.647377326564</v>
      </c>
      <c r="W61" s="35">
        <f>Table1[[#This Row],[Total (HRK million)   ]]-Table1[[#This Row],[Total (HRK million)                  ]]</f>
        <v>-7.020778</v>
      </c>
      <c r="X61" s="36">
        <f>Table1[[#This Row],[Total (HRK million)                             ]]*1000000/Table1[[#This Row],[Population 2020]]</f>
        <v>-2375.8978003384095</v>
      </c>
      <c r="Y61" s="68">
        <v>2907</v>
      </c>
      <c r="Z61" s="7">
        <v>30.497335</v>
      </c>
      <c r="AA61" s="6">
        <f>Table1[[#This Row],[Total (HRK million)                     ]]*1000000/Table1[[#This Row],[Population 2019                 ]]</f>
        <v>10490.999312005504</v>
      </c>
      <c r="AB61" s="7">
        <v>28.209114</v>
      </c>
      <c r="AC61" s="6">
        <f>Table1[[#This Row],[Total (HRK million)                                   ]]*1000000/Table1[[#This Row],[Population 2019                 ]]</f>
        <v>9703.8575851393198</v>
      </c>
      <c r="AD61" s="7">
        <f>Table1[[#This Row],[Total (HRK million)                     ]]-Table1[[#This Row],[Total (HRK million)                                   ]]</f>
        <v>2.2882210000000001</v>
      </c>
      <c r="AE61" s="8">
        <f>Table1[[#This Row],[Total (HRK million)                       ]]*1000000/Table1[[#This Row],[Population 2019                 ]]</f>
        <v>787.14172686618508</v>
      </c>
      <c r="AF61" s="6">
        <v>2873</v>
      </c>
      <c r="AG61" s="7">
        <v>25.435399</v>
      </c>
      <c r="AH61" s="6">
        <f>Table1[[#This Row],[Total (HRK million)                                 ]]*1000000/Table1[[#This Row],[Population 2018]]</f>
        <v>8853.2540898016014</v>
      </c>
      <c r="AI61" s="7">
        <v>26.361653</v>
      </c>
      <c r="AJ61" s="6">
        <f>Table1[[#This Row],[Total (HRK million)                                     ]]*1000000/Table1[[#This Row],[Population 2018]]</f>
        <v>9175.6536721197353</v>
      </c>
      <c r="AK61" s="7">
        <f>Table1[[#This Row],[Total (HRK million)                                 ]]-Table1[[#This Row],[Total (HRK million)                                     ]]</f>
        <v>-0.92625400000000013</v>
      </c>
      <c r="AL61" s="8">
        <f>Table1[[#This Row],[Total (HRK million)                                      ]]*1000000/Table1[[#This Row],[Population 2018]]</f>
        <v>-322.39958231813438</v>
      </c>
      <c r="AM61" s="9">
        <v>2887</v>
      </c>
      <c r="AN61" s="10">
        <v>24.267325</v>
      </c>
      <c r="AO61" s="11">
        <f>Table1[[#This Row],[Total (HRK million)                                         ]]*1000000/Table1[[#This Row],[Population 2017               ]]</f>
        <v>8405.7239348804997</v>
      </c>
      <c r="AP61" s="10">
        <v>27.766110999999999</v>
      </c>
      <c r="AQ61" s="11">
        <f>Table1[[#This Row],[Total (HRK million)                                          ]]*1000000/Table1[[#This Row],[Population 2017               ]]</f>
        <v>9617.6345687564954</v>
      </c>
      <c r="AR61" s="10">
        <f>Table1[[#This Row],[Total (HRK million)                                         ]]-Table1[[#This Row],[Total (HRK million)                                          ]]</f>
        <v>-3.4987859999999991</v>
      </c>
      <c r="AS61" s="11">
        <f>Table1[[#This Row],[Total (HRK million)                                                  ]]*1000000/Table1[[#This Row],[Population 2017               ]]</f>
        <v>-1211.9106338759955</v>
      </c>
      <c r="AT61" s="45">
        <v>2903</v>
      </c>
      <c r="AU61" s="46">
        <v>24.729976000000001</v>
      </c>
      <c r="AV61" s="13">
        <f>Table1[[#This Row],[Total (HRK million)                                ]]*1000000/Table1[[#This Row],[Population 2016]]</f>
        <v>8518.7654150878407</v>
      </c>
      <c r="AW61" s="46">
        <v>27.346129999999999</v>
      </c>
      <c r="AX61" s="13">
        <f>Table1[[#This Row],[Total (HRK million)                                                        ]]*1000000/Table1[[#This Row],[Population 2016]]</f>
        <v>9419.9552187392346</v>
      </c>
      <c r="AY61" s="82">
        <f>Table1[[#This Row],[Total (HRK million)                                ]]-Table1[[#This Row],[Total (HRK million)                                                        ]]</f>
        <v>-2.6161539999999981</v>
      </c>
      <c r="AZ61" s="13">
        <f>Table1[[#This Row],[Total (HRK million)                                                                      ]]*1000000/Table1[[#This Row],[Population 2016]]</f>
        <v>-901.18980365139441</v>
      </c>
      <c r="BA61" s="68">
        <v>2937</v>
      </c>
      <c r="BB61" s="52">
        <v>23.404001000000001</v>
      </c>
      <c r="BC61" s="13">
        <f>Table1[[#This Row],[Total (HRK million)                                                           ]]*1000000/Table1[[#This Row],[Population 2015]]</f>
        <v>7968.6758597208036</v>
      </c>
      <c r="BD61" s="52">
        <v>27.437871999999999</v>
      </c>
      <c r="BE61" s="13">
        <f>Table1[[#This Row],[Total (HRK million) ]]*1000000/Table1[[#This Row],[Population 2015]]</f>
        <v>9342.1423220973775</v>
      </c>
      <c r="BF61" s="82">
        <f>Table1[[#This Row],[Total (HRK million)                                                           ]]-Table1[[#This Row],[Total (HRK million) ]]</f>
        <v>-4.0338709999999978</v>
      </c>
      <c r="BG61" s="13">
        <f>Table1[[#This Row],[Total (HRK million)     ]]*1000000/Table1[[#This Row],[Population 2015]]</f>
        <v>-1373.4664623765739</v>
      </c>
      <c r="BH61" s="68">
        <v>2956</v>
      </c>
      <c r="BI61" s="88">
        <v>22.283646999999998</v>
      </c>
      <c r="BJ61" s="12">
        <f>Table1[[#This Row],[Total (HRK million)                                  ]]*1000000/Table1[[#This Row],[Population 2014]]</f>
        <v>7538.4462110960758</v>
      </c>
      <c r="BK61" s="88">
        <v>22.860427000000001</v>
      </c>
      <c r="BL61" s="12">
        <f>Table1[[#This Row],[Total (HRK million)    ]]*1000000/Table1[[#This Row],[Population 2014]]</f>
        <v>7733.5679972936405</v>
      </c>
      <c r="BM61" s="88">
        <f>Table1[[#This Row],[Total (HRK million)                                  ]]-Table1[[#This Row],[Total (HRK million)    ]]</f>
        <v>-0.57678000000000296</v>
      </c>
      <c r="BN61" s="12">
        <f>Table1[[#This Row],[Total (HRK million)      ]]*1000000/Table1[[#This Row],[Population 2014]]</f>
        <v>-195.12178619756526</v>
      </c>
      <c r="BO61" s="94">
        <v>5</v>
      </c>
      <c r="BP61" s="53">
        <v>5</v>
      </c>
      <c r="BQ61" s="55">
        <v>5</v>
      </c>
      <c r="BR61" s="26">
        <v>5</v>
      </c>
      <c r="BS61" s="13">
        <v>5</v>
      </c>
      <c r="BT61" s="13">
        <v>5</v>
      </c>
      <c r="BU61" s="13">
        <v>5</v>
      </c>
      <c r="BV61" s="13">
        <v>5</v>
      </c>
      <c r="BW61" s="56">
        <v>4</v>
      </c>
    </row>
    <row r="62" spans="1:75" x14ac:dyDescent="0.25">
      <c r="A62" s="14" t="s">
        <v>607</v>
      </c>
      <c r="B62" s="15" t="s">
        <v>669</v>
      </c>
      <c r="C62" s="16" t="s">
        <v>44</v>
      </c>
      <c r="D62" s="45">
        <v>9848</v>
      </c>
      <c r="E62" s="44">
        <v>90.399495059999992</v>
      </c>
      <c r="F62" s="40">
        <f>Table1[[#This Row],[Total (HRK million)]]*1000000/Table1[[#This Row],[Population 2022]]</f>
        <v>9179.4775649878138</v>
      </c>
      <c r="G62" s="44">
        <v>81.385086879999989</v>
      </c>
      <c r="H62" s="40">
        <f>Table1[[#This Row],[Total (HRK million)                ]]*1000000/Table1[[#This Row],[Population 2022]]</f>
        <v>8264.1233631194154</v>
      </c>
      <c r="I62" s="44">
        <v>9.0144081799999931</v>
      </c>
      <c r="J62" s="40">
        <f>Table1[[#This Row],[Total (HRK million)                           ]]*1000000/Table1[[#This Row],[Population 2022]]</f>
        <v>915.35420186839883</v>
      </c>
      <c r="K62" s="45">
        <v>9980</v>
      </c>
      <c r="L62" s="44">
        <v>82.354669000000001</v>
      </c>
      <c r="M62" s="40">
        <f>Table1[[#This Row],[Total (HRK million)  ]]*1000000/Table1[[#This Row],[Population 2021]]</f>
        <v>8251.9708416833673</v>
      </c>
      <c r="N62" s="44">
        <v>104.743269</v>
      </c>
      <c r="O62" s="40">
        <f>Table1[[#This Row],[Total (HRK million)                 ]]*1000000/Table1[[#This Row],[Population 2021]]</f>
        <v>10495.31753507014</v>
      </c>
      <c r="P62" s="44">
        <v>-22.388599999999997</v>
      </c>
      <c r="Q62" s="40">
        <f>Table1[[#This Row],[Total (HRK million)                            ]]*1000000/Table1[[#This Row],[Population 2021]]</f>
        <v>-2243.346693386773</v>
      </c>
      <c r="R62" s="64">
        <v>10635</v>
      </c>
      <c r="S62" s="35">
        <v>81.004249999999999</v>
      </c>
      <c r="T62" s="18">
        <f>Table1[[#This Row],[Total (HRK million)   ]]*1000000/Table1[[#This Row],[Population 2020]]</f>
        <v>7616.760695815703</v>
      </c>
      <c r="U62" s="35">
        <v>104.08157</v>
      </c>
      <c r="V62" s="18">
        <f>Table1[[#This Row],[Total (HRK million)                  ]]*1000000/Table1[[#This Row],[Population 2020]]</f>
        <v>9786.7014574518107</v>
      </c>
      <c r="W62" s="35">
        <f>Table1[[#This Row],[Total (HRK million)   ]]-Table1[[#This Row],[Total (HRK million)                  ]]</f>
        <v>-23.07732</v>
      </c>
      <c r="X62" s="18">
        <f>Table1[[#This Row],[Total (HRK million)                             ]]*1000000/Table1[[#This Row],[Population 2020]]</f>
        <v>-2169.9407616361073</v>
      </c>
      <c r="Y62" s="68">
        <v>10692</v>
      </c>
      <c r="Z62" s="7">
        <v>90.639593000000005</v>
      </c>
      <c r="AA62" s="6">
        <f>Table1[[#This Row],[Total (HRK million)                     ]]*1000000/Table1[[#This Row],[Population 2019                 ]]</f>
        <v>8477.3281893004114</v>
      </c>
      <c r="AB62" s="7">
        <v>99.687862999999993</v>
      </c>
      <c r="AC62" s="6">
        <f>Table1[[#This Row],[Total (HRK million)                                   ]]*1000000/Table1[[#This Row],[Population 2019                 ]]</f>
        <v>9323.5936213991772</v>
      </c>
      <c r="AD62" s="7">
        <f>Table1[[#This Row],[Total (HRK million)                     ]]-Table1[[#This Row],[Total (HRK million)                                   ]]</f>
        <v>-9.048269999999988</v>
      </c>
      <c r="AE62" s="8">
        <f>Table1[[#This Row],[Total (HRK million)                       ]]*1000000/Table1[[#This Row],[Population 2019                 ]]</f>
        <v>-846.26543209876434</v>
      </c>
      <c r="AF62" s="6">
        <v>10737</v>
      </c>
      <c r="AG62" s="7">
        <v>91.182670999999999</v>
      </c>
      <c r="AH62" s="6">
        <f>Table1[[#This Row],[Total (HRK million)                                 ]]*1000000/Table1[[#This Row],[Population 2018]]</f>
        <v>8492.3787836453394</v>
      </c>
      <c r="AI62" s="7">
        <v>85.610743999999997</v>
      </c>
      <c r="AJ62" s="6">
        <f>Table1[[#This Row],[Total (HRK million)                                     ]]*1000000/Table1[[#This Row],[Population 2018]]</f>
        <v>7973.4324299152468</v>
      </c>
      <c r="AK62" s="7">
        <f>Table1[[#This Row],[Total (HRK million)                                 ]]-Table1[[#This Row],[Total (HRK million)                                     ]]</f>
        <v>5.5719270000000023</v>
      </c>
      <c r="AL62" s="8">
        <f>Table1[[#This Row],[Total (HRK million)                                      ]]*1000000/Table1[[#This Row],[Population 2018]]</f>
        <v>518.94635373009237</v>
      </c>
      <c r="AM62" s="9">
        <v>10825</v>
      </c>
      <c r="AN62" s="10">
        <v>80.811064000000002</v>
      </c>
      <c r="AO62" s="11">
        <f>Table1[[#This Row],[Total (HRK million)                                         ]]*1000000/Table1[[#This Row],[Population 2017               ]]</f>
        <v>7465.2253117782911</v>
      </c>
      <c r="AP62" s="10">
        <v>103.145363</v>
      </c>
      <c r="AQ62" s="11">
        <f>Table1[[#This Row],[Total (HRK million)                                          ]]*1000000/Table1[[#This Row],[Population 2017               ]]</f>
        <v>9528.44</v>
      </c>
      <c r="AR62" s="10">
        <f>Table1[[#This Row],[Total (HRK million)                                         ]]-Table1[[#This Row],[Total (HRK million)                                          ]]</f>
        <v>-22.334299000000001</v>
      </c>
      <c r="AS62" s="11">
        <f>Table1[[#This Row],[Total (HRK million)                                                  ]]*1000000/Table1[[#This Row],[Population 2017               ]]</f>
        <v>-2063.2146882217089</v>
      </c>
      <c r="AT62" s="45">
        <v>10905</v>
      </c>
      <c r="AU62" s="46">
        <v>82.482696000000004</v>
      </c>
      <c r="AV62" s="13">
        <f>Table1[[#This Row],[Total (HRK million)                                ]]*1000000/Table1[[#This Row],[Population 2016]]</f>
        <v>7563.7502063273723</v>
      </c>
      <c r="AW62" s="46">
        <v>77.478655000000003</v>
      </c>
      <c r="AX62" s="13">
        <f>Table1[[#This Row],[Total (HRK million)                                                        ]]*1000000/Table1[[#This Row],[Population 2016]]</f>
        <v>7104.8743695552503</v>
      </c>
      <c r="AY62" s="82">
        <f>Table1[[#This Row],[Total (HRK million)                                ]]-Table1[[#This Row],[Total (HRK million)                                                        ]]</f>
        <v>5.0040410000000008</v>
      </c>
      <c r="AZ62" s="13">
        <f>Table1[[#This Row],[Total (HRK million)                                                                      ]]*1000000/Table1[[#This Row],[Population 2016]]</f>
        <v>458.87583677212297</v>
      </c>
      <c r="BA62" s="68">
        <v>11067</v>
      </c>
      <c r="BB62" s="52">
        <v>74.931887000000003</v>
      </c>
      <c r="BC62" s="13">
        <f>Table1[[#This Row],[Total (HRK million)                                                           ]]*1000000/Table1[[#This Row],[Population 2015]]</f>
        <v>6770.7497063341461</v>
      </c>
      <c r="BD62" s="52">
        <v>59.766412000000003</v>
      </c>
      <c r="BE62" s="13">
        <f>Table1[[#This Row],[Total (HRK million) ]]*1000000/Table1[[#This Row],[Population 2015]]</f>
        <v>5400.4167344357102</v>
      </c>
      <c r="BF62" s="82">
        <f>Table1[[#This Row],[Total (HRK million)                                                           ]]-Table1[[#This Row],[Total (HRK million) ]]</f>
        <v>15.165475000000001</v>
      </c>
      <c r="BG62" s="13">
        <f>Table1[[#This Row],[Total (HRK million)     ]]*1000000/Table1[[#This Row],[Population 2015]]</f>
        <v>1370.3329718984369</v>
      </c>
      <c r="BH62" s="68">
        <v>11234</v>
      </c>
      <c r="BI62" s="88">
        <v>76.899777</v>
      </c>
      <c r="BJ62" s="12">
        <f>Table1[[#This Row],[Total (HRK million)                                  ]]*1000000/Table1[[#This Row],[Population 2014]]</f>
        <v>6845.2712301940537</v>
      </c>
      <c r="BK62" s="88">
        <v>57.205421999999999</v>
      </c>
      <c r="BL62" s="12">
        <f>Table1[[#This Row],[Total (HRK million)    ]]*1000000/Table1[[#This Row],[Population 2014]]</f>
        <v>5092.1685953355882</v>
      </c>
      <c r="BM62" s="88">
        <f>Table1[[#This Row],[Total (HRK million)                                  ]]-Table1[[#This Row],[Total (HRK million)    ]]</f>
        <v>19.694355000000002</v>
      </c>
      <c r="BN62" s="12">
        <f>Table1[[#This Row],[Total (HRK million)      ]]*1000000/Table1[[#This Row],[Population 2014]]</f>
        <v>1753.1026348584653</v>
      </c>
      <c r="BO62" s="94">
        <v>5</v>
      </c>
      <c r="BP62" s="53">
        <v>5</v>
      </c>
      <c r="BQ62" s="55">
        <v>5</v>
      </c>
      <c r="BR62" s="26">
        <v>5</v>
      </c>
      <c r="BS62" s="13">
        <v>5</v>
      </c>
      <c r="BT62" s="13">
        <v>4</v>
      </c>
      <c r="BU62" s="13">
        <v>5</v>
      </c>
      <c r="BV62" s="13">
        <v>5</v>
      </c>
      <c r="BW62" s="56">
        <v>5</v>
      </c>
    </row>
    <row r="63" spans="1:75" x14ac:dyDescent="0.25">
      <c r="A63" s="14" t="s">
        <v>608</v>
      </c>
      <c r="B63" s="15" t="s">
        <v>665</v>
      </c>
      <c r="C63" s="15" t="s">
        <v>313</v>
      </c>
      <c r="D63" s="45">
        <v>1080</v>
      </c>
      <c r="E63" s="44">
        <v>8.8222237399999983</v>
      </c>
      <c r="F63" s="40">
        <f>Table1[[#This Row],[Total (HRK million)]]*1000000/Table1[[#This Row],[Population 2022]]</f>
        <v>8168.7256851851835</v>
      </c>
      <c r="G63" s="44">
        <v>5.9068495900000002</v>
      </c>
      <c r="H63" s="40">
        <f>Table1[[#This Row],[Total (HRK million)                ]]*1000000/Table1[[#This Row],[Population 2022]]</f>
        <v>5469.3051759259261</v>
      </c>
      <c r="I63" s="44">
        <v>2.9153741499999986</v>
      </c>
      <c r="J63" s="40">
        <f>Table1[[#This Row],[Total (HRK million)                           ]]*1000000/Table1[[#This Row],[Population 2022]]</f>
        <v>2699.4205092592579</v>
      </c>
      <c r="K63" s="45">
        <v>1116</v>
      </c>
      <c r="L63" s="44">
        <v>7.3115610000000002</v>
      </c>
      <c r="M63" s="40">
        <f>Table1[[#This Row],[Total (HRK million)  ]]*1000000/Table1[[#This Row],[Population 2021]]</f>
        <v>6551.5779569892475</v>
      </c>
      <c r="N63" s="44">
        <v>8.2190110000000001</v>
      </c>
      <c r="O63" s="40">
        <f>Table1[[#This Row],[Total (HRK million)                 ]]*1000000/Table1[[#This Row],[Population 2021]]</f>
        <v>7364.7051971326164</v>
      </c>
      <c r="P63" s="44">
        <v>-0.90744999999999987</v>
      </c>
      <c r="Q63" s="40">
        <f>Table1[[#This Row],[Total (HRK million)                            ]]*1000000/Table1[[#This Row],[Population 2021]]</f>
        <v>-813.12724014336902</v>
      </c>
      <c r="R63" s="64">
        <v>1072</v>
      </c>
      <c r="S63" s="35">
        <v>8.3513579999999994</v>
      </c>
      <c r="T63" s="36">
        <f>Table1[[#This Row],[Total (HRK million)   ]]*1000000/Table1[[#This Row],[Population 2020]]</f>
        <v>7790.4458955223872</v>
      </c>
      <c r="U63" s="35">
        <v>7.5394100000000002</v>
      </c>
      <c r="V63" s="36">
        <f>Table1[[#This Row],[Total (HRK million)                  ]]*1000000/Table1[[#This Row],[Population 2020]]</f>
        <v>7033.0317164179105</v>
      </c>
      <c r="W63" s="35">
        <f>Table1[[#This Row],[Total (HRK million)   ]]-Table1[[#This Row],[Total (HRK million)                  ]]</f>
        <v>0.81194799999999923</v>
      </c>
      <c r="X63" s="36">
        <f>Table1[[#This Row],[Total (HRK million)                             ]]*1000000/Table1[[#This Row],[Population 2020]]</f>
        <v>757.41417910447683</v>
      </c>
      <c r="Y63" s="68">
        <v>1097</v>
      </c>
      <c r="Z63" s="7">
        <v>10.62562</v>
      </c>
      <c r="AA63" s="6">
        <f>Table1[[#This Row],[Total (HRK million)                     ]]*1000000/Table1[[#This Row],[Population 2019                 ]]</f>
        <v>9686.0711030082039</v>
      </c>
      <c r="AB63" s="7">
        <v>6.4929199999999998</v>
      </c>
      <c r="AC63" s="6">
        <f>Table1[[#This Row],[Total (HRK million)                                   ]]*1000000/Table1[[#This Row],[Population 2019                 ]]</f>
        <v>5918.7967183226983</v>
      </c>
      <c r="AD63" s="7">
        <f>Table1[[#This Row],[Total (HRK million)                     ]]-Table1[[#This Row],[Total (HRK million)                                   ]]</f>
        <v>4.1326999999999998</v>
      </c>
      <c r="AE63" s="8">
        <f>Table1[[#This Row],[Total (HRK million)                       ]]*1000000/Table1[[#This Row],[Population 2019                 ]]</f>
        <v>3767.274384685506</v>
      </c>
      <c r="AF63" s="6">
        <v>1130</v>
      </c>
      <c r="AG63" s="7">
        <v>9.6620419999999996</v>
      </c>
      <c r="AH63" s="6">
        <f>Table1[[#This Row],[Total (HRK million)                                 ]]*1000000/Table1[[#This Row],[Population 2018]]</f>
        <v>8550.4796460176985</v>
      </c>
      <c r="AI63" s="7">
        <v>11.563442999999999</v>
      </c>
      <c r="AJ63" s="6">
        <f>Table1[[#This Row],[Total (HRK million)                                     ]]*1000000/Table1[[#This Row],[Population 2018]]</f>
        <v>10233.135398230088</v>
      </c>
      <c r="AK63" s="7">
        <f>Table1[[#This Row],[Total (HRK million)                                 ]]-Table1[[#This Row],[Total (HRK million)                                     ]]</f>
        <v>-1.9014009999999999</v>
      </c>
      <c r="AL63" s="8">
        <f>Table1[[#This Row],[Total (HRK million)                                      ]]*1000000/Table1[[#This Row],[Population 2018]]</f>
        <v>-1682.6557522123894</v>
      </c>
      <c r="AM63" s="9">
        <v>1181</v>
      </c>
      <c r="AN63" s="10">
        <v>4.6974340000000003</v>
      </c>
      <c r="AO63" s="11">
        <f>Table1[[#This Row],[Total (HRK million)                                         ]]*1000000/Table1[[#This Row],[Population 2017               ]]</f>
        <v>3977.5055038103301</v>
      </c>
      <c r="AP63" s="10">
        <v>4.2288220000000001</v>
      </c>
      <c r="AQ63" s="11">
        <f>Table1[[#This Row],[Total (HRK million)                                          ]]*1000000/Table1[[#This Row],[Population 2017               ]]</f>
        <v>3580.7129551227772</v>
      </c>
      <c r="AR63" s="10">
        <f>Table1[[#This Row],[Total (HRK million)                                         ]]-Table1[[#This Row],[Total (HRK million)                                          ]]</f>
        <v>0.46861200000000025</v>
      </c>
      <c r="AS63" s="11">
        <f>Table1[[#This Row],[Total (HRK million)                                                  ]]*1000000/Table1[[#This Row],[Population 2017               ]]</f>
        <v>396.79254868755311</v>
      </c>
      <c r="AT63" s="45">
        <v>1212</v>
      </c>
      <c r="AU63" s="46">
        <v>4.8858030000000001</v>
      </c>
      <c r="AV63" s="13">
        <f>Table1[[#This Row],[Total (HRK million)                                ]]*1000000/Table1[[#This Row],[Population 2016]]</f>
        <v>4031.1905940594061</v>
      </c>
      <c r="AW63" s="46">
        <v>4.038818</v>
      </c>
      <c r="AX63" s="13">
        <f>Table1[[#This Row],[Total (HRK million)                                                        ]]*1000000/Table1[[#This Row],[Population 2016]]</f>
        <v>3332.3580858085807</v>
      </c>
      <c r="AY63" s="82">
        <f>Table1[[#This Row],[Total (HRK million)                                ]]-Table1[[#This Row],[Total (HRK million)                                                        ]]</f>
        <v>0.8469850000000001</v>
      </c>
      <c r="AZ63" s="13">
        <f>Table1[[#This Row],[Total (HRK million)                                                                      ]]*1000000/Table1[[#This Row],[Population 2016]]</f>
        <v>698.83250825082519</v>
      </c>
      <c r="BA63" s="68">
        <v>1247</v>
      </c>
      <c r="BB63" s="52">
        <v>3.3530530000000001</v>
      </c>
      <c r="BC63" s="13">
        <f>Table1[[#This Row],[Total (HRK million)                                                           ]]*1000000/Table1[[#This Row],[Population 2015]]</f>
        <v>2688.8957497995189</v>
      </c>
      <c r="BD63" s="52">
        <v>4.330864</v>
      </c>
      <c r="BE63" s="13">
        <f>Table1[[#This Row],[Total (HRK million) ]]*1000000/Table1[[#This Row],[Population 2015]]</f>
        <v>3473.0264635124299</v>
      </c>
      <c r="BF63" s="82">
        <f>Table1[[#This Row],[Total (HRK million)                                                           ]]-Table1[[#This Row],[Total (HRK million) ]]</f>
        <v>-0.97781099999999999</v>
      </c>
      <c r="BG63" s="13">
        <f>Table1[[#This Row],[Total (HRK million)     ]]*1000000/Table1[[#This Row],[Population 2015]]</f>
        <v>-784.13071371291096</v>
      </c>
      <c r="BH63" s="68">
        <v>1302</v>
      </c>
      <c r="BI63" s="88">
        <v>5.8587920000000002</v>
      </c>
      <c r="BJ63" s="12">
        <f>Table1[[#This Row],[Total (HRK million)                                  ]]*1000000/Table1[[#This Row],[Population 2014]]</f>
        <v>4499.8402457757293</v>
      </c>
      <c r="BK63" s="88">
        <v>4.6134069999999996</v>
      </c>
      <c r="BL63" s="12">
        <f>Table1[[#This Row],[Total (HRK million)    ]]*1000000/Table1[[#This Row],[Population 2014]]</f>
        <v>3543.3233486943163</v>
      </c>
      <c r="BM63" s="88">
        <f>Table1[[#This Row],[Total (HRK million)                                  ]]-Table1[[#This Row],[Total (HRK million)    ]]</f>
        <v>1.2453850000000006</v>
      </c>
      <c r="BN63" s="12">
        <f>Table1[[#This Row],[Total (HRK million)      ]]*1000000/Table1[[#This Row],[Population 2014]]</f>
        <v>956.51689708141373</v>
      </c>
      <c r="BO63" s="94">
        <v>5</v>
      </c>
      <c r="BP63" s="53">
        <v>5</v>
      </c>
      <c r="BQ63" s="55">
        <v>5</v>
      </c>
      <c r="BR63" s="26">
        <v>5</v>
      </c>
      <c r="BS63" s="13">
        <v>5</v>
      </c>
      <c r="BT63" s="13">
        <v>5</v>
      </c>
      <c r="BU63" s="13">
        <v>3</v>
      </c>
      <c r="BV63" s="13">
        <v>3</v>
      </c>
      <c r="BW63" s="56">
        <v>4</v>
      </c>
    </row>
    <row r="64" spans="1:75" x14ac:dyDescent="0.25">
      <c r="A64" s="14" t="s">
        <v>607</v>
      </c>
      <c r="B64" s="15" t="s">
        <v>669</v>
      </c>
      <c r="C64" s="15" t="s">
        <v>45</v>
      </c>
      <c r="D64" s="47">
        <v>3132</v>
      </c>
      <c r="E64" s="46">
        <v>17.220273810000002</v>
      </c>
      <c r="F64" s="36">
        <f>Table1[[#This Row],[Total (HRK million)]]*1000000/Table1[[#This Row],[Population 2022]]</f>
        <v>5498.1717145593875</v>
      </c>
      <c r="G64" s="46">
        <v>14.906150449999998</v>
      </c>
      <c r="H64" s="36">
        <f>Table1[[#This Row],[Total (HRK million)                ]]*1000000/Table1[[#This Row],[Population 2022]]</f>
        <v>4759.3072956577262</v>
      </c>
      <c r="I64" s="46">
        <v>2.3141233600000031</v>
      </c>
      <c r="J64" s="36">
        <f>Table1[[#This Row],[Total (HRK million)                           ]]*1000000/Table1[[#This Row],[Population 2022]]</f>
        <v>738.86441890166122</v>
      </c>
      <c r="K64" s="47">
        <v>3226</v>
      </c>
      <c r="L64" s="46">
        <v>13.507731</v>
      </c>
      <c r="M64" s="36">
        <f>Table1[[#This Row],[Total (HRK million)  ]]*1000000/Table1[[#This Row],[Population 2021]]</f>
        <v>4187.1453812771233</v>
      </c>
      <c r="N64" s="46">
        <v>13.830427999999999</v>
      </c>
      <c r="O64" s="36">
        <f>Table1[[#This Row],[Total (HRK million)                 ]]*1000000/Table1[[#This Row],[Population 2021]]</f>
        <v>4287.1754494730312</v>
      </c>
      <c r="P64" s="46">
        <v>-0.32269699999999979</v>
      </c>
      <c r="Q64" s="36">
        <f>Table1[[#This Row],[Total (HRK million)                            ]]*1000000/Table1[[#This Row],[Population 2021]]</f>
        <v>-100.03006819590817</v>
      </c>
      <c r="R64" s="64">
        <v>3071</v>
      </c>
      <c r="S64" s="35">
        <v>16.597566</v>
      </c>
      <c r="T64" s="36">
        <f>Table1[[#This Row],[Total (HRK million)   ]]*1000000/Table1[[#This Row],[Population 2020]]</f>
        <v>5404.6128296971674</v>
      </c>
      <c r="U64" s="35">
        <v>15.633322</v>
      </c>
      <c r="V64" s="36">
        <f>Table1[[#This Row],[Total (HRK million)                  ]]*1000000/Table1[[#This Row],[Population 2020]]</f>
        <v>5090.6291110387492</v>
      </c>
      <c r="W64" s="35">
        <f>Table1[[#This Row],[Total (HRK million)   ]]-Table1[[#This Row],[Total (HRK million)                  ]]</f>
        <v>0.96424400000000077</v>
      </c>
      <c r="X64" s="36">
        <f>Table1[[#This Row],[Total (HRK million)                             ]]*1000000/Table1[[#This Row],[Population 2020]]</f>
        <v>313.98371865841773</v>
      </c>
      <c r="Y64" s="68">
        <v>3131</v>
      </c>
      <c r="Z64" s="7">
        <v>16.434621</v>
      </c>
      <c r="AA64" s="6">
        <f>Table1[[#This Row],[Total (HRK million)                     ]]*1000000/Table1[[#This Row],[Population 2019                 ]]</f>
        <v>5249.0006387735548</v>
      </c>
      <c r="AB64" s="7">
        <v>14.701098</v>
      </c>
      <c r="AC64" s="6">
        <f>Table1[[#This Row],[Total (HRK million)                                   ]]*1000000/Table1[[#This Row],[Population 2019                 ]]</f>
        <v>4695.3363142765893</v>
      </c>
      <c r="AD64" s="7">
        <f>Table1[[#This Row],[Total (HRK million)                     ]]-Table1[[#This Row],[Total (HRK million)                                   ]]</f>
        <v>1.7335229999999999</v>
      </c>
      <c r="AE64" s="8">
        <f>Table1[[#This Row],[Total (HRK million)                       ]]*1000000/Table1[[#This Row],[Population 2019                 ]]</f>
        <v>553.66432449696583</v>
      </c>
      <c r="AF64" s="6">
        <v>3198</v>
      </c>
      <c r="AG64" s="7">
        <v>16.997814999999999</v>
      </c>
      <c r="AH64" s="6">
        <f>Table1[[#This Row],[Total (HRK million)                                 ]]*1000000/Table1[[#This Row],[Population 2018]]</f>
        <v>5315.1391494684176</v>
      </c>
      <c r="AI64" s="7">
        <v>15.414346999999999</v>
      </c>
      <c r="AJ64" s="6">
        <f>Table1[[#This Row],[Total (HRK million)                                     ]]*1000000/Table1[[#This Row],[Population 2018]]</f>
        <v>4819.9959349593491</v>
      </c>
      <c r="AK64" s="7">
        <f>Table1[[#This Row],[Total (HRK million)                                 ]]-Table1[[#This Row],[Total (HRK million)                                     ]]</f>
        <v>1.5834679999999999</v>
      </c>
      <c r="AL64" s="8">
        <f>Table1[[#This Row],[Total (HRK million)                                      ]]*1000000/Table1[[#This Row],[Population 2018]]</f>
        <v>495.14321450906812</v>
      </c>
      <c r="AM64" s="9">
        <v>3271</v>
      </c>
      <c r="AN64" s="10">
        <v>11.074782000000001</v>
      </c>
      <c r="AO64" s="11">
        <f>Table1[[#This Row],[Total (HRK million)                                         ]]*1000000/Table1[[#This Row],[Population 2017               ]]</f>
        <v>3385.7480892693366</v>
      </c>
      <c r="AP64" s="10">
        <v>11.309407</v>
      </c>
      <c r="AQ64" s="11">
        <f>Table1[[#This Row],[Total (HRK million)                                          ]]*1000000/Table1[[#This Row],[Population 2017               ]]</f>
        <v>3457.4769183735862</v>
      </c>
      <c r="AR64" s="10">
        <f>Table1[[#This Row],[Total (HRK million)                                         ]]-Table1[[#This Row],[Total (HRK million)                                          ]]</f>
        <v>-0.23462499999999942</v>
      </c>
      <c r="AS64" s="11">
        <f>Table1[[#This Row],[Total (HRK million)                                                  ]]*1000000/Table1[[#This Row],[Population 2017               ]]</f>
        <v>-71.728829104249286</v>
      </c>
      <c r="AT64" s="45">
        <v>3388</v>
      </c>
      <c r="AU64" s="46">
        <v>11.425560000000001</v>
      </c>
      <c r="AV64" s="13">
        <f>Table1[[#This Row],[Total (HRK million)                                ]]*1000000/Table1[[#This Row],[Population 2016]]</f>
        <v>3372.3612750885477</v>
      </c>
      <c r="AW64" s="46">
        <v>9.9065879999999993</v>
      </c>
      <c r="AX64" s="13">
        <f>Table1[[#This Row],[Total (HRK million)                                                        ]]*1000000/Table1[[#This Row],[Population 2016]]</f>
        <v>2924.022432113341</v>
      </c>
      <c r="AY64" s="82">
        <f>Table1[[#This Row],[Total (HRK million)                                ]]-Table1[[#This Row],[Total (HRK million)                                                        ]]</f>
        <v>1.5189720000000015</v>
      </c>
      <c r="AZ64" s="13">
        <f>Table1[[#This Row],[Total (HRK million)                                                                      ]]*1000000/Table1[[#This Row],[Population 2016]]</f>
        <v>448.33884297520711</v>
      </c>
      <c r="BA64" s="68">
        <v>3498</v>
      </c>
      <c r="BB64" s="52">
        <v>14.077398000000001</v>
      </c>
      <c r="BC64" s="13">
        <f>Table1[[#This Row],[Total (HRK million)                                                           ]]*1000000/Table1[[#This Row],[Population 2015]]</f>
        <v>4024.4133790737565</v>
      </c>
      <c r="BD64" s="52">
        <v>16.378466</v>
      </c>
      <c r="BE64" s="13">
        <f>Table1[[#This Row],[Total (HRK million) ]]*1000000/Table1[[#This Row],[Population 2015]]</f>
        <v>4682.2372784448253</v>
      </c>
      <c r="BF64" s="82">
        <f>Table1[[#This Row],[Total (HRK million)                                                           ]]-Table1[[#This Row],[Total (HRK million) ]]</f>
        <v>-2.301067999999999</v>
      </c>
      <c r="BG64" s="13">
        <f>Table1[[#This Row],[Total (HRK million)     ]]*1000000/Table1[[#This Row],[Population 2015]]</f>
        <v>-657.82389937106893</v>
      </c>
      <c r="BH64" s="68">
        <v>3581</v>
      </c>
      <c r="BI64" s="88">
        <v>13.554942</v>
      </c>
      <c r="BJ64" s="12">
        <f>Table1[[#This Row],[Total (HRK million)                                  ]]*1000000/Table1[[#This Row],[Population 2014]]</f>
        <v>3785.239318626082</v>
      </c>
      <c r="BK64" s="88">
        <v>15.605433</v>
      </c>
      <c r="BL64" s="12">
        <f>Table1[[#This Row],[Total (HRK million)    ]]*1000000/Table1[[#This Row],[Population 2014]]</f>
        <v>4357.8422228427817</v>
      </c>
      <c r="BM64" s="88">
        <f>Table1[[#This Row],[Total (HRK million)                                  ]]-Table1[[#This Row],[Total (HRK million)    ]]</f>
        <v>-2.0504909999999992</v>
      </c>
      <c r="BN64" s="12">
        <f>Table1[[#This Row],[Total (HRK million)      ]]*1000000/Table1[[#This Row],[Population 2014]]</f>
        <v>-572.60290421669902</v>
      </c>
      <c r="BO64" s="94">
        <v>4</v>
      </c>
      <c r="BP64" s="53">
        <v>5</v>
      </c>
      <c r="BQ64" s="55">
        <v>5</v>
      </c>
      <c r="BR64" s="26">
        <v>5</v>
      </c>
      <c r="BS64" s="13">
        <v>4</v>
      </c>
      <c r="BT64" s="13">
        <v>2</v>
      </c>
      <c r="BU64" s="13">
        <v>3</v>
      </c>
      <c r="BV64" s="13">
        <v>1</v>
      </c>
      <c r="BW64" s="56">
        <v>3</v>
      </c>
    </row>
    <row r="65" spans="1:75" x14ac:dyDescent="0.25">
      <c r="A65" s="14" t="s">
        <v>608</v>
      </c>
      <c r="B65" s="15" t="s">
        <v>665</v>
      </c>
      <c r="C65" s="15" t="s">
        <v>314</v>
      </c>
      <c r="D65" s="45">
        <v>2125</v>
      </c>
      <c r="E65" s="44">
        <v>14.436857139999999</v>
      </c>
      <c r="F65" s="40">
        <f>Table1[[#This Row],[Total (HRK million)]]*1000000/Table1[[#This Row],[Population 2022]]</f>
        <v>6793.8151247058813</v>
      </c>
      <c r="G65" s="44">
        <v>9.8024625399999987</v>
      </c>
      <c r="H65" s="40">
        <f>Table1[[#This Row],[Total (HRK million)                ]]*1000000/Table1[[#This Row],[Population 2022]]</f>
        <v>4612.9235482352933</v>
      </c>
      <c r="I65" s="44">
        <v>4.6343945999999994</v>
      </c>
      <c r="J65" s="40">
        <f>Table1[[#This Row],[Total (HRK million)                           ]]*1000000/Table1[[#This Row],[Population 2022]]</f>
        <v>2180.891576470588</v>
      </c>
      <c r="K65" s="45">
        <v>2162</v>
      </c>
      <c r="L65" s="44">
        <v>9.5285039999999999</v>
      </c>
      <c r="M65" s="40">
        <f>Table1[[#This Row],[Total (HRK million)  ]]*1000000/Table1[[#This Row],[Population 2021]]</f>
        <v>4407.2636447733576</v>
      </c>
      <c r="N65" s="44">
        <v>11.133748000000001</v>
      </c>
      <c r="O65" s="40">
        <f>Table1[[#This Row],[Total (HRK million)                 ]]*1000000/Table1[[#This Row],[Population 2021]]</f>
        <v>5149.744680851064</v>
      </c>
      <c r="P65" s="44">
        <v>-1.6052440000000008</v>
      </c>
      <c r="Q65" s="40">
        <f>Table1[[#This Row],[Total (HRK million)                            ]]*1000000/Table1[[#This Row],[Population 2021]]</f>
        <v>-742.48103607770611</v>
      </c>
      <c r="R65" s="64">
        <v>2122</v>
      </c>
      <c r="S65" s="35">
        <v>10.039999999999999</v>
      </c>
      <c r="T65" s="36">
        <f>Table1[[#This Row],[Total (HRK million)   ]]*1000000/Table1[[#This Row],[Population 2020]]</f>
        <v>4731.3854853911407</v>
      </c>
      <c r="U65" s="35">
        <v>12.405908999999999</v>
      </c>
      <c r="V65" s="36">
        <f>Table1[[#This Row],[Total (HRK million)                  ]]*1000000/Table1[[#This Row],[Population 2020]]</f>
        <v>5846.3284637134775</v>
      </c>
      <c r="W65" s="35">
        <f>Table1[[#This Row],[Total (HRK million)   ]]-Table1[[#This Row],[Total (HRK million)                  ]]</f>
        <v>-2.3659090000000003</v>
      </c>
      <c r="X65" s="36">
        <f>Table1[[#This Row],[Total (HRK million)                             ]]*1000000/Table1[[#This Row],[Population 2020]]</f>
        <v>-1114.9429783223377</v>
      </c>
      <c r="Y65" s="68">
        <v>2160</v>
      </c>
      <c r="Z65" s="7">
        <v>10.880419</v>
      </c>
      <c r="AA65" s="6">
        <f>Table1[[#This Row],[Total (HRK million)                     ]]*1000000/Table1[[#This Row],[Population 2019                 ]]</f>
        <v>5037.2310185185188</v>
      </c>
      <c r="AB65" s="7">
        <v>9.0644189999999991</v>
      </c>
      <c r="AC65" s="6">
        <f>Table1[[#This Row],[Total (HRK million)                                   ]]*1000000/Table1[[#This Row],[Population 2019                 ]]</f>
        <v>4196.4902777777779</v>
      </c>
      <c r="AD65" s="7">
        <f>Table1[[#This Row],[Total (HRK million)                     ]]-Table1[[#This Row],[Total (HRK million)                                   ]]</f>
        <v>1.8160000000000007</v>
      </c>
      <c r="AE65" s="8">
        <f>Table1[[#This Row],[Total (HRK million)                       ]]*1000000/Table1[[#This Row],[Population 2019                 ]]</f>
        <v>840.7407407407411</v>
      </c>
      <c r="AF65" s="6">
        <v>2247</v>
      </c>
      <c r="AG65" s="7">
        <v>8.2152180000000001</v>
      </c>
      <c r="AH65" s="6">
        <f>Table1[[#This Row],[Total (HRK million)                                 ]]*1000000/Table1[[#This Row],[Population 2018]]</f>
        <v>3656.0827770360479</v>
      </c>
      <c r="AI65" s="7">
        <v>7.1851130000000003</v>
      </c>
      <c r="AJ65" s="6">
        <f>Table1[[#This Row],[Total (HRK million)                                     ]]*1000000/Table1[[#This Row],[Population 2018]]</f>
        <v>3197.6470850022251</v>
      </c>
      <c r="AK65" s="7">
        <f>Table1[[#This Row],[Total (HRK million)                                 ]]-Table1[[#This Row],[Total (HRK million)                                     ]]</f>
        <v>1.0301049999999998</v>
      </c>
      <c r="AL65" s="8">
        <f>Table1[[#This Row],[Total (HRK million)                                      ]]*1000000/Table1[[#This Row],[Population 2018]]</f>
        <v>458.43569203382282</v>
      </c>
      <c r="AM65" s="9">
        <v>2338</v>
      </c>
      <c r="AN65" s="10">
        <v>6.1727350000000003</v>
      </c>
      <c r="AO65" s="11">
        <f>Table1[[#This Row],[Total (HRK million)                                         ]]*1000000/Table1[[#This Row],[Population 2017               ]]</f>
        <v>2640.1775021385802</v>
      </c>
      <c r="AP65" s="10">
        <v>7.121397</v>
      </c>
      <c r="AQ65" s="11">
        <f>Table1[[#This Row],[Total (HRK million)                                          ]]*1000000/Table1[[#This Row],[Population 2017               ]]</f>
        <v>3045.9354148845168</v>
      </c>
      <c r="AR65" s="10">
        <f>Table1[[#This Row],[Total (HRK million)                                         ]]-Table1[[#This Row],[Total (HRK million)                                          ]]</f>
        <v>-0.94866199999999967</v>
      </c>
      <c r="AS65" s="11">
        <f>Table1[[#This Row],[Total (HRK million)                                                  ]]*1000000/Table1[[#This Row],[Population 2017               ]]</f>
        <v>-405.75791274593655</v>
      </c>
      <c r="AT65" s="45">
        <v>2447</v>
      </c>
      <c r="AU65" s="46">
        <v>5.7028020000000001</v>
      </c>
      <c r="AV65" s="13">
        <f>Table1[[#This Row],[Total (HRK million)                                ]]*1000000/Table1[[#This Row],[Population 2016]]</f>
        <v>2330.5279934613814</v>
      </c>
      <c r="AW65" s="46">
        <v>5.3110790000000003</v>
      </c>
      <c r="AX65" s="13">
        <f>Table1[[#This Row],[Total (HRK million)                                                        ]]*1000000/Table1[[#This Row],[Population 2016]]</f>
        <v>2170.4450347364118</v>
      </c>
      <c r="AY65" s="82">
        <f>Table1[[#This Row],[Total (HRK million)                                ]]-Table1[[#This Row],[Total (HRK million)                                                        ]]</f>
        <v>0.39172299999999982</v>
      </c>
      <c r="AZ65" s="13">
        <f>Table1[[#This Row],[Total (HRK million)                                                                      ]]*1000000/Table1[[#This Row],[Population 2016]]</f>
        <v>160.08295872496927</v>
      </c>
      <c r="BA65" s="68">
        <v>2515</v>
      </c>
      <c r="BB65" s="52">
        <v>5.2259029999999997</v>
      </c>
      <c r="BC65" s="13">
        <f>Table1[[#This Row],[Total (HRK million)                                                           ]]*1000000/Table1[[#This Row],[Population 2015]]</f>
        <v>2077.8938369781313</v>
      </c>
      <c r="BD65" s="52">
        <v>5.0264239999999996</v>
      </c>
      <c r="BE65" s="13">
        <f>Table1[[#This Row],[Total (HRK million) ]]*1000000/Table1[[#This Row],[Population 2015]]</f>
        <v>1998.5781312127237</v>
      </c>
      <c r="BF65" s="82">
        <f>Table1[[#This Row],[Total (HRK million)                                                           ]]-Table1[[#This Row],[Total (HRK million) ]]</f>
        <v>0.19947900000000018</v>
      </c>
      <c r="BG65" s="13">
        <f>Table1[[#This Row],[Total (HRK million)     ]]*1000000/Table1[[#This Row],[Population 2015]]</f>
        <v>79.315705765407628</v>
      </c>
      <c r="BH65" s="68">
        <v>2591</v>
      </c>
      <c r="BI65" s="88">
        <v>4.8206829999999998</v>
      </c>
      <c r="BJ65" s="12">
        <f>Table1[[#This Row],[Total (HRK million)                                  ]]*1000000/Table1[[#This Row],[Population 2014]]</f>
        <v>1860.5492087996913</v>
      </c>
      <c r="BK65" s="88">
        <v>5.1507180000000004</v>
      </c>
      <c r="BL65" s="12">
        <f>Table1[[#This Row],[Total (HRK million)    ]]*1000000/Table1[[#This Row],[Population 2014]]</f>
        <v>1987.9266692396759</v>
      </c>
      <c r="BM65" s="88">
        <f>Table1[[#This Row],[Total (HRK million)                                  ]]-Table1[[#This Row],[Total (HRK million)    ]]</f>
        <v>-0.33003500000000052</v>
      </c>
      <c r="BN65" s="12">
        <f>Table1[[#This Row],[Total (HRK million)      ]]*1000000/Table1[[#This Row],[Population 2014]]</f>
        <v>-127.37746043998476</v>
      </c>
      <c r="BO65" s="94">
        <v>5</v>
      </c>
      <c r="BP65" s="53">
        <v>5</v>
      </c>
      <c r="BQ65" s="55">
        <v>5</v>
      </c>
      <c r="BR65" s="26">
        <v>5</v>
      </c>
      <c r="BS65" s="13">
        <v>5</v>
      </c>
      <c r="BT65" s="13">
        <v>5</v>
      </c>
      <c r="BU65" s="13">
        <v>4</v>
      </c>
      <c r="BV65" s="13">
        <v>1</v>
      </c>
      <c r="BW65" s="56">
        <v>0</v>
      </c>
    </row>
    <row r="66" spans="1:75" x14ac:dyDescent="0.25">
      <c r="A66" s="14" t="s">
        <v>608</v>
      </c>
      <c r="B66" s="15" t="s">
        <v>665</v>
      </c>
      <c r="C66" s="15" t="s">
        <v>315</v>
      </c>
      <c r="D66" s="45">
        <v>1502</v>
      </c>
      <c r="E66" s="44">
        <v>10.436463419999999</v>
      </c>
      <c r="F66" s="40">
        <f>Table1[[#This Row],[Total (HRK million)]]*1000000/Table1[[#This Row],[Population 2022]]</f>
        <v>6948.3777762982691</v>
      </c>
      <c r="G66" s="44">
        <v>7.57669017</v>
      </c>
      <c r="H66" s="40">
        <f>Table1[[#This Row],[Total (HRK million)                ]]*1000000/Table1[[#This Row],[Population 2022]]</f>
        <v>5044.4009121171766</v>
      </c>
      <c r="I66" s="44">
        <v>2.8597732499999999</v>
      </c>
      <c r="J66" s="40">
        <f>Table1[[#This Row],[Total (HRK million)                           ]]*1000000/Table1[[#This Row],[Population 2022]]</f>
        <v>1903.976864181092</v>
      </c>
      <c r="K66" s="45">
        <v>1555</v>
      </c>
      <c r="L66" s="44">
        <v>10.432392</v>
      </c>
      <c r="M66" s="40">
        <f>Table1[[#This Row],[Total (HRK million)  ]]*1000000/Table1[[#This Row],[Population 2021]]</f>
        <v>6708.9337620578781</v>
      </c>
      <c r="N66" s="44">
        <v>9.5611759999999997</v>
      </c>
      <c r="O66" s="40">
        <f>Table1[[#This Row],[Total (HRK million)                 ]]*1000000/Table1[[#This Row],[Population 2021]]</f>
        <v>6148.6662379421223</v>
      </c>
      <c r="P66" s="44">
        <v>0.87121600000000043</v>
      </c>
      <c r="Q66" s="40">
        <f>Table1[[#This Row],[Total (HRK million)                            ]]*1000000/Table1[[#This Row],[Population 2021]]</f>
        <v>560.26752411575592</v>
      </c>
      <c r="R66" s="64">
        <v>1589</v>
      </c>
      <c r="S66" s="35">
        <v>7.1681419999999996</v>
      </c>
      <c r="T66" s="36">
        <f>Table1[[#This Row],[Total (HRK million)   ]]*1000000/Table1[[#This Row],[Population 2020]]</f>
        <v>4511.1025802391441</v>
      </c>
      <c r="U66" s="35">
        <v>12.551909</v>
      </c>
      <c r="V66" s="36">
        <f>Table1[[#This Row],[Total (HRK million)                  ]]*1000000/Table1[[#This Row],[Population 2020]]</f>
        <v>7899.2504719949657</v>
      </c>
      <c r="W66" s="35">
        <f>Table1[[#This Row],[Total (HRK million)   ]]-Table1[[#This Row],[Total (HRK million)                  ]]</f>
        <v>-5.3837670000000006</v>
      </c>
      <c r="X66" s="36">
        <f>Table1[[#This Row],[Total (HRK million)                             ]]*1000000/Table1[[#This Row],[Population 2020]]</f>
        <v>-3388.147891755822</v>
      </c>
      <c r="Y66" s="68">
        <v>1633</v>
      </c>
      <c r="Z66" s="7">
        <v>12.831049</v>
      </c>
      <c r="AA66" s="6">
        <f>Table1[[#This Row],[Total (HRK million)                     ]]*1000000/Table1[[#This Row],[Population 2019                 ]]</f>
        <v>7857.347826086957</v>
      </c>
      <c r="AB66" s="7">
        <v>10.905022000000001</v>
      </c>
      <c r="AC66" s="6">
        <f>Table1[[#This Row],[Total (HRK million)                                   ]]*1000000/Table1[[#This Row],[Population 2019                 ]]</f>
        <v>6677.906919779547</v>
      </c>
      <c r="AD66" s="7">
        <f>Table1[[#This Row],[Total (HRK million)                     ]]-Table1[[#This Row],[Total (HRK million)                                   ]]</f>
        <v>1.9260269999999995</v>
      </c>
      <c r="AE66" s="8">
        <f>Table1[[#This Row],[Total (HRK million)                       ]]*1000000/Table1[[#This Row],[Population 2019                 ]]</f>
        <v>1179.4409063074095</v>
      </c>
      <c r="AF66" s="6">
        <v>1688</v>
      </c>
      <c r="AG66" s="7">
        <v>9.4535990000000005</v>
      </c>
      <c r="AH66" s="6">
        <f>Table1[[#This Row],[Total (HRK million)                                 ]]*1000000/Table1[[#This Row],[Population 2018]]</f>
        <v>5600.4733412322275</v>
      </c>
      <c r="AI66" s="7">
        <v>10.35173</v>
      </c>
      <c r="AJ66" s="6">
        <f>Table1[[#This Row],[Total (HRK million)                                     ]]*1000000/Table1[[#This Row],[Population 2018]]</f>
        <v>6132.5414691943124</v>
      </c>
      <c r="AK66" s="7">
        <f>Table1[[#This Row],[Total (HRK million)                                 ]]-Table1[[#This Row],[Total (HRK million)                                     ]]</f>
        <v>-0.89813099999999935</v>
      </c>
      <c r="AL66" s="8">
        <f>Table1[[#This Row],[Total (HRK million)                                      ]]*1000000/Table1[[#This Row],[Population 2018]]</f>
        <v>-532.06812796208487</v>
      </c>
      <c r="AM66" s="9">
        <v>1741</v>
      </c>
      <c r="AN66" s="10">
        <v>5.106115</v>
      </c>
      <c r="AO66" s="11">
        <f>Table1[[#This Row],[Total (HRK million)                                         ]]*1000000/Table1[[#This Row],[Population 2017               ]]</f>
        <v>2932.8632969557725</v>
      </c>
      <c r="AP66" s="10">
        <v>5.2676299999999996</v>
      </c>
      <c r="AQ66" s="11">
        <f>Table1[[#This Row],[Total (HRK million)                                          ]]*1000000/Table1[[#This Row],[Population 2017               ]]</f>
        <v>3025.6346927053419</v>
      </c>
      <c r="AR66" s="10">
        <f>Table1[[#This Row],[Total (HRK million)                                         ]]-Table1[[#This Row],[Total (HRK million)                                          ]]</f>
        <v>-0.16151499999999963</v>
      </c>
      <c r="AS66" s="11">
        <f>Table1[[#This Row],[Total (HRK million)                                                  ]]*1000000/Table1[[#This Row],[Population 2017               ]]</f>
        <v>-92.771395749568995</v>
      </c>
      <c r="AT66" s="45">
        <v>1777</v>
      </c>
      <c r="AU66" s="46">
        <v>4.2264039999999996</v>
      </c>
      <c r="AV66" s="13">
        <f>Table1[[#This Row],[Total (HRK million)                                ]]*1000000/Table1[[#This Row],[Population 2016]]</f>
        <v>2378.3927968486214</v>
      </c>
      <c r="AW66" s="46">
        <v>3.5206059999999999</v>
      </c>
      <c r="AX66" s="13">
        <f>Table1[[#This Row],[Total (HRK million)                                                        ]]*1000000/Table1[[#This Row],[Population 2016]]</f>
        <v>1981.2076533483398</v>
      </c>
      <c r="AY66" s="82">
        <f>Table1[[#This Row],[Total (HRK million)                                ]]-Table1[[#This Row],[Total (HRK million)                                                        ]]</f>
        <v>0.7057979999999997</v>
      </c>
      <c r="AZ66" s="13">
        <f>Table1[[#This Row],[Total (HRK million)                                                                      ]]*1000000/Table1[[#This Row],[Population 2016]]</f>
        <v>397.18514350028119</v>
      </c>
      <c r="BA66" s="68">
        <v>1827</v>
      </c>
      <c r="BB66" s="52">
        <v>4.4282240000000002</v>
      </c>
      <c r="BC66" s="13">
        <f>Table1[[#This Row],[Total (HRK million)                                                           ]]*1000000/Table1[[#This Row],[Population 2015]]</f>
        <v>2423.7679255610292</v>
      </c>
      <c r="BD66" s="52">
        <v>5.5844060000000004</v>
      </c>
      <c r="BE66" s="13">
        <f>Table1[[#This Row],[Total (HRK million) ]]*1000000/Table1[[#This Row],[Population 2015]]</f>
        <v>3056.5987958401752</v>
      </c>
      <c r="BF66" s="82">
        <f>Table1[[#This Row],[Total (HRK million)                                                           ]]-Table1[[#This Row],[Total (HRK million) ]]</f>
        <v>-1.1561820000000003</v>
      </c>
      <c r="BG66" s="13">
        <f>Table1[[#This Row],[Total (HRK million)     ]]*1000000/Table1[[#This Row],[Population 2015]]</f>
        <v>-632.83087027914632</v>
      </c>
      <c r="BH66" s="68">
        <v>1888</v>
      </c>
      <c r="BI66" s="88">
        <v>5.7784079999999998</v>
      </c>
      <c r="BJ66" s="12">
        <f>Table1[[#This Row],[Total (HRK million)                                  ]]*1000000/Table1[[#This Row],[Population 2014]]</f>
        <v>3060.5974576271187</v>
      </c>
      <c r="BK66" s="88">
        <v>5.2509759999999996</v>
      </c>
      <c r="BL66" s="12">
        <f>Table1[[#This Row],[Total (HRK million)    ]]*1000000/Table1[[#This Row],[Population 2014]]</f>
        <v>2781.2372881355932</v>
      </c>
      <c r="BM66" s="88">
        <f>Table1[[#This Row],[Total (HRK million)                                  ]]-Table1[[#This Row],[Total (HRK million)    ]]</f>
        <v>0.52743200000000012</v>
      </c>
      <c r="BN66" s="12">
        <f>Table1[[#This Row],[Total (HRK million)      ]]*1000000/Table1[[#This Row],[Population 2014]]</f>
        <v>279.36016949152548</v>
      </c>
      <c r="BO66" s="94">
        <v>5</v>
      </c>
      <c r="BP66" s="53">
        <v>5</v>
      </c>
      <c r="BQ66" s="55">
        <v>4</v>
      </c>
      <c r="BR66" s="26">
        <v>4</v>
      </c>
      <c r="BS66" s="13">
        <v>3</v>
      </c>
      <c r="BT66" s="13">
        <v>3</v>
      </c>
      <c r="BU66" s="13">
        <v>2</v>
      </c>
      <c r="BV66" s="13">
        <v>3</v>
      </c>
      <c r="BW66" s="56">
        <v>0</v>
      </c>
    </row>
    <row r="67" spans="1:75" x14ac:dyDescent="0.25">
      <c r="A67" s="14" t="s">
        <v>608</v>
      </c>
      <c r="B67" s="15" t="s">
        <v>673</v>
      </c>
      <c r="C67" s="15" t="s">
        <v>327</v>
      </c>
      <c r="D67" s="45">
        <v>2044</v>
      </c>
      <c r="E67" s="44">
        <v>9.9520273099999983</v>
      </c>
      <c r="F67" s="40">
        <f>Table1[[#This Row],[Total (HRK million)]]*1000000/Table1[[#This Row],[Population 2022]]</f>
        <v>4868.8979011741676</v>
      </c>
      <c r="G67" s="44">
        <v>6.49224187</v>
      </c>
      <c r="H67" s="40">
        <f>Table1[[#This Row],[Total (HRK million)                ]]*1000000/Table1[[#This Row],[Population 2022]]</f>
        <v>3176.2435763209396</v>
      </c>
      <c r="I67" s="44">
        <v>3.4597854399999988</v>
      </c>
      <c r="J67" s="40">
        <f>Table1[[#This Row],[Total (HRK million)                           ]]*1000000/Table1[[#This Row],[Population 2022]]</f>
        <v>1692.6543248532282</v>
      </c>
      <c r="K67" s="45">
        <v>2111</v>
      </c>
      <c r="L67" s="44">
        <v>9.6575039999999994</v>
      </c>
      <c r="M67" s="40">
        <f>Table1[[#This Row],[Total (HRK million)  ]]*1000000/Table1[[#This Row],[Population 2021]]</f>
        <v>4574.8479393652296</v>
      </c>
      <c r="N67" s="44">
        <v>7.0554600000000001</v>
      </c>
      <c r="O67" s="40">
        <f>Table1[[#This Row],[Total (HRK million)                 ]]*1000000/Table1[[#This Row],[Population 2021]]</f>
        <v>3342.2359071530082</v>
      </c>
      <c r="P67" s="44">
        <v>2.6020439999999994</v>
      </c>
      <c r="Q67" s="40">
        <f>Table1[[#This Row],[Total (HRK million)                            ]]*1000000/Table1[[#This Row],[Population 2021]]</f>
        <v>1232.6120322122215</v>
      </c>
      <c r="R67" s="64">
        <v>2498</v>
      </c>
      <c r="S67" s="35">
        <v>11.324491</v>
      </c>
      <c r="T67" s="36">
        <f>Table1[[#This Row],[Total (HRK million)   ]]*1000000/Table1[[#This Row],[Population 2020]]</f>
        <v>4533.4231385108087</v>
      </c>
      <c r="U67" s="35">
        <v>10.876647</v>
      </c>
      <c r="V67" s="36">
        <f>Table1[[#This Row],[Total (HRK million)                  ]]*1000000/Table1[[#This Row],[Population 2020]]</f>
        <v>4354.142113690953</v>
      </c>
      <c r="W67" s="35">
        <f>Table1[[#This Row],[Total (HRK million)   ]]-Table1[[#This Row],[Total (HRK million)                  ]]</f>
        <v>0.44784399999999991</v>
      </c>
      <c r="X67" s="36">
        <f>Table1[[#This Row],[Total (HRK million)                             ]]*1000000/Table1[[#This Row],[Population 2020]]</f>
        <v>179.28102481985584</v>
      </c>
      <c r="Y67" s="68">
        <v>2558</v>
      </c>
      <c r="Z67" s="7">
        <v>9.1221239999999995</v>
      </c>
      <c r="AA67" s="6">
        <f>Table1[[#This Row],[Total (HRK million)                     ]]*1000000/Table1[[#This Row],[Population 2019                 ]]</f>
        <v>3566.1157154026582</v>
      </c>
      <c r="AB67" s="7">
        <v>11.157538000000001</v>
      </c>
      <c r="AC67" s="6">
        <f>Table1[[#This Row],[Total (HRK million)                                   ]]*1000000/Table1[[#This Row],[Population 2019                 ]]</f>
        <v>4361.8209538702113</v>
      </c>
      <c r="AD67" s="7">
        <f>Table1[[#This Row],[Total (HRK million)                     ]]-Table1[[#This Row],[Total (HRK million)                                   ]]</f>
        <v>-2.0354140000000012</v>
      </c>
      <c r="AE67" s="8">
        <f>Table1[[#This Row],[Total (HRK million)                       ]]*1000000/Table1[[#This Row],[Population 2019                 ]]</f>
        <v>-795.70523846755327</v>
      </c>
      <c r="AF67" s="6">
        <v>2534</v>
      </c>
      <c r="AG67" s="7">
        <v>8.1268320000000003</v>
      </c>
      <c r="AH67" s="6">
        <f>Table1[[#This Row],[Total (HRK million)                                 ]]*1000000/Table1[[#This Row],[Population 2018]]</f>
        <v>3207.1160220994475</v>
      </c>
      <c r="AI67" s="7">
        <v>6.5591999999999997</v>
      </c>
      <c r="AJ67" s="6">
        <f>Table1[[#This Row],[Total (HRK million)                                     ]]*1000000/Table1[[#This Row],[Population 2018]]</f>
        <v>2588.4767166535121</v>
      </c>
      <c r="AK67" s="7">
        <f>Table1[[#This Row],[Total (HRK million)                                 ]]-Table1[[#This Row],[Total (HRK million)                                     ]]</f>
        <v>1.5676320000000006</v>
      </c>
      <c r="AL67" s="8">
        <f>Table1[[#This Row],[Total (HRK million)                                      ]]*1000000/Table1[[#This Row],[Population 2018]]</f>
        <v>618.63930544593552</v>
      </c>
      <c r="AM67" s="9">
        <v>2556</v>
      </c>
      <c r="AN67" s="10">
        <v>5.1022629999999998</v>
      </c>
      <c r="AO67" s="11">
        <f>Table1[[#This Row],[Total (HRK million)                                         ]]*1000000/Table1[[#This Row],[Population 2017               ]]</f>
        <v>1996.1905320813771</v>
      </c>
      <c r="AP67" s="10">
        <v>4.6212949999999999</v>
      </c>
      <c r="AQ67" s="11">
        <f>Table1[[#This Row],[Total (HRK million)                                          ]]*1000000/Table1[[#This Row],[Population 2017               ]]</f>
        <v>1808.0183881064163</v>
      </c>
      <c r="AR67" s="10">
        <f>Table1[[#This Row],[Total (HRK million)                                         ]]-Table1[[#This Row],[Total (HRK million)                                          ]]</f>
        <v>0.48096799999999984</v>
      </c>
      <c r="AS67" s="11">
        <f>Table1[[#This Row],[Total (HRK million)                                                  ]]*1000000/Table1[[#This Row],[Population 2017               ]]</f>
        <v>188.17214397496082</v>
      </c>
      <c r="AT67" s="45">
        <v>2603</v>
      </c>
      <c r="AU67" s="46">
        <v>3.5627089999999999</v>
      </c>
      <c r="AV67" s="13">
        <f>Table1[[#This Row],[Total (HRK million)                                ]]*1000000/Table1[[#This Row],[Population 2016]]</f>
        <v>1368.6934306569342</v>
      </c>
      <c r="AW67" s="46">
        <v>3.0512920000000001</v>
      </c>
      <c r="AX67" s="13">
        <f>Table1[[#This Row],[Total (HRK million)                                                        ]]*1000000/Table1[[#This Row],[Population 2016]]</f>
        <v>1172.2212831348445</v>
      </c>
      <c r="AY67" s="82">
        <f>Table1[[#This Row],[Total (HRK million)                                ]]-Table1[[#This Row],[Total (HRK million)                                                        ]]</f>
        <v>0.51141699999999979</v>
      </c>
      <c r="AZ67" s="13">
        <f>Table1[[#This Row],[Total (HRK million)                                                                      ]]*1000000/Table1[[#This Row],[Population 2016]]</f>
        <v>196.47214752208981</v>
      </c>
      <c r="BA67" s="68">
        <v>2628</v>
      </c>
      <c r="BB67" s="52">
        <v>3.8400099999999999</v>
      </c>
      <c r="BC67" s="13">
        <f>Table1[[#This Row],[Total (HRK million)                                                           ]]*1000000/Table1[[#This Row],[Population 2015]]</f>
        <v>1461.1910197869101</v>
      </c>
      <c r="BD67" s="52">
        <v>4.3215120000000002</v>
      </c>
      <c r="BE67" s="13">
        <f>Table1[[#This Row],[Total (HRK million) ]]*1000000/Table1[[#This Row],[Population 2015]]</f>
        <v>1644.4109589041095</v>
      </c>
      <c r="BF67" s="82">
        <f>Table1[[#This Row],[Total (HRK million)                                                           ]]-Table1[[#This Row],[Total (HRK million) ]]</f>
        <v>-0.48150200000000032</v>
      </c>
      <c r="BG67" s="13">
        <f>Table1[[#This Row],[Total (HRK million)     ]]*1000000/Table1[[#This Row],[Population 2015]]</f>
        <v>-183.21993911719952</v>
      </c>
      <c r="BH67" s="68">
        <v>2532</v>
      </c>
      <c r="BI67" s="88">
        <v>4.3979929999999996</v>
      </c>
      <c r="BJ67" s="12">
        <f>Table1[[#This Row],[Total (HRK million)                                  ]]*1000000/Table1[[#This Row],[Population 2014]]</f>
        <v>1736.9640600315956</v>
      </c>
      <c r="BK67" s="88">
        <v>3.624835</v>
      </c>
      <c r="BL67" s="12">
        <f>Table1[[#This Row],[Total (HRK million)    ]]*1000000/Table1[[#This Row],[Population 2014]]</f>
        <v>1431.6093996840443</v>
      </c>
      <c r="BM67" s="88">
        <f>Table1[[#This Row],[Total (HRK million)                                  ]]-Table1[[#This Row],[Total (HRK million)    ]]</f>
        <v>0.77315799999999957</v>
      </c>
      <c r="BN67" s="12">
        <f>Table1[[#This Row],[Total (HRK million)      ]]*1000000/Table1[[#This Row],[Population 2014]]</f>
        <v>305.35466034755115</v>
      </c>
      <c r="BO67" s="94">
        <v>5</v>
      </c>
      <c r="BP67" s="53">
        <v>5</v>
      </c>
      <c r="BQ67" s="55">
        <v>5</v>
      </c>
      <c r="BR67" s="26">
        <v>5</v>
      </c>
      <c r="BS67" s="13">
        <v>5</v>
      </c>
      <c r="BT67" s="13">
        <v>5</v>
      </c>
      <c r="BU67" s="13">
        <v>2</v>
      </c>
      <c r="BV67" s="13">
        <v>2</v>
      </c>
      <c r="BW67" s="56">
        <v>0</v>
      </c>
    </row>
    <row r="68" spans="1:75" x14ac:dyDescent="0.25">
      <c r="A68" s="14" t="s">
        <v>607</v>
      </c>
      <c r="B68" s="15" t="s">
        <v>659</v>
      </c>
      <c r="C68" s="15" t="s">
        <v>118</v>
      </c>
      <c r="D68" s="45">
        <v>27458</v>
      </c>
      <c r="E68" s="44">
        <v>147.36914582</v>
      </c>
      <c r="F68" s="40">
        <f>Table1[[#This Row],[Total (HRK million)]]*1000000/Table1[[#This Row],[Population 2022]]</f>
        <v>5367.0750171170512</v>
      </c>
      <c r="G68" s="44">
        <v>147.00675885000001</v>
      </c>
      <c r="H68" s="40">
        <f>Table1[[#This Row],[Total (HRK million)                ]]*1000000/Table1[[#This Row],[Population 2022]]</f>
        <v>5353.8771523781788</v>
      </c>
      <c r="I68" s="44">
        <v>0.362386969999969</v>
      </c>
      <c r="J68" s="40">
        <f>Table1[[#This Row],[Total (HRK million)                           ]]*1000000/Table1[[#This Row],[Population 2022]]</f>
        <v>13.197864738872788</v>
      </c>
      <c r="K68" s="45">
        <v>27122</v>
      </c>
      <c r="L68" s="44">
        <v>140.98259200000001</v>
      </c>
      <c r="M68" s="40">
        <f>Table1[[#This Row],[Total (HRK million)  ]]*1000000/Table1[[#This Row],[Population 2021]]</f>
        <v>5198.0898163852225</v>
      </c>
      <c r="N68" s="44">
        <v>153.10245599999999</v>
      </c>
      <c r="O68" s="40">
        <f>Table1[[#This Row],[Total (HRK million)                 ]]*1000000/Table1[[#This Row],[Population 2021]]</f>
        <v>5644.9545018803919</v>
      </c>
      <c r="P68" s="44">
        <v>-12.119863999999978</v>
      </c>
      <c r="Q68" s="40">
        <f>Table1[[#This Row],[Total (HRK million)                            ]]*1000000/Table1[[#This Row],[Population 2021]]</f>
        <v>-446.86468549516917</v>
      </c>
      <c r="R68" s="64">
        <v>27810</v>
      </c>
      <c r="S68" s="35">
        <v>128.3766</v>
      </c>
      <c r="T68" s="36">
        <f>Table1[[#This Row],[Total (HRK million)   ]]*1000000/Table1[[#This Row],[Population 2020]]</f>
        <v>4616.2028047464937</v>
      </c>
      <c r="U68" s="35">
        <v>145.062635</v>
      </c>
      <c r="V68" s="36">
        <f>Table1[[#This Row],[Total (HRK million)                  ]]*1000000/Table1[[#This Row],[Population 2020]]</f>
        <v>5216.2040632865874</v>
      </c>
      <c r="W68" s="35">
        <f>Table1[[#This Row],[Total (HRK million)   ]]-Table1[[#This Row],[Total (HRK million)                  ]]</f>
        <v>-16.686035000000004</v>
      </c>
      <c r="X68" s="36">
        <f>Table1[[#This Row],[Total (HRK million)                             ]]*1000000/Table1[[#This Row],[Population 2020]]</f>
        <v>-600.00125854009366</v>
      </c>
      <c r="Y68" s="68">
        <v>27757</v>
      </c>
      <c r="Z68" s="7">
        <v>131.233746</v>
      </c>
      <c r="AA68" s="6">
        <f>Table1[[#This Row],[Total (HRK million)                     ]]*1000000/Table1[[#This Row],[Population 2019                 ]]</f>
        <v>4727.9513636199881</v>
      </c>
      <c r="AB68" s="7">
        <v>127.59165400000001</v>
      </c>
      <c r="AC68" s="6">
        <f>Table1[[#This Row],[Total (HRK million)                                   ]]*1000000/Table1[[#This Row],[Population 2019                 ]]</f>
        <v>4596.7379039521566</v>
      </c>
      <c r="AD68" s="7">
        <f>Table1[[#This Row],[Total (HRK million)                     ]]-Table1[[#This Row],[Total (HRK million)                                   ]]</f>
        <v>3.642091999999991</v>
      </c>
      <c r="AE68" s="8">
        <f>Table1[[#This Row],[Total (HRK million)                       ]]*1000000/Table1[[#This Row],[Population 2019                 ]]</f>
        <v>131.21345966783122</v>
      </c>
      <c r="AF68" s="6">
        <v>27682</v>
      </c>
      <c r="AG68" s="7">
        <v>114.207025</v>
      </c>
      <c r="AH68" s="6">
        <f>Table1[[#This Row],[Total (HRK million)                                 ]]*1000000/Table1[[#This Row],[Population 2018]]</f>
        <v>4125.6782385665774</v>
      </c>
      <c r="AI68" s="7">
        <v>110.941619</v>
      </c>
      <c r="AJ68" s="6">
        <f>Table1[[#This Row],[Total (HRK million)                                     ]]*1000000/Table1[[#This Row],[Population 2018]]</f>
        <v>4007.7168918430748</v>
      </c>
      <c r="AK68" s="7">
        <f>Table1[[#This Row],[Total (HRK million)                                 ]]-Table1[[#This Row],[Total (HRK million)                                     ]]</f>
        <v>3.2654059999999987</v>
      </c>
      <c r="AL68" s="8">
        <f>Table1[[#This Row],[Total (HRK million)                                      ]]*1000000/Table1[[#This Row],[Population 2018]]</f>
        <v>117.96134672350259</v>
      </c>
      <c r="AM68" s="9">
        <v>27724</v>
      </c>
      <c r="AN68" s="10">
        <v>113.924663</v>
      </c>
      <c r="AO68" s="11">
        <f>Table1[[#This Row],[Total (HRK million)                                         ]]*1000000/Table1[[#This Row],[Population 2017               ]]</f>
        <v>4109.2433631510603</v>
      </c>
      <c r="AP68" s="10">
        <v>104.84568299999999</v>
      </c>
      <c r="AQ68" s="11">
        <f>Table1[[#This Row],[Total (HRK million)                                          ]]*1000000/Table1[[#This Row],[Population 2017               ]]</f>
        <v>3781.7660871447119</v>
      </c>
      <c r="AR68" s="10">
        <f>Table1[[#This Row],[Total (HRK million)                                         ]]-Table1[[#This Row],[Total (HRK million)                                          ]]</f>
        <v>9.0789800000000014</v>
      </c>
      <c r="AS68" s="11">
        <f>Table1[[#This Row],[Total (HRK million)                                                  ]]*1000000/Table1[[#This Row],[Population 2017               ]]</f>
        <v>327.47727600634835</v>
      </c>
      <c r="AT68" s="45">
        <v>27801</v>
      </c>
      <c r="AU68" s="46">
        <v>106.251474</v>
      </c>
      <c r="AV68" s="13">
        <f>Table1[[#This Row],[Total (HRK million)                                ]]*1000000/Table1[[#This Row],[Population 2016]]</f>
        <v>3821.8579907197582</v>
      </c>
      <c r="AW68" s="46">
        <v>121.13862</v>
      </c>
      <c r="AX68" s="13">
        <f>Table1[[#This Row],[Total (HRK million)                                                        ]]*1000000/Table1[[#This Row],[Population 2016]]</f>
        <v>4357.3475774252729</v>
      </c>
      <c r="AY68" s="82">
        <f>Table1[[#This Row],[Total (HRK million)                                ]]-Table1[[#This Row],[Total (HRK million)                                                        ]]</f>
        <v>-14.887146000000001</v>
      </c>
      <c r="AZ68" s="13">
        <f>Table1[[#This Row],[Total (HRK million)                                                                      ]]*1000000/Table1[[#This Row],[Population 2016]]</f>
        <v>-535.48958670551428</v>
      </c>
      <c r="BA68" s="68">
        <v>27868</v>
      </c>
      <c r="BB68" s="52">
        <v>98.951166999999998</v>
      </c>
      <c r="BC68" s="13">
        <f>Table1[[#This Row],[Total (HRK million)                                                           ]]*1000000/Table1[[#This Row],[Population 2015]]</f>
        <v>3550.7093081670732</v>
      </c>
      <c r="BD68" s="52">
        <v>102.364951</v>
      </c>
      <c r="BE68" s="13">
        <f>Table1[[#This Row],[Total (HRK million) ]]*1000000/Table1[[#This Row],[Population 2015]]</f>
        <v>3673.2076575283481</v>
      </c>
      <c r="BF68" s="82">
        <f>Table1[[#This Row],[Total (HRK million)                                                           ]]-Table1[[#This Row],[Total (HRK million) ]]</f>
        <v>-3.4137840000000068</v>
      </c>
      <c r="BG68" s="13">
        <f>Table1[[#This Row],[Total (HRK million)     ]]*1000000/Table1[[#This Row],[Population 2015]]</f>
        <v>-122.49834936127483</v>
      </c>
      <c r="BH68" s="68">
        <v>27852</v>
      </c>
      <c r="BI68" s="88">
        <v>101.960669</v>
      </c>
      <c r="BJ68" s="12">
        <f>Table1[[#This Row],[Total (HRK million)                                  ]]*1000000/Table1[[#This Row],[Population 2014]]</f>
        <v>3660.8024199339366</v>
      </c>
      <c r="BK68" s="88">
        <v>98.555107000000007</v>
      </c>
      <c r="BL68" s="12">
        <f>Table1[[#This Row],[Total (HRK million)    ]]*1000000/Table1[[#This Row],[Population 2014]]</f>
        <v>3538.5289027717936</v>
      </c>
      <c r="BM68" s="88">
        <f>Table1[[#This Row],[Total (HRK million)                                  ]]-Table1[[#This Row],[Total (HRK million)    ]]</f>
        <v>3.4055619999999891</v>
      </c>
      <c r="BN68" s="12">
        <f>Table1[[#This Row],[Total (HRK million)      ]]*1000000/Table1[[#This Row],[Population 2014]]</f>
        <v>122.27351716214237</v>
      </c>
      <c r="BO68" s="94">
        <v>5</v>
      </c>
      <c r="BP68" s="53">
        <v>5</v>
      </c>
      <c r="BQ68" s="55">
        <v>5</v>
      </c>
      <c r="BR68" s="26">
        <v>4</v>
      </c>
      <c r="BS68" s="13">
        <v>4</v>
      </c>
      <c r="BT68" s="13">
        <v>5</v>
      </c>
      <c r="BU68" s="13">
        <v>4</v>
      </c>
      <c r="BV68" s="13">
        <v>4</v>
      </c>
      <c r="BW68" s="56">
        <v>5</v>
      </c>
    </row>
    <row r="69" spans="1:75" x14ac:dyDescent="0.25">
      <c r="A69" s="14" t="s">
        <v>608</v>
      </c>
      <c r="B69" s="15" t="s">
        <v>669</v>
      </c>
      <c r="C69" s="15" t="s">
        <v>285</v>
      </c>
      <c r="D69" s="45">
        <v>7107</v>
      </c>
      <c r="E69" s="44">
        <v>37.042782459999998</v>
      </c>
      <c r="F69" s="40">
        <f>Table1[[#This Row],[Total (HRK million)]]*1000000/Table1[[#This Row],[Population 2022]]</f>
        <v>5212.154560292669</v>
      </c>
      <c r="G69" s="44">
        <v>36.201582189999996</v>
      </c>
      <c r="H69" s="40">
        <f>Table1[[#This Row],[Total (HRK million)                ]]*1000000/Table1[[#This Row],[Population 2022]]</f>
        <v>5093.7923441677212</v>
      </c>
      <c r="I69" s="44">
        <v>0.8412002700000033</v>
      </c>
      <c r="J69" s="40">
        <f>Table1[[#This Row],[Total (HRK million)                           ]]*1000000/Table1[[#This Row],[Population 2022]]</f>
        <v>118.36221612494769</v>
      </c>
      <c r="K69" s="45">
        <v>7059</v>
      </c>
      <c r="L69" s="44">
        <v>30.659489000000001</v>
      </c>
      <c r="M69" s="40">
        <f>Table1[[#This Row],[Total (HRK million)  ]]*1000000/Table1[[#This Row],[Population 2021]]</f>
        <v>4343.3190253576995</v>
      </c>
      <c r="N69" s="44">
        <v>27.708736999999999</v>
      </c>
      <c r="O69" s="40">
        <f>Table1[[#This Row],[Total (HRK million)                 ]]*1000000/Table1[[#This Row],[Population 2021]]</f>
        <v>3925.3062756764416</v>
      </c>
      <c r="P69" s="44">
        <v>2.9507520000000014</v>
      </c>
      <c r="Q69" s="40">
        <f>Table1[[#This Row],[Total (HRK million)                            ]]*1000000/Table1[[#This Row],[Population 2021]]</f>
        <v>418.01274968125819</v>
      </c>
      <c r="R69" s="64">
        <v>7350</v>
      </c>
      <c r="S69" s="35">
        <v>28.507859</v>
      </c>
      <c r="T69" s="36">
        <f>Table1[[#This Row],[Total (HRK million)   ]]*1000000/Table1[[#This Row],[Population 2020]]</f>
        <v>3878.6202721088434</v>
      </c>
      <c r="U69" s="35">
        <v>27.930306999999999</v>
      </c>
      <c r="V69" s="36">
        <f>Table1[[#This Row],[Total (HRK million)                  ]]*1000000/Table1[[#This Row],[Population 2020]]</f>
        <v>3800.0417687074828</v>
      </c>
      <c r="W69" s="35">
        <f>Table1[[#This Row],[Total (HRK million)   ]]-Table1[[#This Row],[Total (HRK million)                  ]]</f>
        <v>0.57755200000000073</v>
      </c>
      <c r="X69" s="36">
        <f>Table1[[#This Row],[Total (HRK million)                             ]]*1000000/Table1[[#This Row],[Population 2020]]</f>
        <v>78.578503401360635</v>
      </c>
      <c r="Y69" s="68">
        <v>7312</v>
      </c>
      <c r="Z69" s="7">
        <v>27.650728000000001</v>
      </c>
      <c r="AA69" s="6">
        <f>Table1[[#This Row],[Total (HRK million)                     ]]*1000000/Table1[[#This Row],[Population 2019                 ]]</f>
        <v>3781.5547045951862</v>
      </c>
      <c r="AB69" s="7">
        <v>26.019774999999999</v>
      </c>
      <c r="AC69" s="6">
        <f>Table1[[#This Row],[Total (HRK million)                                   ]]*1000000/Table1[[#This Row],[Population 2019                 ]]</f>
        <v>3558.503145514223</v>
      </c>
      <c r="AD69" s="7">
        <f>Table1[[#This Row],[Total (HRK million)                     ]]-Table1[[#This Row],[Total (HRK million)                                   ]]</f>
        <v>1.6309530000000017</v>
      </c>
      <c r="AE69" s="8">
        <f>Table1[[#This Row],[Total (HRK million)                       ]]*1000000/Table1[[#This Row],[Population 2019                 ]]</f>
        <v>223.05155908096302</v>
      </c>
      <c r="AF69" s="6">
        <v>7310</v>
      </c>
      <c r="AG69" s="7">
        <v>26.307468</v>
      </c>
      <c r="AH69" s="6">
        <f>Table1[[#This Row],[Total (HRK million)                                 ]]*1000000/Table1[[#This Row],[Population 2018]]</f>
        <v>3598.8328317373462</v>
      </c>
      <c r="AI69" s="7">
        <v>32.858856000000003</v>
      </c>
      <c r="AJ69" s="6">
        <f>Table1[[#This Row],[Total (HRK million)                                     ]]*1000000/Table1[[#This Row],[Population 2018]]</f>
        <v>4495.0555403556773</v>
      </c>
      <c r="AK69" s="7">
        <f>Table1[[#This Row],[Total (HRK million)                                 ]]-Table1[[#This Row],[Total (HRK million)                                     ]]</f>
        <v>-6.5513880000000029</v>
      </c>
      <c r="AL69" s="8">
        <f>Table1[[#This Row],[Total (HRK million)                                      ]]*1000000/Table1[[#This Row],[Population 2018]]</f>
        <v>-896.22270861833147</v>
      </c>
      <c r="AM69" s="9">
        <v>7294</v>
      </c>
      <c r="AN69" s="10">
        <v>31.45637</v>
      </c>
      <c r="AO69" s="11">
        <f>Table1[[#This Row],[Total (HRK million)                                         ]]*1000000/Table1[[#This Row],[Population 2017               ]]</f>
        <v>4312.6364134905398</v>
      </c>
      <c r="AP69" s="10">
        <v>26.661085</v>
      </c>
      <c r="AQ69" s="11">
        <f>Table1[[#This Row],[Total (HRK million)                                          ]]*1000000/Table1[[#This Row],[Population 2017               ]]</f>
        <v>3655.2077049629834</v>
      </c>
      <c r="AR69" s="10">
        <f>Table1[[#This Row],[Total (HRK million)                                         ]]-Table1[[#This Row],[Total (HRK million)                                          ]]</f>
        <v>4.7952849999999998</v>
      </c>
      <c r="AS69" s="11">
        <f>Table1[[#This Row],[Total (HRK million)                                                  ]]*1000000/Table1[[#This Row],[Population 2017               ]]</f>
        <v>657.42870852755686</v>
      </c>
      <c r="AT69" s="45">
        <v>7368</v>
      </c>
      <c r="AU69" s="46">
        <v>21.837216999999999</v>
      </c>
      <c r="AV69" s="13">
        <f>Table1[[#This Row],[Total (HRK million)                                ]]*1000000/Table1[[#This Row],[Population 2016]]</f>
        <v>2963.7916666666665</v>
      </c>
      <c r="AW69" s="46">
        <v>20.929207000000002</v>
      </c>
      <c r="AX69" s="13">
        <f>Table1[[#This Row],[Total (HRK million)                                                        ]]*1000000/Table1[[#This Row],[Population 2016]]</f>
        <v>2840.5546959826274</v>
      </c>
      <c r="AY69" s="82">
        <f>Table1[[#This Row],[Total (HRK million)                                ]]-Table1[[#This Row],[Total (HRK million)                                                        ]]</f>
        <v>0.90800999999999732</v>
      </c>
      <c r="AZ69" s="13">
        <f>Table1[[#This Row],[Total (HRK million)                                                                      ]]*1000000/Table1[[#This Row],[Population 2016]]</f>
        <v>123.23697068403872</v>
      </c>
      <c r="BA69" s="68">
        <v>7424</v>
      </c>
      <c r="BB69" s="52">
        <v>26.661733999999999</v>
      </c>
      <c r="BC69" s="13">
        <f>Table1[[#This Row],[Total (HRK million)                                                           ]]*1000000/Table1[[#This Row],[Population 2015]]</f>
        <v>3591.2896012931033</v>
      </c>
      <c r="BD69" s="52">
        <v>24.596294</v>
      </c>
      <c r="BE69" s="13">
        <f>Table1[[#This Row],[Total (HRK million) ]]*1000000/Table1[[#This Row],[Population 2015]]</f>
        <v>3313.0783943965516</v>
      </c>
      <c r="BF69" s="82">
        <f>Table1[[#This Row],[Total (HRK million)                                                           ]]-Table1[[#This Row],[Total (HRK million) ]]</f>
        <v>2.0654399999999988</v>
      </c>
      <c r="BG69" s="13">
        <f>Table1[[#This Row],[Total (HRK million)     ]]*1000000/Table1[[#This Row],[Population 2015]]</f>
        <v>278.21120689655157</v>
      </c>
      <c r="BH69" s="68">
        <v>7414</v>
      </c>
      <c r="BI69" s="88">
        <v>33.809994000000003</v>
      </c>
      <c r="BJ69" s="12">
        <f>Table1[[#This Row],[Total (HRK million)                                  ]]*1000000/Table1[[#This Row],[Population 2014]]</f>
        <v>4560.2905314270301</v>
      </c>
      <c r="BK69" s="88">
        <v>32.195774999999998</v>
      </c>
      <c r="BL69" s="12">
        <f>Table1[[#This Row],[Total (HRK million)    ]]*1000000/Table1[[#This Row],[Population 2014]]</f>
        <v>4342.5647423792816</v>
      </c>
      <c r="BM69" s="88">
        <f>Table1[[#This Row],[Total (HRK million)                                  ]]-Table1[[#This Row],[Total (HRK million)    ]]</f>
        <v>1.6142190000000056</v>
      </c>
      <c r="BN69" s="12">
        <f>Table1[[#This Row],[Total (HRK million)      ]]*1000000/Table1[[#This Row],[Population 2014]]</f>
        <v>217.72578904774826</v>
      </c>
      <c r="BO69" s="94">
        <v>5</v>
      </c>
      <c r="BP69" s="53">
        <v>5</v>
      </c>
      <c r="BQ69" s="55">
        <v>5</v>
      </c>
      <c r="BR69" s="26">
        <v>5</v>
      </c>
      <c r="BS69" s="13">
        <v>5</v>
      </c>
      <c r="BT69" s="13">
        <v>5</v>
      </c>
      <c r="BU69" s="13">
        <v>5</v>
      </c>
      <c r="BV69" s="13">
        <v>3</v>
      </c>
      <c r="BW69" s="56">
        <v>2</v>
      </c>
    </row>
    <row r="70" spans="1:75" x14ac:dyDescent="0.25">
      <c r="A70" s="14" t="s">
        <v>607</v>
      </c>
      <c r="B70" s="15" t="s">
        <v>662</v>
      </c>
      <c r="C70" s="15" t="s">
        <v>38</v>
      </c>
      <c r="D70" s="45">
        <v>6810</v>
      </c>
      <c r="E70" s="44">
        <v>37.727874610000001</v>
      </c>
      <c r="F70" s="40">
        <f>Table1[[#This Row],[Total (HRK million)]]*1000000/Table1[[#This Row],[Population 2022]]</f>
        <v>5540.069693098385</v>
      </c>
      <c r="G70" s="44">
        <v>47.915334479999999</v>
      </c>
      <c r="H70" s="40">
        <f>Table1[[#This Row],[Total (HRK million)                ]]*1000000/Table1[[#This Row],[Population 2022]]</f>
        <v>7036.0256211453743</v>
      </c>
      <c r="I70" s="44">
        <v>-10.187459869999998</v>
      </c>
      <c r="J70" s="40">
        <f>Table1[[#This Row],[Total (HRK million)                           ]]*1000000/Table1[[#This Row],[Population 2022]]</f>
        <v>-1495.9559280469894</v>
      </c>
      <c r="K70" s="45">
        <v>6930</v>
      </c>
      <c r="L70" s="44">
        <v>36.065196999999998</v>
      </c>
      <c r="M70" s="40">
        <f>Table1[[#This Row],[Total (HRK million)  ]]*1000000/Table1[[#This Row],[Population 2021]]</f>
        <v>5204.2131313131313</v>
      </c>
      <c r="N70" s="44">
        <v>38.336807999999998</v>
      </c>
      <c r="O70" s="40">
        <f>Table1[[#This Row],[Total (HRK million)                 ]]*1000000/Table1[[#This Row],[Population 2021]]</f>
        <v>5532.0069264069261</v>
      </c>
      <c r="P70" s="44">
        <v>-2.271611</v>
      </c>
      <c r="Q70" s="40">
        <f>Table1[[#This Row],[Total (HRK million)                            ]]*1000000/Table1[[#This Row],[Population 2021]]</f>
        <v>-327.7937950937951</v>
      </c>
      <c r="R70" s="64">
        <v>7103</v>
      </c>
      <c r="S70" s="35">
        <v>33.633799000000003</v>
      </c>
      <c r="T70" s="36">
        <f>Table1[[#This Row],[Total (HRK million)   ]]*1000000/Table1[[#This Row],[Population 2020]]</f>
        <v>4735.1540194284107</v>
      </c>
      <c r="U70" s="35">
        <v>36.357917</v>
      </c>
      <c r="V70" s="36">
        <f>Table1[[#This Row],[Total (HRK million)                  ]]*1000000/Table1[[#This Row],[Population 2020]]</f>
        <v>5118.6705617344787</v>
      </c>
      <c r="W70" s="35">
        <f>Table1[[#This Row],[Total (HRK million)   ]]-Table1[[#This Row],[Total (HRK million)                  ]]</f>
        <v>-2.7241179999999972</v>
      </c>
      <c r="X70" s="36">
        <f>Table1[[#This Row],[Total (HRK million)                             ]]*1000000/Table1[[#This Row],[Population 2020]]</f>
        <v>-383.51654230606749</v>
      </c>
      <c r="Y70" s="68">
        <v>7190</v>
      </c>
      <c r="Z70" s="7">
        <v>31.565847999999999</v>
      </c>
      <c r="AA70" s="6">
        <f>Table1[[#This Row],[Total (HRK million)                     ]]*1000000/Table1[[#This Row],[Population 2019                 ]]</f>
        <v>4390.2431154381084</v>
      </c>
      <c r="AB70" s="7">
        <v>33.556449000000001</v>
      </c>
      <c r="AC70" s="6">
        <f>Table1[[#This Row],[Total (HRK million)                                   ]]*1000000/Table1[[#This Row],[Population 2019                 ]]</f>
        <v>4667.1000000000004</v>
      </c>
      <c r="AD70" s="7">
        <f>Table1[[#This Row],[Total (HRK million)                     ]]-Table1[[#This Row],[Total (HRK million)                                   ]]</f>
        <v>-1.9906010000000016</v>
      </c>
      <c r="AE70" s="8">
        <f>Table1[[#This Row],[Total (HRK million)                       ]]*1000000/Table1[[#This Row],[Population 2019                 ]]</f>
        <v>-276.85688456189172</v>
      </c>
      <c r="AF70" s="6">
        <v>7280</v>
      </c>
      <c r="AG70" s="7">
        <v>28.589715000000002</v>
      </c>
      <c r="AH70" s="6">
        <f>Table1[[#This Row],[Total (HRK million)                                 ]]*1000000/Table1[[#This Row],[Population 2018]]</f>
        <v>3927.1586538461538</v>
      </c>
      <c r="AI70" s="7">
        <v>27.127780000000001</v>
      </c>
      <c r="AJ70" s="6">
        <f>Table1[[#This Row],[Total (HRK million)                                     ]]*1000000/Table1[[#This Row],[Population 2018]]</f>
        <v>3726.3434065934066</v>
      </c>
      <c r="AK70" s="7">
        <f>Table1[[#This Row],[Total (HRK million)                                 ]]-Table1[[#This Row],[Total (HRK million)                                     ]]</f>
        <v>1.4619350000000004</v>
      </c>
      <c r="AL70" s="8">
        <f>Table1[[#This Row],[Total (HRK million)                                      ]]*1000000/Table1[[#This Row],[Population 2018]]</f>
        <v>200.81524725274733</v>
      </c>
      <c r="AM70" s="9">
        <v>7398</v>
      </c>
      <c r="AN70" s="10">
        <v>24.603902999999999</v>
      </c>
      <c r="AO70" s="11">
        <f>Table1[[#This Row],[Total (HRK million)                                         ]]*1000000/Table1[[#This Row],[Population 2017               ]]</f>
        <v>3325.7506082725063</v>
      </c>
      <c r="AP70" s="10">
        <v>23.375892</v>
      </c>
      <c r="AQ70" s="11">
        <f>Table1[[#This Row],[Total (HRK million)                                          ]]*1000000/Table1[[#This Row],[Population 2017               ]]</f>
        <v>3159.7583130575831</v>
      </c>
      <c r="AR70" s="10">
        <f>Table1[[#This Row],[Total (HRK million)                                         ]]-Table1[[#This Row],[Total (HRK million)                                          ]]</f>
        <v>1.2280109999999986</v>
      </c>
      <c r="AS70" s="11">
        <f>Table1[[#This Row],[Total (HRK million)                                                  ]]*1000000/Table1[[#This Row],[Population 2017               ]]</f>
        <v>165.99229521492276</v>
      </c>
      <c r="AT70" s="45">
        <v>7545</v>
      </c>
      <c r="AU70" s="46">
        <v>23.113295000000001</v>
      </c>
      <c r="AV70" s="13">
        <f>Table1[[#This Row],[Total (HRK million)                                ]]*1000000/Table1[[#This Row],[Population 2016]]</f>
        <v>3063.392312789927</v>
      </c>
      <c r="AW70" s="46">
        <v>27.030072000000001</v>
      </c>
      <c r="AX70" s="13">
        <f>Table1[[#This Row],[Total (HRK million)                                                        ]]*1000000/Table1[[#This Row],[Population 2016]]</f>
        <v>3582.5145129224652</v>
      </c>
      <c r="AY70" s="82">
        <f>Table1[[#This Row],[Total (HRK million)                                ]]-Table1[[#This Row],[Total (HRK million)                                                        ]]</f>
        <v>-3.9167769999999997</v>
      </c>
      <c r="AZ70" s="13">
        <f>Table1[[#This Row],[Total (HRK million)                                                                      ]]*1000000/Table1[[#This Row],[Population 2016]]</f>
        <v>-519.12220013253807</v>
      </c>
      <c r="BA70" s="68">
        <v>7655</v>
      </c>
      <c r="BB70" s="52">
        <v>20.134312000000001</v>
      </c>
      <c r="BC70" s="13">
        <f>Table1[[#This Row],[Total (HRK million)                                                           ]]*1000000/Table1[[#This Row],[Population 2015]]</f>
        <v>2630.2171129980406</v>
      </c>
      <c r="BD70" s="52">
        <v>16.722180999999999</v>
      </c>
      <c r="BE70" s="13">
        <f>Table1[[#This Row],[Total (HRK million) ]]*1000000/Table1[[#This Row],[Population 2015]]</f>
        <v>2184.478249510124</v>
      </c>
      <c r="BF70" s="82">
        <f>Table1[[#This Row],[Total (HRK million)                                                           ]]-Table1[[#This Row],[Total (HRK million) ]]</f>
        <v>3.4121310000000022</v>
      </c>
      <c r="BG70" s="13">
        <f>Table1[[#This Row],[Total (HRK million)     ]]*1000000/Table1[[#This Row],[Population 2015]]</f>
        <v>445.73886348791672</v>
      </c>
      <c r="BH70" s="68">
        <v>7744</v>
      </c>
      <c r="BI70" s="88">
        <v>16.149124</v>
      </c>
      <c r="BJ70" s="12">
        <f>Table1[[#This Row],[Total (HRK million)                                  ]]*1000000/Table1[[#This Row],[Population 2014]]</f>
        <v>2085.3724173553719</v>
      </c>
      <c r="BK70" s="88">
        <v>15.279147999999999</v>
      </c>
      <c r="BL70" s="12">
        <f>Table1[[#This Row],[Total (HRK million)    ]]*1000000/Table1[[#This Row],[Population 2014]]</f>
        <v>1973.0304752066115</v>
      </c>
      <c r="BM70" s="88">
        <f>Table1[[#This Row],[Total (HRK million)                                  ]]-Table1[[#This Row],[Total (HRK million)    ]]</f>
        <v>0.86997600000000119</v>
      </c>
      <c r="BN70" s="12">
        <f>Table1[[#This Row],[Total (HRK million)      ]]*1000000/Table1[[#This Row],[Population 2014]]</f>
        <v>112.34194214876048</v>
      </c>
      <c r="BO70" s="94">
        <v>5</v>
      </c>
      <c r="BP70" s="53">
        <v>5</v>
      </c>
      <c r="BQ70" s="55">
        <v>5</v>
      </c>
      <c r="BR70" s="26">
        <v>4</v>
      </c>
      <c r="BS70" s="13">
        <v>5</v>
      </c>
      <c r="BT70" s="13">
        <v>3</v>
      </c>
      <c r="BU70" s="13">
        <v>2</v>
      </c>
      <c r="BV70" s="13">
        <v>1</v>
      </c>
      <c r="BW70" s="56">
        <v>3</v>
      </c>
    </row>
    <row r="71" spans="1:75" x14ac:dyDescent="0.25">
      <c r="A71" s="14" t="s">
        <v>608</v>
      </c>
      <c r="B71" s="15" t="s">
        <v>666</v>
      </c>
      <c r="C71" s="15" t="s">
        <v>387</v>
      </c>
      <c r="D71" s="47">
        <v>2427</v>
      </c>
      <c r="E71" s="46">
        <v>20.562959840000001</v>
      </c>
      <c r="F71" s="36">
        <f>Table1[[#This Row],[Total (HRK million)]]*1000000/Table1[[#This Row],[Population 2022]]</f>
        <v>8472.5833704161523</v>
      </c>
      <c r="G71" s="46">
        <v>14.56104567</v>
      </c>
      <c r="H71" s="36">
        <f>Table1[[#This Row],[Total (HRK million)                ]]*1000000/Table1[[#This Row],[Population 2022]]</f>
        <v>5999.6067861557476</v>
      </c>
      <c r="I71" s="46">
        <v>6.00191417</v>
      </c>
      <c r="J71" s="36">
        <f>Table1[[#This Row],[Total (HRK million)                           ]]*1000000/Table1[[#This Row],[Population 2022]]</f>
        <v>2472.9765842604038</v>
      </c>
      <c r="K71" s="47">
        <v>2484</v>
      </c>
      <c r="L71" s="46">
        <v>19.872823</v>
      </c>
      <c r="M71" s="36">
        <f>Table1[[#This Row],[Total (HRK million)  ]]*1000000/Table1[[#This Row],[Population 2021]]</f>
        <v>8000.3313204508859</v>
      </c>
      <c r="N71" s="46">
        <v>18.890207</v>
      </c>
      <c r="O71" s="36">
        <f>Table1[[#This Row],[Total (HRK million)                 ]]*1000000/Table1[[#This Row],[Population 2021]]</f>
        <v>7604.7532206119158</v>
      </c>
      <c r="P71" s="46">
        <v>0.98261600000000016</v>
      </c>
      <c r="Q71" s="36">
        <f>Table1[[#This Row],[Total (HRK million)                            ]]*1000000/Table1[[#This Row],[Population 2021]]</f>
        <v>395.57809983896948</v>
      </c>
      <c r="R71" s="64">
        <v>2452</v>
      </c>
      <c r="S71" s="35">
        <v>20.224461000000002</v>
      </c>
      <c r="T71" s="36">
        <f>Table1[[#This Row],[Total (HRK million)   ]]*1000000/Table1[[#This Row],[Population 2020]]</f>
        <v>8248.1488580750411</v>
      </c>
      <c r="U71" s="35">
        <v>20.056494000000001</v>
      </c>
      <c r="V71" s="36">
        <f>Table1[[#This Row],[Total (HRK million)                  ]]*1000000/Table1[[#This Row],[Population 2020]]</f>
        <v>8179.6468189233283</v>
      </c>
      <c r="W71" s="35">
        <f>Table1[[#This Row],[Total (HRK million)   ]]-Table1[[#This Row],[Total (HRK million)                  ]]</f>
        <v>0.16796700000000087</v>
      </c>
      <c r="X71" s="36">
        <f>Table1[[#This Row],[Total (HRK million)                             ]]*1000000/Table1[[#This Row],[Population 2020]]</f>
        <v>68.502039151713248</v>
      </c>
      <c r="Y71" s="68">
        <v>2474</v>
      </c>
      <c r="Z71" s="7">
        <v>19.960546999999998</v>
      </c>
      <c r="AA71" s="6">
        <f>Table1[[#This Row],[Total (HRK million)                     ]]*1000000/Table1[[#This Row],[Population 2019                 ]]</f>
        <v>8068.1273241713825</v>
      </c>
      <c r="AB71" s="7">
        <v>20.161428999999998</v>
      </c>
      <c r="AC71" s="6">
        <f>Table1[[#This Row],[Total (HRK million)                                   ]]*1000000/Table1[[#This Row],[Population 2019                 ]]</f>
        <v>8149.3245755860953</v>
      </c>
      <c r="AD71" s="7">
        <f>Table1[[#This Row],[Total (HRK million)                     ]]-Table1[[#This Row],[Total (HRK million)                                   ]]</f>
        <v>-0.20088200000000001</v>
      </c>
      <c r="AE71" s="8">
        <f>Table1[[#This Row],[Total (HRK million)                       ]]*1000000/Table1[[#This Row],[Population 2019                 ]]</f>
        <v>-81.197251414713008</v>
      </c>
      <c r="AF71" s="6">
        <v>2524</v>
      </c>
      <c r="AG71" s="7">
        <v>15.493615</v>
      </c>
      <c r="AH71" s="6">
        <f>Table1[[#This Row],[Total (HRK million)                                 ]]*1000000/Table1[[#This Row],[Population 2018]]</f>
        <v>6138.5162440570521</v>
      </c>
      <c r="AI71" s="7">
        <v>22.613140000000001</v>
      </c>
      <c r="AJ71" s="6">
        <f>Table1[[#This Row],[Total (HRK million)                                     ]]*1000000/Table1[[#This Row],[Population 2018]]</f>
        <v>8959.2472266244058</v>
      </c>
      <c r="AK71" s="7">
        <f>Table1[[#This Row],[Total (HRK million)                                 ]]-Table1[[#This Row],[Total (HRK million)                                     ]]</f>
        <v>-7.1195250000000012</v>
      </c>
      <c r="AL71" s="8">
        <f>Table1[[#This Row],[Total (HRK million)                                      ]]*1000000/Table1[[#This Row],[Population 2018]]</f>
        <v>-2820.7309825673537</v>
      </c>
      <c r="AM71" s="9">
        <v>2618</v>
      </c>
      <c r="AN71" s="10">
        <v>13.375473</v>
      </c>
      <c r="AO71" s="11">
        <f>Table1[[#This Row],[Total (HRK million)                                         ]]*1000000/Table1[[#This Row],[Population 2017               ]]</f>
        <v>5109.0423987776931</v>
      </c>
      <c r="AP71" s="10">
        <v>15.726756999999999</v>
      </c>
      <c r="AQ71" s="11">
        <f>Table1[[#This Row],[Total (HRK million)                                          ]]*1000000/Table1[[#This Row],[Population 2017               ]]</f>
        <v>6007.1646294881593</v>
      </c>
      <c r="AR71" s="10">
        <f>Table1[[#This Row],[Total (HRK million)                                         ]]-Table1[[#This Row],[Total (HRK million)                                          ]]</f>
        <v>-2.3512839999999997</v>
      </c>
      <c r="AS71" s="11">
        <f>Table1[[#This Row],[Total (HRK million)                                                  ]]*1000000/Table1[[#This Row],[Population 2017               ]]</f>
        <v>-898.12223071046583</v>
      </c>
      <c r="AT71" s="45">
        <v>2704</v>
      </c>
      <c r="AU71" s="46">
        <v>11.958162</v>
      </c>
      <c r="AV71" s="13">
        <f>Table1[[#This Row],[Total (HRK million)                                ]]*1000000/Table1[[#This Row],[Population 2016]]</f>
        <v>4422.3971893491125</v>
      </c>
      <c r="AW71" s="46">
        <v>11.796919000000001</v>
      </c>
      <c r="AX71" s="13">
        <f>Table1[[#This Row],[Total (HRK million)                                                        ]]*1000000/Table1[[#This Row],[Population 2016]]</f>
        <v>4362.7659023668639</v>
      </c>
      <c r="AY71" s="82">
        <f>Table1[[#This Row],[Total (HRK million)                                ]]-Table1[[#This Row],[Total (HRK million)                                                        ]]</f>
        <v>0.16124299999999891</v>
      </c>
      <c r="AZ71" s="13">
        <f>Table1[[#This Row],[Total (HRK million)                                                                      ]]*1000000/Table1[[#This Row],[Population 2016]]</f>
        <v>59.63128698224812</v>
      </c>
      <c r="BA71" s="68">
        <v>2759</v>
      </c>
      <c r="BB71" s="52">
        <v>9.227722</v>
      </c>
      <c r="BC71" s="13">
        <f>Table1[[#This Row],[Total (HRK million)                                                           ]]*1000000/Table1[[#This Row],[Population 2015]]</f>
        <v>3344.589343965205</v>
      </c>
      <c r="BD71" s="52">
        <v>9.5892119999999998</v>
      </c>
      <c r="BE71" s="13">
        <f>Table1[[#This Row],[Total (HRK million) ]]*1000000/Table1[[#This Row],[Population 2015]]</f>
        <v>3475.6114534251542</v>
      </c>
      <c r="BF71" s="82">
        <f>Table1[[#This Row],[Total (HRK million)                                                           ]]-Table1[[#This Row],[Total (HRK million) ]]</f>
        <v>-0.36148999999999987</v>
      </c>
      <c r="BG71" s="13">
        <f>Table1[[#This Row],[Total (HRK million)     ]]*1000000/Table1[[#This Row],[Population 2015]]</f>
        <v>-131.02210945994921</v>
      </c>
      <c r="BH71" s="68">
        <v>2838</v>
      </c>
      <c r="BI71" s="88">
        <v>6.5607540000000002</v>
      </c>
      <c r="BJ71" s="12">
        <f>Table1[[#This Row],[Total (HRK million)                                  ]]*1000000/Table1[[#This Row],[Population 2014]]</f>
        <v>2311.7526427061312</v>
      </c>
      <c r="BK71" s="88">
        <v>6.060365</v>
      </c>
      <c r="BL71" s="12">
        <f>Table1[[#This Row],[Total (HRK million)    ]]*1000000/Table1[[#This Row],[Population 2014]]</f>
        <v>2135.4351656095841</v>
      </c>
      <c r="BM71" s="88">
        <f>Table1[[#This Row],[Total (HRK million)                                  ]]-Table1[[#This Row],[Total (HRK million)    ]]</f>
        <v>0.50038900000000019</v>
      </c>
      <c r="BN71" s="12">
        <f>Table1[[#This Row],[Total (HRK million)      ]]*1000000/Table1[[#This Row],[Population 2014]]</f>
        <v>176.31747709654692</v>
      </c>
      <c r="BO71" s="94">
        <v>1</v>
      </c>
      <c r="BP71" s="53">
        <v>3</v>
      </c>
      <c r="BQ71" s="55">
        <v>2</v>
      </c>
      <c r="BR71" s="26">
        <v>2</v>
      </c>
      <c r="BS71" s="13">
        <v>3</v>
      </c>
      <c r="BT71" s="13">
        <v>0</v>
      </c>
      <c r="BU71" s="13">
        <v>0</v>
      </c>
      <c r="BV71" s="13">
        <v>1</v>
      </c>
      <c r="BW71" s="56">
        <v>0</v>
      </c>
    </row>
    <row r="72" spans="1:75" x14ac:dyDescent="0.25">
      <c r="A72" s="14" t="s">
        <v>608</v>
      </c>
      <c r="B72" s="15" t="s">
        <v>666</v>
      </c>
      <c r="C72" s="15" t="s">
        <v>388</v>
      </c>
      <c r="D72" s="45">
        <v>9526</v>
      </c>
      <c r="E72" s="44">
        <v>44.823585810000004</v>
      </c>
      <c r="F72" s="40">
        <f>Table1[[#This Row],[Total (HRK million)]]*1000000/Table1[[#This Row],[Population 2022]]</f>
        <v>4705.3942693680456</v>
      </c>
      <c r="G72" s="44">
        <v>44.500328379999992</v>
      </c>
      <c r="H72" s="40">
        <f>Table1[[#This Row],[Total (HRK million)                ]]*1000000/Table1[[#This Row],[Population 2022]]</f>
        <v>4671.4600440898585</v>
      </c>
      <c r="I72" s="44">
        <v>0.32325743000000717</v>
      </c>
      <c r="J72" s="40">
        <f>Table1[[#This Row],[Total (HRK million)                           ]]*1000000/Table1[[#This Row],[Population 2022]]</f>
        <v>33.934225278186766</v>
      </c>
      <c r="K72" s="45">
        <v>9665</v>
      </c>
      <c r="L72" s="44">
        <v>45.486564999999999</v>
      </c>
      <c r="M72" s="40">
        <f>Table1[[#This Row],[Total (HRK million)  ]]*1000000/Table1[[#This Row],[Population 2021]]</f>
        <v>4706.3181583031555</v>
      </c>
      <c r="N72" s="44">
        <v>55.049014999999997</v>
      </c>
      <c r="O72" s="40">
        <f>Table1[[#This Row],[Total (HRK million)                 ]]*1000000/Table1[[#This Row],[Population 2021]]</f>
        <v>5695.7077082255564</v>
      </c>
      <c r="P72" s="44">
        <v>-9.5624499999999983</v>
      </c>
      <c r="Q72" s="40">
        <f>Table1[[#This Row],[Total (HRK million)                            ]]*1000000/Table1[[#This Row],[Population 2021]]</f>
        <v>-989.38954992240019</v>
      </c>
      <c r="R72" s="64">
        <v>9957</v>
      </c>
      <c r="S72" s="35">
        <v>38.200586000000001</v>
      </c>
      <c r="T72" s="36">
        <f>Table1[[#This Row],[Total (HRK million)   ]]*1000000/Table1[[#This Row],[Population 2020]]</f>
        <v>3836.5557898965553</v>
      </c>
      <c r="U72" s="35">
        <v>37.316727999999998</v>
      </c>
      <c r="V72" s="36">
        <f>Table1[[#This Row],[Total (HRK million)                  ]]*1000000/Table1[[#This Row],[Population 2020]]</f>
        <v>3747.7882896454757</v>
      </c>
      <c r="W72" s="35">
        <f>Table1[[#This Row],[Total (HRK million)   ]]-Table1[[#This Row],[Total (HRK million)                  ]]</f>
        <v>0.88385800000000359</v>
      </c>
      <c r="X72" s="36">
        <f>Table1[[#This Row],[Total (HRK million)                             ]]*1000000/Table1[[#This Row],[Population 2020]]</f>
        <v>88.767500251080008</v>
      </c>
      <c r="Y72" s="68">
        <v>10092</v>
      </c>
      <c r="Z72" s="7">
        <v>30.035056999999998</v>
      </c>
      <c r="AA72" s="6">
        <f>Table1[[#This Row],[Total (HRK million)                     ]]*1000000/Table1[[#This Row],[Population 2019                 ]]</f>
        <v>2976.1253468093541</v>
      </c>
      <c r="AB72" s="7">
        <v>36.006824000000002</v>
      </c>
      <c r="AC72" s="6">
        <f>Table1[[#This Row],[Total (HRK million)                                   ]]*1000000/Table1[[#This Row],[Population 2019                 ]]</f>
        <v>3567.8581054300435</v>
      </c>
      <c r="AD72" s="7">
        <f>Table1[[#This Row],[Total (HRK million)                     ]]-Table1[[#This Row],[Total (HRK million)                                   ]]</f>
        <v>-5.9717670000000034</v>
      </c>
      <c r="AE72" s="8">
        <f>Table1[[#This Row],[Total (HRK million)                       ]]*1000000/Table1[[#This Row],[Population 2019                 ]]</f>
        <v>-591.73275862068999</v>
      </c>
      <c r="AF72" s="6">
        <v>10282</v>
      </c>
      <c r="AG72" s="7">
        <v>26.028448999999998</v>
      </c>
      <c r="AH72" s="6">
        <f>Table1[[#This Row],[Total (HRK million)                                 ]]*1000000/Table1[[#This Row],[Population 2018]]</f>
        <v>2531.4577903131685</v>
      </c>
      <c r="AI72" s="7">
        <v>23.876861999999999</v>
      </c>
      <c r="AJ72" s="6">
        <f>Table1[[#This Row],[Total (HRK million)                                     ]]*1000000/Table1[[#This Row],[Population 2018]]</f>
        <v>2322.2001556117489</v>
      </c>
      <c r="AK72" s="7">
        <f>Table1[[#This Row],[Total (HRK million)                                 ]]-Table1[[#This Row],[Total (HRK million)                                     ]]</f>
        <v>2.1515869999999993</v>
      </c>
      <c r="AL72" s="8">
        <f>Table1[[#This Row],[Total (HRK million)                                      ]]*1000000/Table1[[#This Row],[Population 2018]]</f>
        <v>209.25763470141987</v>
      </c>
      <c r="AM72" s="9">
        <v>10405</v>
      </c>
      <c r="AN72" s="10">
        <v>17.805928999999999</v>
      </c>
      <c r="AO72" s="11">
        <f>Table1[[#This Row],[Total (HRK million)                                         ]]*1000000/Table1[[#This Row],[Population 2017               ]]</f>
        <v>1711.2858241230178</v>
      </c>
      <c r="AP72" s="10">
        <v>20.397427</v>
      </c>
      <c r="AQ72" s="11">
        <f>Table1[[#This Row],[Total (HRK million)                                          ]]*1000000/Table1[[#This Row],[Population 2017               ]]</f>
        <v>1960.3485824123018</v>
      </c>
      <c r="AR72" s="10">
        <f>Table1[[#This Row],[Total (HRK million)                                         ]]-Table1[[#This Row],[Total (HRK million)                                          ]]</f>
        <v>-2.5914980000000014</v>
      </c>
      <c r="AS72" s="11">
        <f>Table1[[#This Row],[Total (HRK million)                                                  ]]*1000000/Table1[[#This Row],[Population 2017               ]]</f>
        <v>-249.06275828928412</v>
      </c>
      <c r="AT72" s="45">
        <v>10687</v>
      </c>
      <c r="AU72" s="46">
        <v>17.926635000000001</v>
      </c>
      <c r="AV72" s="13">
        <f>Table1[[#This Row],[Total (HRK million)                                ]]*1000000/Table1[[#This Row],[Population 2016]]</f>
        <v>1677.4244409095163</v>
      </c>
      <c r="AW72" s="46">
        <v>19.834185000000002</v>
      </c>
      <c r="AX72" s="13">
        <f>Table1[[#This Row],[Total (HRK million)                                                        ]]*1000000/Table1[[#This Row],[Population 2016]]</f>
        <v>1855.9170019650041</v>
      </c>
      <c r="AY72" s="82">
        <f>Table1[[#This Row],[Total (HRK million)                                ]]-Table1[[#This Row],[Total (HRK million)                                                        ]]</f>
        <v>-1.9075500000000005</v>
      </c>
      <c r="AZ72" s="13">
        <f>Table1[[#This Row],[Total (HRK million)                                                                      ]]*1000000/Table1[[#This Row],[Population 2016]]</f>
        <v>-178.49256105548801</v>
      </c>
      <c r="BA72" s="68">
        <v>10940</v>
      </c>
      <c r="BB72" s="52">
        <v>18.608167999999999</v>
      </c>
      <c r="BC72" s="13">
        <f>Table1[[#This Row],[Total (HRK million)                                                           ]]*1000000/Table1[[#This Row],[Population 2015]]</f>
        <v>1700.9294332723948</v>
      </c>
      <c r="BD72" s="52">
        <v>16.263660999999999</v>
      </c>
      <c r="BE72" s="13">
        <f>Table1[[#This Row],[Total (HRK million) ]]*1000000/Table1[[#This Row],[Population 2015]]</f>
        <v>1486.6234917733088</v>
      </c>
      <c r="BF72" s="82">
        <f>Table1[[#This Row],[Total (HRK million)                                                           ]]-Table1[[#This Row],[Total (HRK million) ]]</f>
        <v>2.3445070000000001</v>
      </c>
      <c r="BG72" s="13">
        <f>Table1[[#This Row],[Total (HRK million)     ]]*1000000/Table1[[#This Row],[Population 2015]]</f>
        <v>214.30594149908592</v>
      </c>
      <c r="BH72" s="68">
        <v>11132</v>
      </c>
      <c r="BI72" s="88">
        <v>14.91525</v>
      </c>
      <c r="BJ72" s="12">
        <f>Table1[[#This Row],[Total (HRK million)                                  ]]*1000000/Table1[[#This Row],[Population 2014]]</f>
        <v>1339.8535752784765</v>
      </c>
      <c r="BK72" s="88">
        <v>13.525520999999999</v>
      </c>
      <c r="BL72" s="12">
        <f>Table1[[#This Row],[Total (HRK million)    ]]*1000000/Table1[[#This Row],[Population 2014]]</f>
        <v>1215.0126661875674</v>
      </c>
      <c r="BM72" s="88">
        <f>Table1[[#This Row],[Total (HRK million)                                  ]]-Table1[[#This Row],[Total (HRK million)    ]]</f>
        <v>1.3897290000000009</v>
      </c>
      <c r="BN72" s="12">
        <f>Table1[[#This Row],[Total (HRK million)      ]]*1000000/Table1[[#This Row],[Population 2014]]</f>
        <v>124.84090909090918</v>
      </c>
      <c r="BO72" s="94">
        <v>5</v>
      </c>
      <c r="BP72" s="53">
        <v>5</v>
      </c>
      <c r="BQ72" s="55">
        <v>5</v>
      </c>
      <c r="BR72" s="26">
        <v>5</v>
      </c>
      <c r="BS72" s="13">
        <v>5</v>
      </c>
      <c r="BT72" s="13">
        <v>3</v>
      </c>
      <c r="BU72" s="13">
        <v>0</v>
      </c>
      <c r="BV72" s="13">
        <v>0</v>
      </c>
      <c r="BW72" s="56">
        <v>0</v>
      </c>
    </row>
    <row r="73" spans="1:75" x14ac:dyDescent="0.25">
      <c r="A73" s="14" t="s">
        <v>608</v>
      </c>
      <c r="B73" s="15" t="s">
        <v>666</v>
      </c>
      <c r="C73" s="15" t="s">
        <v>389</v>
      </c>
      <c r="D73" s="45">
        <v>5307</v>
      </c>
      <c r="E73" s="44">
        <v>28.929819429999998</v>
      </c>
      <c r="F73" s="40">
        <f>Table1[[#This Row],[Total (HRK million)]]*1000000/Table1[[#This Row],[Population 2022]]</f>
        <v>5451.2567231957792</v>
      </c>
      <c r="G73" s="44">
        <v>27.091683979999996</v>
      </c>
      <c r="H73" s="40">
        <f>Table1[[#This Row],[Total (HRK million)                ]]*1000000/Table1[[#This Row],[Population 2022]]</f>
        <v>5104.8961710947797</v>
      </c>
      <c r="I73" s="44">
        <v>1.8381354500000029</v>
      </c>
      <c r="J73" s="40">
        <f>Table1[[#This Row],[Total (HRK million)                           ]]*1000000/Table1[[#This Row],[Population 2022]]</f>
        <v>346.36055210099926</v>
      </c>
      <c r="K73" s="45">
        <v>5427</v>
      </c>
      <c r="L73" s="44">
        <v>34.644357999999997</v>
      </c>
      <c r="M73" s="40">
        <f>Table1[[#This Row],[Total (HRK million)  ]]*1000000/Table1[[#This Row],[Population 2021]]</f>
        <v>6383.7033351759719</v>
      </c>
      <c r="N73" s="44">
        <v>33.83379</v>
      </c>
      <c r="O73" s="40">
        <f>Table1[[#This Row],[Total (HRK million)                 ]]*1000000/Table1[[#This Row],[Population 2021]]</f>
        <v>6234.3449419568824</v>
      </c>
      <c r="P73" s="44">
        <v>0.8105679999999964</v>
      </c>
      <c r="Q73" s="40">
        <f>Table1[[#This Row],[Total (HRK million)                            ]]*1000000/Table1[[#This Row],[Population 2021]]</f>
        <v>149.35839321908907</v>
      </c>
      <c r="R73" s="64">
        <v>5774</v>
      </c>
      <c r="S73" s="35">
        <v>32.822184999999998</v>
      </c>
      <c r="T73" s="36">
        <f>Table1[[#This Row],[Total (HRK million)   ]]*1000000/Table1[[#This Row],[Population 2020]]</f>
        <v>5684.4795635607888</v>
      </c>
      <c r="U73" s="35">
        <v>36.299357999999998</v>
      </c>
      <c r="V73" s="36">
        <f>Table1[[#This Row],[Total (HRK million)                  ]]*1000000/Table1[[#This Row],[Population 2020]]</f>
        <v>6286.6917215102185</v>
      </c>
      <c r="W73" s="35">
        <f>Table1[[#This Row],[Total (HRK million)   ]]-Table1[[#This Row],[Total (HRK million)                  ]]</f>
        <v>-3.4771730000000005</v>
      </c>
      <c r="X73" s="36">
        <f>Table1[[#This Row],[Total (HRK million)                             ]]*1000000/Table1[[#This Row],[Population 2020]]</f>
        <v>-602.2121579494285</v>
      </c>
      <c r="Y73" s="68">
        <v>5823</v>
      </c>
      <c r="Z73" s="7">
        <v>38.200023999999999</v>
      </c>
      <c r="AA73" s="6">
        <f>Table1[[#This Row],[Total (HRK million)                     ]]*1000000/Table1[[#This Row],[Population 2019                 ]]</f>
        <v>6560.1964623046542</v>
      </c>
      <c r="AB73" s="7">
        <v>40.029105999999999</v>
      </c>
      <c r="AC73" s="6">
        <f>Table1[[#This Row],[Total (HRK million)                                   ]]*1000000/Table1[[#This Row],[Population 2019                 ]]</f>
        <v>6874.3098059419544</v>
      </c>
      <c r="AD73" s="7">
        <f>Table1[[#This Row],[Total (HRK million)                     ]]-Table1[[#This Row],[Total (HRK million)                                   ]]</f>
        <v>-1.8290819999999997</v>
      </c>
      <c r="AE73" s="8">
        <f>Table1[[#This Row],[Total (HRK million)                       ]]*1000000/Table1[[#This Row],[Population 2019                 ]]</f>
        <v>-314.11334363730032</v>
      </c>
      <c r="AF73" s="6">
        <v>5976</v>
      </c>
      <c r="AG73" s="7">
        <v>41.022554999999997</v>
      </c>
      <c r="AH73" s="6">
        <f>Table1[[#This Row],[Total (HRK million)                                 ]]*1000000/Table1[[#This Row],[Population 2018]]</f>
        <v>6864.5507028112452</v>
      </c>
      <c r="AI73" s="7">
        <v>39.303784999999998</v>
      </c>
      <c r="AJ73" s="6">
        <f>Table1[[#This Row],[Total (HRK million)                                     ]]*1000000/Table1[[#This Row],[Population 2018]]</f>
        <v>6576.9385876840697</v>
      </c>
      <c r="AK73" s="7">
        <f>Table1[[#This Row],[Total (HRK million)                                 ]]-Table1[[#This Row],[Total (HRK million)                                     ]]</f>
        <v>1.7187699999999992</v>
      </c>
      <c r="AL73" s="8">
        <f>Table1[[#This Row],[Total (HRK million)                                      ]]*1000000/Table1[[#This Row],[Population 2018]]</f>
        <v>287.61211512717523</v>
      </c>
      <c r="AM73" s="9">
        <v>6113</v>
      </c>
      <c r="AN73" s="10">
        <v>27.097166999999999</v>
      </c>
      <c r="AO73" s="11">
        <f>Table1[[#This Row],[Total (HRK million)                                         ]]*1000000/Table1[[#This Row],[Population 2017               ]]</f>
        <v>4432.7117618190741</v>
      </c>
      <c r="AP73" s="10">
        <v>21.726061000000001</v>
      </c>
      <c r="AQ73" s="11">
        <f>Table1[[#This Row],[Total (HRK million)                                          ]]*1000000/Table1[[#This Row],[Population 2017               ]]</f>
        <v>3554.0750858825454</v>
      </c>
      <c r="AR73" s="10">
        <f>Table1[[#This Row],[Total (HRK million)                                         ]]-Table1[[#This Row],[Total (HRK million)                                          ]]</f>
        <v>5.3711059999999975</v>
      </c>
      <c r="AS73" s="11">
        <f>Table1[[#This Row],[Total (HRK million)                                                  ]]*1000000/Table1[[#This Row],[Population 2017               ]]</f>
        <v>878.63667593652826</v>
      </c>
      <c r="AT73" s="45">
        <v>6383</v>
      </c>
      <c r="AU73" s="46">
        <v>17.307096999999999</v>
      </c>
      <c r="AV73" s="13">
        <f>Table1[[#This Row],[Total (HRK million)                                ]]*1000000/Table1[[#This Row],[Population 2016]]</f>
        <v>2711.4361585461384</v>
      </c>
      <c r="AW73" s="46">
        <v>15.242345</v>
      </c>
      <c r="AX73" s="13">
        <f>Table1[[#This Row],[Total (HRK million)                                                        ]]*1000000/Table1[[#This Row],[Population 2016]]</f>
        <v>2387.9594234685883</v>
      </c>
      <c r="AY73" s="82">
        <f>Table1[[#This Row],[Total (HRK million)                                ]]-Table1[[#This Row],[Total (HRK million)                                                        ]]</f>
        <v>2.0647519999999986</v>
      </c>
      <c r="AZ73" s="13">
        <f>Table1[[#This Row],[Total (HRK million)                                                                      ]]*1000000/Table1[[#This Row],[Population 2016]]</f>
        <v>323.47673507754951</v>
      </c>
      <c r="BA73" s="68">
        <v>6584</v>
      </c>
      <c r="BB73" s="52">
        <v>19.713124000000001</v>
      </c>
      <c r="BC73" s="13">
        <f>Table1[[#This Row],[Total (HRK million)                                                           ]]*1000000/Table1[[#This Row],[Population 2015]]</f>
        <v>2994.0953827460512</v>
      </c>
      <c r="BD73" s="52">
        <v>15.796673999999999</v>
      </c>
      <c r="BE73" s="13">
        <f>Table1[[#This Row],[Total (HRK million) ]]*1000000/Table1[[#This Row],[Population 2015]]</f>
        <v>2399.251822600243</v>
      </c>
      <c r="BF73" s="82">
        <f>Table1[[#This Row],[Total (HRK million)                                                           ]]-Table1[[#This Row],[Total (HRK million) ]]</f>
        <v>3.9164500000000011</v>
      </c>
      <c r="BG73" s="13">
        <f>Table1[[#This Row],[Total (HRK million)     ]]*1000000/Table1[[#This Row],[Population 2015]]</f>
        <v>594.84356014580817</v>
      </c>
      <c r="BH73" s="68">
        <v>6686</v>
      </c>
      <c r="BI73" s="88">
        <v>12.954414999999999</v>
      </c>
      <c r="BJ73" s="12">
        <f>Table1[[#This Row],[Total (HRK million)                                  ]]*1000000/Table1[[#This Row],[Population 2014]]</f>
        <v>1937.5433742147773</v>
      </c>
      <c r="BK73" s="88">
        <v>16.826149000000001</v>
      </c>
      <c r="BL73" s="12">
        <f>Table1[[#This Row],[Total (HRK million)    ]]*1000000/Table1[[#This Row],[Population 2014]]</f>
        <v>2516.6241399940172</v>
      </c>
      <c r="BM73" s="88">
        <f>Table1[[#This Row],[Total (HRK million)                                  ]]-Table1[[#This Row],[Total (HRK million)    ]]</f>
        <v>-3.8717340000000018</v>
      </c>
      <c r="BN73" s="12">
        <f>Table1[[#This Row],[Total (HRK million)      ]]*1000000/Table1[[#This Row],[Population 2014]]</f>
        <v>-579.08076577924044</v>
      </c>
      <c r="BO73" s="94">
        <v>5</v>
      </c>
      <c r="BP73" s="53">
        <v>3</v>
      </c>
      <c r="BQ73" s="55">
        <v>4</v>
      </c>
      <c r="BR73" s="26">
        <v>3</v>
      </c>
      <c r="BS73" s="13">
        <v>1</v>
      </c>
      <c r="BT73" s="13">
        <v>1</v>
      </c>
      <c r="BU73" s="13">
        <v>2</v>
      </c>
      <c r="BV73" s="13">
        <v>0</v>
      </c>
      <c r="BW73" s="56">
        <v>2</v>
      </c>
    </row>
    <row r="74" spans="1:75" x14ac:dyDescent="0.25">
      <c r="A74" s="14" t="s">
        <v>607</v>
      </c>
      <c r="B74" s="15" t="s">
        <v>662</v>
      </c>
      <c r="C74" s="15" t="s">
        <v>39</v>
      </c>
      <c r="D74" s="47">
        <v>9899</v>
      </c>
      <c r="E74" s="46">
        <v>58.260413920000005</v>
      </c>
      <c r="F74" s="36">
        <f>Table1[[#This Row],[Total (HRK million)]]*1000000/Table1[[#This Row],[Population 2022]]</f>
        <v>5885.4847883624607</v>
      </c>
      <c r="G74" s="46">
        <v>51.67398464</v>
      </c>
      <c r="H74" s="36">
        <f>Table1[[#This Row],[Total (HRK million)                ]]*1000000/Table1[[#This Row],[Population 2022]]</f>
        <v>5220.1216931003128</v>
      </c>
      <c r="I74" s="46">
        <v>6.5864292800000008</v>
      </c>
      <c r="J74" s="36">
        <f>Table1[[#This Row],[Total (HRK million)                           ]]*1000000/Table1[[#This Row],[Population 2022]]</f>
        <v>665.36309526214779</v>
      </c>
      <c r="K74" s="47">
        <v>10105</v>
      </c>
      <c r="L74" s="46">
        <v>43.644055000000002</v>
      </c>
      <c r="M74" s="36">
        <f>Table1[[#This Row],[Total (HRK million)  ]]*1000000/Table1[[#This Row],[Population 2021]]</f>
        <v>4319.0554181098469</v>
      </c>
      <c r="N74" s="46">
        <v>45.294797000000003</v>
      </c>
      <c r="O74" s="36">
        <f>Table1[[#This Row],[Total (HRK million)                 ]]*1000000/Table1[[#This Row],[Population 2021]]</f>
        <v>4482.4143493320134</v>
      </c>
      <c r="P74" s="46">
        <v>-1.650742000000001</v>
      </c>
      <c r="Q74" s="36">
        <f>Table1[[#This Row],[Total (HRK million)                            ]]*1000000/Table1[[#This Row],[Population 2021]]</f>
        <v>-163.35893122216734</v>
      </c>
      <c r="R74" s="64">
        <v>10256</v>
      </c>
      <c r="S74" s="35">
        <v>42.513812999999999</v>
      </c>
      <c r="T74" s="36">
        <f>Table1[[#This Row],[Total (HRK million)   ]]*1000000/Table1[[#This Row],[Population 2020]]</f>
        <v>4145.2625780031203</v>
      </c>
      <c r="U74" s="35">
        <v>48.596969000000001</v>
      </c>
      <c r="V74" s="36">
        <f>Table1[[#This Row],[Total (HRK million)                  ]]*1000000/Table1[[#This Row],[Population 2020]]</f>
        <v>4738.3940132605303</v>
      </c>
      <c r="W74" s="35">
        <f>Table1[[#This Row],[Total (HRK million)   ]]-Table1[[#This Row],[Total (HRK million)                  ]]</f>
        <v>-6.0831560000000025</v>
      </c>
      <c r="X74" s="36">
        <f>Table1[[#This Row],[Total (HRK million)                             ]]*1000000/Table1[[#This Row],[Population 2020]]</f>
        <v>-593.13143525741054</v>
      </c>
      <c r="Y74" s="68">
        <v>10371</v>
      </c>
      <c r="Z74" s="7">
        <v>41.016497000000001</v>
      </c>
      <c r="AA74" s="6">
        <f>Table1[[#This Row],[Total (HRK million)                     ]]*1000000/Table1[[#This Row],[Population 2019                 ]]</f>
        <v>3954.9220904445087</v>
      </c>
      <c r="AB74" s="7">
        <v>44.435208000000003</v>
      </c>
      <c r="AC74" s="6">
        <f>Table1[[#This Row],[Total (HRK million)                                   ]]*1000000/Table1[[#This Row],[Population 2019                 ]]</f>
        <v>4284.5634943592713</v>
      </c>
      <c r="AD74" s="7">
        <f>Table1[[#This Row],[Total (HRK million)                     ]]-Table1[[#This Row],[Total (HRK million)                                   ]]</f>
        <v>-3.4187110000000018</v>
      </c>
      <c r="AE74" s="8">
        <f>Table1[[#This Row],[Total (HRK million)                       ]]*1000000/Table1[[#This Row],[Population 2019                 ]]</f>
        <v>-329.64140391476252</v>
      </c>
      <c r="AF74" s="6">
        <v>10506</v>
      </c>
      <c r="AG74" s="7">
        <v>36.730348999999997</v>
      </c>
      <c r="AH74" s="6">
        <f>Table1[[#This Row],[Total (HRK million)                                 ]]*1000000/Table1[[#This Row],[Population 2018]]</f>
        <v>3496.1306872263467</v>
      </c>
      <c r="AI74" s="7">
        <v>40.578310000000002</v>
      </c>
      <c r="AJ74" s="6">
        <f>Table1[[#This Row],[Total (HRK million)                                     ]]*1000000/Table1[[#This Row],[Population 2018]]</f>
        <v>3862.3938701694269</v>
      </c>
      <c r="AK74" s="7">
        <f>Table1[[#This Row],[Total (HRK million)                                 ]]-Table1[[#This Row],[Total (HRK million)                                     ]]</f>
        <v>-3.8479610000000051</v>
      </c>
      <c r="AL74" s="8">
        <f>Table1[[#This Row],[Total (HRK million)                                      ]]*1000000/Table1[[#This Row],[Population 2018]]</f>
        <v>-366.26318294308061</v>
      </c>
      <c r="AM74" s="9">
        <v>10651</v>
      </c>
      <c r="AN74" s="10">
        <v>26.044134</v>
      </c>
      <c r="AO74" s="11">
        <f>Table1[[#This Row],[Total (HRK million)                                         ]]*1000000/Table1[[#This Row],[Population 2017               ]]</f>
        <v>2445.2289925828559</v>
      </c>
      <c r="AP74" s="10">
        <v>24.311124</v>
      </c>
      <c r="AQ74" s="11">
        <f>Table1[[#This Row],[Total (HRK million)                                          ]]*1000000/Table1[[#This Row],[Population 2017               ]]</f>
        <v>2282.5203267298843</v>
      </c>
      <c r="AR74" s="10">
        <f>Table1[[#This Row],[Total (HRK million)                                         ]]-Table1[[#This Row],[Total (HRK million)                                          ]]</f>
        <v>1.7330100000000002</v>
      </c>
      <c r="AS74" s="11">
        <f>Table1[[#This Row],[Total (HRK million)                                                  ]]*1000000/Table1[[#This Row],[Population 2017               ]]</f>
        <v>162.70866585297156</v>
      </c>
      <c r="AT74" s="45">
        <v>10839</v>
      </c>
      <c r="AU74" s="46">
        <v>25.321394000000002</v>
      </c>
      <c r="AV74" s="13">
        <f>Table1[[#This Row],[Total (HRK million)                                ]]*1000000/Table1[[#This Row],[Population 2016]]</f>
        <v>2336.1374665559551</v>
      </c>
      <c r="AW74" s="46">
        <v>23.736781000000001</v>
      </c>
      <c r="AX74" s="13">
        <f>Table1[[#This Row],[Total (HRK million)                                                        ]]*1000000/Table1[[#This Row],[Population 2016]]</f>
        <v>2189.9419688163116</v>
      </c>
      <c r="AY74" s="82">
        <f>Table1[[#This Row],[Total (HRK million)                                ]]-Table1[[#This Row],[Total (HRK million)                                                        ]]</f>
        <v>1.5846130000000009</v>
      </c>
      <c r="AZ74" s="13">
        <f>Table1[[#This Row],[Total (HRK million)                                                                      ]]*1000000/Table1[[#This Row],[Population 2016]]</f>
        <v>146.19549773964397</v>
      </c>
      <c r="BA74" s="68">
        <v>11041</v>
      </c>
      <c r="BB74" s="52">
        <v>25.684431</v>
      </c>
      <c r="BC74" s="13">
        <f>Table1[[#This Row],[Total (HRK million)                                                           ]]*1000000/Table1[[#This Row],[Population 2015]]</f>
        <v>2326.2776016665157</v>
      </c>
      <c r="BD74" s="52">
        <v>24.809173999999999</v>
      </c>
      <c r="BE74" s="13">
        <f>Table1[[#This Row],[Total (HRK million) ]]*1000000/Table1[[#This Row],[Population 2015]]</f>
        <v>2247.0042568607914</v>
      </c>
      <c r="BF74" s="82">
        <f>Table1[[#This Row],[Total (HRK million)                                                           ]]-Table1[[#This Row],[Total (HRK million) ]]</f>
        <v>0.87525700000000128</v>
      </c>
      <c r="BG74" s="13">
        <f>Table1[[#This Row],[Total (HRK million)     ]]*1000000/Table1[[#This Row],[Population 2015]]</f>
        <v>79.273344805724236</v>
      </c>
      <c r="BH74" s="68">
        <v>11280</v>
      </c>
      <c r="BI74" s="88">
        <v>27.746666000000001</v>
      </c>
      <c r="BJ74" s="12">
        <f>Table1[[#This Row],[Total (HRK million)                                  ]]*1000000/Table1[[#This Row],[Population 2014]]</f>
        <v>2459.810815602837</v>
      </c>
      <c r="BK74" s="88">
        <v>26.043975</v>
      </c>
      <c r="BL74" s="12">
        <f>Table1[[#This Row],[Total (HRK million)    ]]*1000000/Table1[[#This Row],[Population 2014]]</f>
        <v>2308.8630319148938</v>
      </c>
      <c r="BM74" s="88">
        <f>Table1[[#This Row],[Total (HRK million)                                  ]]-Table1[[#This Row],[Total (HRK million)    ]]</f>
        <v>1.7026910000000015</v>
      </c>
      <c r="BN74" s="12">
        <f>Table1[[#This Row],[Total (HRK million)      ]]*1000000/Table1[[#This Row],[Population 2014]]</f>
        <v>150.9477836879434</v>
      </c>
      <c r="BO74" s="94">
        <v>4</v>
      </c>
      <c r="BP74" s="53">
        <v>4</v>
      </c>
      <c r="BQ74" s="55">
        <v>5</v>
      </c>
      <c r="BR74" s="26">
        <v>5</v>
      </c>
      <c r="BS74" s="13">
        <v>4</v>
      </c>
      <c r="BT74" s="13">
        <v>4</v>
      </c>
      <c r="BU74" s="13">
        <v>4</v>
      </c>
      <c r="BV74" s="13">
        <v>3</v>
      </c>
      <c r="BW74" s="56">
        <v>3</v>
      </c>
    </row>
    <row r="75" spans="1:75" x14ac:dyDescent="0.25">
      <c r="A75" s="14" t="s">
        <v>608</v>
      </c>
      <c r="B75" s="15" t="s">
        <v>670</v>
      </c>
      <c r="C75" s="15" t="s">
        <v>335</v>
      </c>
      <c r="D75" s="45">
        <v>2449</v>
      </c>
      <c r="E75" s="44">
        <v>16.145457279999999</v>
      </c>
      <c r="F75" s="40">
        <f>Table1[[#This Row],[Total (HRK million)]]*1000000/Table1[[#This Row],[Population 2022]]</f>
        <v>6592.6734503879134</v>
      </c>
      <c r="G75" s="44">
        <v>14.26455198</v>
      </c>
      <c r="H75" s="40">
        <f>Table1[[#This Row],[Total (HRK million)                ]]*1000000/Table1[[#This Row],[Population 2022]]</f>
        <v>5824.6435198040017</v>
      </c>
      <c r="I75" s="44">
        <v>1.8809052999999989</v>
      </c>
      <c r="J75" s="40">
        <f>Table1[[#This Row],[Total (HRK million)                           ]]*1000000/Table1[[#This Row],[Population 2022]]</f>
        <v>768.02993058391132</v>
      </c>
      <c r="K75" s="45">
        <v>2529</v>
      </c>
      <c r="L75" s="44">
        <v>13.245324</v>
      </c>
      <c r="M75" s="40">
        <f>Table1[[#This Row],[Total (HRK million)  ]]*1000000/Table1[[#This Row],[Population 2021]]</f>
        <v>5237.3760379596679</v>
      </c>
      <c r="N75" s="44">
        <v>13.780447000000001</v>
      </c>
      <c r="O75" s="40">
        <f>Table1[[#This Row],[Total (HRK million)                 ]]*1000000/Table1[[#This Row],[Population 2021]]</f>
        <v>5448.9707394226971</v>
      </c>
      <c r="P75" s="44">
        <v>-0.53512300000000046</v>
      </c>
      <c r="Q75" s="40">
        <f>Table1[[#This Row],[Total (HRK million)                            ]]*1000000/Table1[[#This Row],[Population 2021]]</f>
        <v>-211.59470146302905</v>
      </c>
      <c r="R75" s="64">
        <v>2619</v>
      </c>
      <c r="S75" s="35">
        <v>14.902882999999999</v>
      </c>
      <c r="T75" s="36">
        <f>Table1[[#This Row],[Total (HRK million)   ]]*1000000/Table1[[#This Row],[Population 2020]]</f>
        <v>5690.2951508209244</v>
      </c>
      <c r="U75" s="35">
        <v>17.129034000000001</v>
      </c>
      <c r="V75" s="36">
        <f>Table1[[#This Row],[Total (HRK million)                  ]]*1000000/Table1[[#This Row],[Population 2020]]</f>
        <v>6540.2955326460478</v>
      </c>
      <c r="W75" s="35">
        <f>Table1[[#This Row],[Total (HRK million)   ]]-Table1[[#This Row],[Total (HRK million)                  ]]</f>
        <v>-2.2261510000000015</v>
      </c>
      <c r="X75" s="36">
        <f>Table1[[#This Row],[Total (HRK million)                             ]]*1000000/Table1[[#This Row],[Population 2020]]</f>
        <v>-850.00038182512458</v>
      </c>
      <c r="Y75" s="68">
        <v>2661</v>
      </c>
      <c r="Z75" s="7">
        <v>10.673405000000001</v>
      </c>
      <c r="AA75" s="6">
        <f>Table1[[#This Row],[Total (HRK million)                     ]]*1000000/Table1[[#This Row],[Population 2019                 ]]</f>
        <v>4011.0503570086435</v>
      </c>
      <c r="AB75" s="7">
        <v>12.771858</v>
      </c>
      <c r="AC75" s="6">
        <f>Table1[[#This Row],[Total (HRK million)                                   ]]*1000000/Table1[[#This Row],[Population 2019                 ]]</f>
        <v>4799.6459977452087</v>
      </c>
      <c r="AD75" s="7">
        <f>Table1[[#This Row],[Total (HRK million)                     ]]-Table1[[#This Row],[Total (HRK million)                                   ]]</f>
        <v>-2.0984529999999992</v>
      </c>
      <c r="AE75" s="8">
        <f>Table1[[#This Row],[Total (HRK million)                       ]]*1000000/Table1[[#This Row],[Population 2019                 ]]</f>
        <v>-788.59564073656486</v>
      </c>
      <c r="AF75" s="6">
        <v>2729</v>
      </c>
      <c r="AG75" s="7">
        <v>9.5917580000000005</v>
      </c>
      <c r="AH75" s="6">
        <f>Table1[[#This Row],[Total (HRK million)                                 ]]*1000000/Table1[[#This Row],[Population 2018]]</f>
        <v>3514.751923781605</v>
      </c>
      <c r="AI75" s="7">
        <v>10.070916</v>
      </c>
      <c r="AJ75" s="6">
        <f>Table1[[#This Row],[Total (HRK million)                                     ]]*1000000/Table1[[#This Row],[Population 2018]]</f>
        <v>3690.3319897398314</v>
      </c>
      <c r="AK75" s="7">
        <f>Table1[[#This Row],[Total (HRK million)                                 ]]-Table1[[#This Row],[Total (HRK million)                                     ]]</f>
        <v>-0.47915799999999997</v>
      </c>
      <c r="AL75" s="8">
        <f>Table1[[#This Row],[Total (HRK million)                                      ]]*1000000/Table1[[#This Row],[Population 2018]]</f>
        <v>-175.58006595822647</v>
      </c>
      <c r="AM75" s="9">
        <v>2809</v>
      </c>
      <c r="AN75" s="10">
        <v>5.7004840000000003</v>
      </c>
      <c r="AO75" s="11">
        <f>Table1[[#This Row],[Total (HRK million)                                         ]]*1000000/Table1[[#This Row],[Population 2017               ]]</f>
        <v>2029.3641865432539</v>
      </c>
      <c r="AP75" s="10">
        <v>5.6798739999999999</v>
      </c>
      <c r="AQ75" s="11">
        <f>Table1[[#This Row],[Total (HRK million)                                          ]]*1000000/Table1[[#This Row],[Population 2017               ]]</f>
        <v>2022.0270558917764</v>
      </c>
      <c r="AR75" s="10">
        <f>Table1[[#This Row],[Total (HRK million)                                         ]]-Table1[[#This Row],[Total (HRK million)                                          ]]</f>
        <v>2.0610000000000461E-2</v>
      </c>
      <c r="AS75" s="11">
        <f>Table1[[#This Row],[Total (HRK million)                                                  ]]*1000000/Table1[[#This Row],[Population 2017               ]]</f>
        <v>7.3371306514775583</v>
      </c>
      <c r="AT75" s="45">
        <v>2835</v>
      </c>
      <c r="AU75" s="46">
        <v>5.1440409999999996</v>
      </c>
      <c r="AV75" s="13">
        <f>Table1[[#This Row],[Total (HRK million)                                ]]*1000000/Table1[[#This Row],[Population 2016]]</f>
        <v>1814.4765432098766</v>
      </c>
      <c r="AW75" s="46">
        <v>4.400938</v>
      </c>
      <c r="AX75" s="13">
        <f>Table1[[#This Row],[Total (HRK million)                                                        ]]*1000000/Table1[[#This Row],[Population 2016]]</f>
        <v>1552.3590828924162</v>
      </c>
      <c r="AY75" s="82">
        <f>Table1[[#This Row],[Total (HRK million)                                ]]-Table1[[#This Row],[Total (HRK million)                                                        ]]</f>
        <v>0.74310299999999962</v>
      </c>
      <c r="AZ75" s="13">
        <f>Table1[[#This Row],[Total (HRK million)                                                                      ]]*1000000/Table1[[#This Row],[Population 2016]]</f>
        <v>262.1174603174602</v>
      </c>
      <c r="BA75" s="68">
        <v>2899</v>
      </c>
      <c r="BB75" s="52">
        <v>3.861675</v>
      </c>
      <c r="BC75" s="13">
        <f>Table1[[#This Row],[Total (HRK million)                                                           ]]*1000000/Table1[[#This Row],[Population 2015]]</f>
        <v>1332.0714039323905</v>
      </c>
      <c r="BD75" s="52">
        <v>4.1674439999999997</v>
      </c>
      <c r="BE75" s="13">
        <f>Table1[[#This Row],[Total (HRK million) ]]*1000000/Table1[[#This Row],[Population 2015]]</f>
        <v>1437.5453604691272</v>
      </c>
      <c r="BF75" s="82">
        <f>Table1[[#This Row],[Total (HRK million)                                                           ]]-Table1[[#This Row],[Total (HRK million) ]]</f>
        <v>-0.30576899999999974</v>
      </c>
      <c r="BG75" s="13">
        <f>Table1[[#This Row],[Total (HRK million)     ]]*1000000/Table1[[#This Row],[Population 2015]]</f>
        <v>-105.47395653673671</v>
      </c>
      <c r="BH75" s="68">
        <v>2947</v>
      </c>
      <c r="BI75" s="88">
        <v>5.9058970000000004</v>
      </c>
      <c r="BJ75" s="12">
        <f>Table1[[#This Row],[Total (HRK million)                                  ]]*1000000/Table1[[#This Row],[Population 2014]]</f>
        <v>2004.036986766203</v>
      </c>
      <c r="BK75" s="88">
        <v>7.0638519999999998</v>
      </c>
      <c r="BL75" s="12">
        <f>Table1[[#This Row],[Total (HRK million)    ]]*1000000/Table1[[#This Row],[Population 2014]]</f>
        <v>2396.9636918900578</v>
      </c>
      <c r="BM75" s="88">
        <f>Table1[[#This Row],[Total (HRK million)                                  ]]-Table1[[#This Row],[Total (HRK million)    ]]</f>
        <v>-1.1579549999999994</v>
      </c>
      <c r="BN75" s="12">
        <f>Table1[[#This Row],[Total (HRK million)      ]]*1000000/Table1[[#This Row],[Population 2014]]</f>
        <v>-392.9267051238545</v>
      </c>
      <c r="BO75" s="94">
        <v>5</v>
      </c>
      <c r="BP75" s="53">
        <v>5</v>
      </c>
      <c r="BQ75" s="55">
        <v>5</v>
      </c>
      <c r="BR75" s="26">
        <v>4</v>
      </c>
      <c r="BS75" s="13">
        <v>4</v>
      </c>
      <c r="BT75" s="13">
        <v>1</v>
      </c>
      <c r="BU75" s="13">
        <v>1</v>
      </c>
      <c r="BV75" s="13">
        <v>1</v>
      </c>
      <c r="BW75" s="56">
        <v>0</v>
      </c>
    </row>
    <row r="76" spans="1:75" x14ac:dyDescent="0.25">
      <c r="A76" s="14" t="s">
        <v>608</v>
      </c>
      <c r="B76" s="15" t="s">
        <v>659</v>
      </c>
      <c r="C76" s="15" t="s">
        <v>530</v>
      </c>
      <c r="D76" s="48">
        <v>728</v>
      </c>
      <c r="E76" s="44">
        <v>2.6438769999999998</v>
      </c>
      <c r="F76" s="40">
        <f>Table1[[#This Row],[Total (HRK million)]]*1000000/Table1[[#This Row],[Population 2022]]</f>
        <v>3631.6991758241757</v>
      </c>
      <c r="G76" s="44">
        <v>2.58605017</v>
      </c>
      <c r="H76" s="40">
        <f>Table1[[#This Row],[Total (HRK million)                ]]*1000000/Table1[[#This Row],[Population 2022]]</f>
        <v>3552.2667170329669</v>
      </c>
      <c r="I76" s="44">
        <v>5.7826830000000072E-2</v>
      </c>
      <c r="J76" s="40">
        <f>Table1[[#This Row],[Total (HRK million)                           ]]*1000000/Table1[[#This Row],[Population 2022]]</f>
        <v>79.432458791208887</v>
      </c>
      <c r="K76" s="48">
        <v>739</v>
      </c>
      <c r="L76" s="44">
        <v>2.5553340000000002</v>
      </c>
      <c r="M76" s="40">
        <f>Table1[[#This Row],[Total (HRK million)  ]]*1000000/Table1[[#This Row],[Population 2021]]</f>
        <v>3457.826792963464</v>
      </c>
      <c r="N76" s="44">
        <v>2.2684519999999999</v>
      </c>
      <c r="O76" s="40">
        <f>Table1[[#This Row],[Total (HRK million)                 ]]*1000000/Table1[[#This Row],[Population 2021]]</f>
        <v>3069.6238159675236</v>
      </c>
      <c r="P76" s="44">
        <v>0.2868820000000003</v>
      </c>
      <c r="Q76" s="40">
        <f>Table1[[#This Row],[Total (HRK million)                            ]]*1000000/Table1[[#This Row],[Population 2021]]</f>
        <v>388.20297699594084</v>
      </c>
      <c r="R76" s="64">
        <v>695</v>
      </c>
      <c r="S76" s="35">
        <v>2.545156</v>
      </c>
      <c r="T76" s="36">
        <f>Table1[[#This Row],[Total (HRK million)   ]]*1000000/Table1[[#This Row],[Population 2020]]</f>
        <v>3662.0949640287768</v>
      </c>
      <c r="U76" s="35">
        <v>2.7247050000000002</v>
      </c>
      <c r="V76" s="36">
        <f>Table1[[#This Row],[Total (HRK million)                  ]]*1000000/Table1[[#This Row],[Population 2020]]</f>
        <v>3920.4388489208632</v>
      </c>
      <c r="W76" s="35">
        <f>Table1[[#This Row],[Total (HRK million)   ]]-Table1[[#This Row],[Total (HRK million)                  ]]</f>
        <v>-0.17954900000000018</v>
      </c>
      <c r="X76" s="36">
        <f>Table1[[#This Row],[Total (HRK million)                             ]]*1000000/Table1[[#This Row],[Population 2020]]</f>
        <v>-258.34388489208658</v>
      </c>
      <c r="Y76" s="68">
        <v>704</v>
      </c>
      <c r="Z76" s="7">
        <v>2.538821</v>
      </c>
      <c r="AA76" s="6">
        <f>Table1[[#This Row],[Total (HRK million)                     ]]*1000000/Table1[[#This Row],[Population 2019                 ]]</f>
        <v>3606.2798295454545</v>
      </c>
      <c r="AB76" s="7">
        <v>2.073842</v>
      </c>
      <c r="AC76" s="6">
        <f>Table1[[#This Row],[Total (HRK million)                                   ]]*1000000/Table1[[#This Row],[Population 2019                 ]]</f>
        <v>2945.7982954545455</v>
      </c>
      <c r="AD76" s="7">
        <f>Table1[[#This Row],[Total (HRK million)                     ]]-Table1[[#This Row],[Total (HRK million)                                   ]]</f>
        <v>0.46497900000000003</v>
      </c>
      <c r="AE76" s="8">
        <f>Table1[[#This Row],[Total (HRK million)                       ]]*1000000/Table1[[#This Row],[Population 2019                 ]]</f>
        <v>660.48153409090912</v>
      </c>
      <c r="AF76" s="6">
        <v>716</v>
      </c>
      <c r="AG76" s="7">
        <v>2.376906</v>
      </c>
      <c r="AH76" s="6">
        <f>Table1[[#This Row],[Total (HRK million)                                 ]]*1000000/Table1[[#This Row],[Population 2018]]</f>
        <v>3319.7011173184355</v>
      </c>
      <c r="AI76" s="7">
        <v>2.1216179999999998</v>
      </c>
      <c r="AJ76" s="6">
        <f>Table1[[#This Row],[Total (HRK million)                                     ]]*1000000/Table1[[#This Row],[Population 2018]]</f>
        <v>2963.1536312849162</v>
      </c>
      <c r="AK76" s="7">
        <f>Table1[[#This Row],[Total (HRK million)                                 ]]-Table1[[#This Row],[Total (HRK million)                                     ]]</f>
        <v>0.25528800000000018</v>
      </c>
      <c r="AL76" s="8">
        <f>Table1[[#This Row],[Total (HRK million)                                      ]]*1000000/Table1[[#This Row],[Population 2018]]</f>
        <v>356.54748603351982</v>
      </c>
      <c r="AM76" s="9">
        <v>732</v>
      </c>
      <c r="AN76" s="10">
        <v>1.632965</v>
      </c>
      <c r="AO76" s="11">
        <f>Table1[[#This Row],[Total (HRK million)                                         ]]*1000000/Table1[[#This Row],[Population 2017               ]]</f>
        <v>2230.8265027322404</v>
      </c>
      <c r="AP76" s="10">
        <v>1.8014220000000001</v>
      </c>
      <c r="AQ76" s="11">
        <f>Table1[[#This Row],[Total (HRK million)                                          ]]*1000000/Table1[[#This Row],[Population 2017               ]]</f>
        <v>2460.9590163934427</v>
      </c>
      <c r="AR76" s="10">
        <f>Table1[[#This Row],[Total (HRK million)                                         ]]-Table1[[#This Row],[Total (HRK million)                                          ]]</f>
        <v>-0.16845700000000008</v>
      </c>
      <c r="AS76" s="11">
        <f>Table1[[#This Row],[Total (HRK million)                                                  ]]*1000000/Table1[[#This Row],[Population 2017               ]]</f>
        <v>-230.1325136612023</v>
      </c>
      <c r="AT76" s="45">
        <v>741</v>
      </c>
      <c r="AU76" s="46">
        <v>1.613232</v>
      </c>
      <c r="AV76" s="13">
        <f>Table1[[#This Row],[Total (HRK million)                                ]]*1000000/Table1[[#This Row],[Population 2016]]</f>
        <v>2177.1012145748987</v>
      </c>
      <c r="AW76" s="46">
        <v>1.5380309999999999</v>
      </c>
      <c r="AX76" s="13">
        <f>Table1[[#This Row],[Total (HRK million)                                                        ]]*1000000/Table1[[#This Row],[Population 2016]]</f>
        <v>2075.6153846153848</v>
      </c>
      <c r="AY76" s="82">
        <f>Table1[[#This Row],[Total (HRK million)                                ]]-Table1[[#This Row],[Total (HRK million)                                                        ]]</f>
        <v>7.5201000000000073E-2</v>
      </c>
      <c r="AZ76" s="13">
        <f>Table1[[#This Row],[Total (HRK million)                                                                      ]]*1000000/Table1[[#This Row],[Population 2016]]</f>
        <v>101.48582995951426</v>
      </c>
      <c r="BA76" s="68">
        <v>747</v>
      </c>
      <c r="BB76" s="52">
        <v>2.1027809999999998</v>
      </c>
      <c r="BC76" s="13">
        <f>Table1[[#This Row],[Total (HRK million)                                                           ]]*1000000/Table1[[#This Row],[Population 2015]]</f>
        <v>2814.9678714859438</v>
      </c>
      <c r="BD76" s="52">
        <v>2.2251210000000001</v>
      </c>
      <c r="BE76" s="13">
        <f>Table1[[#This Row],[Total (HRK million) ]]*1000000/Table1[[#This Row],[Population 2015]]</f>
        <v>2978.7429718875501</v>
      </c>
      <c r="BF76" s="82">
        <f>Table1[[#This Row],[Total (HRK million)                                                           ]]-Table1[[#This Row],[Total (HRK million) ]]</f>
        <v>-0.12234000000000034</v>
      </c>
      <c r="BG76" s="13">
        <f>Table1[[#This Row],[Total (HRK million)     ]]*1000000/Table1[[#This Row],[Population 2015]]</f>
        <v>-163.77510040160686</v>
      </c>
      <c r="BH76" s="68">
        <v>750</v>
      </c>
      <c r="BI76" s="88">
        <v>1.9955099999999999</v>
      </c>
      <c r="BJ76" s="12">
        <f>Table1[[#This Row],[Total (HRK million)                                  ]]*1000000/Table1[[#This Row],[Population 2014]]</f>
        <v>2660.68</v>
      </c>
      <c r="BK76" s="88">
        <v>1.533318</v>
      </c>
      <c r="BL76" s="12">
        <f>Table1[[#This Row],[Total (HRK million)    ]]*1000000/Table1[[#This Row],[Population 2014]]</f>
        <v>2044.424</v>
      </c>
      <c r="BM76" s="88">
        <f>Table1[[#This Row],[Total (HRK million)                                  ]]-Table1[[#This Row],[Total (HRK million)    ]]</f>
        <v>0.46219199999999994</v>
      </c>
      <c r="BN76" s="12">
        <f>Table1[[#This Row],[Total (HRK million)      ]]*1000000/Table1[[#This Row],[Population 2014]]</f>
        <v>616.25599999999997</v>
      </c>
      <c r="BO76" s="94">
        <v>5</v>
      </c>
      <c r="BP76" s="53">
        <v>5</v>
      </c>
      <c r="BQ76" s="55">
        <v>5</v>
      </c>
      <c r="BR76" s="26">
        <v>5</v>
      </c>
      <c r="BS76" s="13">
        <v>5</v>
      </c>
      <c r="BT76" s="13">
        <v>5</v>
      </c>
      <c r="BU76" s="13">
        <v>5</v>
      </c>
      <c r="BV76" s="13">
        <v>4</v>
      </c>
      <c r="BW76" s="56">
        <v>0</v>
      </c>
    </row>
    <row r="77" spans="1:75" x14ac:dyDescent="0.25">
      <c r="A77" s="14" t="s">
        <v>607</v>
      </c>
      <c r="B77" s="15" t="s">
        <v>669</v>
      </c>
      <c r="C77" s="15" t="s">
        <v>46</v>
      </c>
      <c r="D77" s="45">
        <v>5074</v>
      </c>
      <c r="E77" s="44">
        <v>36.372806740000001</v>
      </c>
      <c r="F77" s="40">
        <f>Table1[[#This Row],[Total (HRK million)]]*1000000/Table1[[#This Row],[Population 2022]]</f>
        <v>7168.4680212849826</v>
      </c>
      <c r="G77" s="44">
        <v>33.716134170000004</v>
      </c>
      <c r="H77" s="40">
        <f>Table1[[#This Row],[Total (HRK million)                ]]*1000000/Table1[[#This Row],[Population 2022]]</f>
        <v>6644.8825719353572</v>
      </c>
      <c r="I77" s="44">
        <v>2.6566725700000005</v>
      </c>
      <c r="J77" s="40">
        <f>Table1[[#This Row],[Total (HRK million)                           ]]*1000000/Table1[[#This Row],[Population 2022]]</f>
        <v>523.58544934962561</v>
      </c>
      <c r="K77" s="45">
        <v>5135</v>
      </c>
      <c r="L77" s="44">
        <v>31.553135999999999</v>
      </c>
      <c r="M77" s="40">
        <f>Table1[[#This Row],[Total (HRK million)  ]]*1000000/Table1[[#This Row],[Population 2021]]</f>
        <v>6144.7197663096395</v>
      </c>
      <c r="N77" s="44">
        <v>36.647998999999999</v>
      </c>
      <c r="O77" s="40">
        <f>Table1[[#This Row],[Total (HRK million)                 ]]*1000000/Table1[[#This Row],[Population 2021]]</f>
        <v>7136.9034079844205</v>
      </c>
      <c r="P77" s="44">
        <v>-5.0948630000000001</v>
      </c>
      <c r="Q77" s="40">
        <f>Table1[[#This Row],[Total (HRK million)                            ]]*1000000/Table1[[#This Row],[Population 2021]]</f>
        <v>-992.18364167478092</v>
      </c>
      <c r="R77" s="64">
        <v>5401</v>
      </c>
      <c r="S77" s="35">
        <v>32.81832</v>
      </c>
      <c r="T77" s="36">
        <f>Table1[[#This Row],[Total (HRK million)   ]]*1000000/Table1[[#This Row],[Population 2020]]</f>
        <v>6076.3414182558781</v>
      </c>
      <c r="U77" s="35">
        <v>29.910608</v>
      </c>
      <c r="V77" s="36">
        <f>Table1[[#This Row],[Total (HRK million)                  ]]*1000000/Table1[[#This Row],[Population 2020]]</f>
        <v>5537.9759303832625</v>
      </c>
      <c r="W77" s="35">
        <f>Table1[[#This Row],[Total (HRK million)   ]]-Table1[[#This Row],[Total (HRK million)                  ]]</f>
        <v>2.9077120000000001</v>
      </c>
      <c r="X77" s="36">
        <f>Table1[[#This Row],[Total (HRK million)                             ]]*1000000/Table1[[#This Row],[Population 2020]]</f>
        <v>538.3654878726162</v>
      </c>
      <c r="Y77" s="68">
        <v>5437</v>
      </c>
      <c r="Z77" s="7">
        <v>31.229105000000001</v>
      </c>
      <c r="AA77" s="6">
        <f>Table1[[#This Row],[Total (HRK million)                     ]]*1000000/Table1[[#This Row],[Population 2019                 ]]</f>
        <v>5743.8118447673351</v>
      </c>
      <c r="AB77" s="7">
        <v>30.772841</v>
      </c>
      <c r="AC77" s="6">
        <f>Table1[[#This Row],[Total (HRK million)                                   ]]*1000000/Table1[[#This Row],[Population 2019                 ]]</f>
        <v>5659.8935074489609</v>
      </c>
      <c r="AD77" s="7">
        <f>Table1[[#This Row],[Total (HRK million)                     ]]-Table1[[#This Row],[Total (HRK million)                                   ]]</f>
        <v>0.45626400000000089</v>
      </c>
      <c r="AE77" s="8">
        <f>Table1[[#This Row],[Total (HRK million)                       ]]*1000000/Table1[[#This Row],[Population 2019                 ]]</f>
        <v>83.91833731837427</v>
      </c>
      <c r="AF77" s="6">
        <v>5450</v>
      </c>
      <c r="AG77" s="7">
        <v>35.379322000000002</v>
      </c>
      <c r="AH77" s="6">
        <f>Table1[[#This Row],[Total (HRK million)                                 ]]*1000000/Table1[[#This Row],[Population 2018]]</f>
        <v>6491.6187155963298</v>
      </c>
      <c r="AI77" s="7">
        <v>34.417833000000002</v>
      </c>
      <c r="AJ77" s="6">
        <f>Table1[[#This Row],[Total (HRK million)                                     ]]*1000000/Table1[[#This Row],[Population 2018]]</f>
        <v>6315.1987155963307</v>
      </c>
      <c r="AK77" s="7">
        <f>Table1[[#This Row],[Total (HRK million)                                 ]]-Table1[[#This Row],[Total (HRK million)                                     ]]</f>
        <v>0.96148900000000026</v>
      </c>
      <c r="AL77" s="8">
        <f>Table1[[#This Row],[Total (HRK million)                                      ]]*1000000/Table1[[#This Row],[Population 2018]]</f>
        <v>176.42000000000004</v>
      </c>
      <c r="AM77" s="9">
        <v>5502</v>
      </c>
      <c r="AN77" s="10">
        <v>23.744578000000001</v>
      </c>
      <c r="AO77" s="11">
        <f>Table1[[#This Row],[Total (HRK million)                                         ]]*1000000/Table1[[#This Row],[Population 2017               ]]</f>
        <v>4315.6266812068343</v>
      </c>
      <c r="AP77" s="10">
        <v>22.494053999999998</v>
      </c>
      <c r="AQ77" s="11">
        <f>Table1[[#This Row],[Total (HRK million)                                          ]]*1000000/Table1[[#This Row],[Population 2017               ]]</f>
        <v>4088.3413304252999</v>
      </c>
      <c r="AR77" s="10">
        <f>Table1[[#This Row],[Total (HRK million)                                         ]]-Table1[[#This Row],[Total (HRK million)                                          ]]</f>
        <v>1.2505240000000022</v>
      </c>
      <c r="AS77" s="11">
        <f>Table1[[#This Row],[Total (HRK million)                                                  ]]*1000000/Table1[[#This Row],[Population 2017               ]]</f>
        <v>227.28535078153436</v>
      </c>
      <c r="AT77" s="45">
        <v>5586</v>
      </c>
      <c r="AU77" s="46">
        <v>23.765127</v>
      </c>
      <c r="AV77" s="13">
        <f>Table1[[#This Row],[Total (HRK million)                                ]]*1000000/Table1[[#This Row],[Population 2016]]</f>
        <v>4254.4087003222339</v>
      </c>
      <c r="AW77" s="46">
        <v>23.623107000000001</v>
      </c>
      <c r="AX77" s="13">
        <f>Table1[[#This Row],[Total (HRK million)                                                        ]]*1000000/Table1[[#This Row],[Population 2016]]</f>
        <v>4228.9844253490874</v>
      </c>
      <c r="AY77" s="82">
        <f>Table1[[#This Row],[Total (HRK million)                                ]]-Table1[[#This Row],[Total (HRK million)                                                        ]]</f>
        <v>0.1420199999999987</v>
      </c>
      <c r="AZ77" s="13">
        <f>Table1[[#This Row],[Total (HRK million)                                                                      ]]*1000000/Table1[[#This Row],[Population 2016]]</f>
        <v>25.424274973146918</v>
      </c>
      <c r="BA77" s="68">
        <v>5693</v>
      </c>
      <c r="BB77" s="52">
        <v>25.040641999999998</v>
      </c>
      <c r="BC77" s="13">
        <f>Table1[[#This Row],[Total (HRK million)                                                           ]]*1000000/Table1[[#This Row],[Population 2015]]</f>
        <v>4398.4967503952221</v>
      </c>
      <c r="BD77" s="52">
        <v>29.924388</v>
      </c>
      <c r="BE77" s="13">
        <f>Table1[[#This Row],[Total (HRK million) ]]*1000000/Table1[[#This Row],[Population 2015]]</f>
        <v>5256.3477955383805</v>
      </c>
      <c r="BF77" s="82">
        <f>Table1[[#This Row],[Total (HRK million)                                                           ]]-Table1[[#This Row],[Total (HRK million) ]]</f>
        <v>-4.8837460000000021</v>
      </c>
      <c r="BG77" s="13">
        <f>Table1[[#This Row],[Total (HRK million)     ]]*1000000/Table1[[#This Row],[Population 2015]]</f>
        <v>-857.85104514315856</v>
      </c>
      <c r="BH77" s="68">
        <v>5776</v>
      </c>
      <c r="BI77" s="88">
        <v>29.202386000000001</v>
      </c>
      <c r="BJ77" s="12">
        <f>Table1[[#This Row],[Total (HRK million)                                  ]]*1000000/Table1[[#This Row],[Population 2014]]</f>
        <v>5055.8147506925206</v>
      </c>
      <c r="BK77" s="88">
        <v>31.263793</v>
      </c>
      <c r="BL77" s="12">
        <f>Table1[[#This Row],[Total (HRK million)    ]]*1000000/Table1[[#This Row],[Population 2014]]</f>
        <v>5412.7065443213296</v>
      </c>
      <c r="BM77" s="88">
        <f>Table1[[#This Row],[Total (HRK million)                                  ]]-Table1[[#This Row],[Total (HRK million)    ]]</f>
        <v>-2.0614069999999991</v>
      </c>
      <c r="BN77" s="12">
        <f>Table1[[#This Row],[Total (HRK million)      ]]*1000000/Table1[[#This Row],[Population 2014]]</f>
        <v>-356.89179362880873</v>
      </c>
      <c r="BO77" s="94">
        <v>5</v>
      </c>
      <c r="BP77" s="53">
        <v>5</v>
      </c>
      <c r="BQ77" s="55">
        <v>5</v>
      </c>
      <c r="BR77" s="26">
        <v>5</v>
      </c>
      <c r="BS77" s="13">
        <v>5</v>
      </c>
      <c r="BT77" s="13">
        <v>5</v>
      </c>
      <c r="BU77" s="13">
        <v>5</v>
      </c>
      <c r="BV77" s="13">
        <v>4</v>
      </c>
      <c r="BW77" s="56">
        <v>3</v>
      </c>
    </row>
    <row r="78" spans="1:75" x14ac:dyDescent="0.25">
      <c r="A78" s="14" t="s">
        <v>608</v>
      </c>
      <c r="B78" s="15" t="s">
        <v>661</v>
      </c>
      <c r="C78" s="15" t="s">
        <v>169</v>
      </c>
      <c r="D78" s="45">
        <v>2472</v>
      </c>
      <c r="E78" s="44">
        <v>9.4540520699999995</v>
      </c>
      <c r="F78" s="40">
        <f>Table1[[#This Row],[Total (HRK million)]]*1000000/Table1[[#This Row],[Population 2022]]</f>
        <v>3824.4547208737868</v>
      </c>
      <c r="G78" s="44">
        <v>6.303413439999999</v>
      </c>
      <c r="H78" s="40">
        <f>Table1[[#This Row],[Total (HRK million)                ]]*1000000/Table1[[#This Row],[Population 2022]]</f>
        <v>2549.9245307443362</v>
      </c>
      <c r="I78" s="44">
        <v>3.1506386300000009</v>
      </c>
      <c r="J78" s="40">
        <f>Table1[[#This Row],[Total (HRK million)                           ]]*1000000/Table1[[#This Row],[Population 2022]]</f>
        <v>1274.5301901294501</v>
      </c>
      <c r="K78" s="45">
        <v>2530</v>
      </c>
      <c r="L78" s="44">
        <v>7.2921800000000001</v>
      </c>
      <c r="M78" s="40">
        <f>Table1[[#This Row],[Total (HRK million)  ]]*1000000/Table1[[#This Row],[Population 2021]]</f>
        <v>2882.284584980237</v>
      </c>
      <c r="N78" s="44">
        <v>7.961023</v>
      </c>
      <c r="O78" s="40">
        <f>Table1[[#This Row],[Total (HRK million)                 ]]*1000000/Table1[[#This Row],[Population 2021]]</f>
        <v>3146.6494071146244</v>
      </c>
      <c r="P78" s="44">
        <v>-0.66884299999999985</v>
      </c>
      <c r="Q78" s="40">
        <f>Table1[[#This Row],[Total (HRK million)                            ]]*1000000/Table1[[#This Row],[Population 2021]]</f>
        <v>-264.36482213438728</v>
      </c>
      <c r="R78" s="64">
        <v>2647</v>
      </c>
      <c r="S78" s="35">
        <v>8.9051869999999997</v>
      </c>
      <c r="T78" s="36">
        <f>Table1[[#This Row],[Total (HRK million)   ]]*1000000/Table1[[#This Row],[Population 2020]]</f>
        <v>3364.2565168114847</v>
      </c>
      <c r="U78" s="35">
        <v>9.4294499999999992</v>
      </c>
      <c r="V78" s="36">
        <f>Table1[[#This Row],[Total (HRK million)                  ]]*1000000/Table1[[#This Row],[Population 2020]]</f>
        <v>3562.3158292406497</v>
      </c>
      <c r="W78" s="35">
        <f>Table1[[#This Row],[Total (HRK million)   ]]-Table1[[#This Row],[Total (HRK million)                  ]]</f>
        <v>-0.52426299999999948</v>
      </c>
      <c r="X78" s="36">
        <f>Table1[[#This Row],[Total (HRK million)                             ]]*1000000/Table1[[#This Row],[Population 2020]]</f>
        <v>-198.05931242916489</v>
      </c>
      <c r="Y78" s="68">
        <v>2688</v>
      </c>
      <c r="Z78" s="7">
        <v>9.8469270000000009</v>
      </c>
      <c r="AA78" s="6">
        <f>Table1[[#This Row],[Total (HRK million)                     ]]*1000000/Table1[[#This Row],[Population 2019                 ]]</f>
        <v>3663.2912946428573</v>
      </c>
      <c r="AB78" s="7">
        <v>10.494913</v>
      </c>
      <c r="AC78" s="6">
        <f>Table1[[#This Row],[Total (HRK million)                                   ]]*1000000/Table1[[#This Row],[Population 2019                 ]]</f>
        <v>3904.3575148809523</v>
      </c>
      <c r="AD78" s="7">
        <f>Table1[[#This Row],[Total (HRK million)                     ]]-Table1[[#This Row],[Total (HRK million)                                   ]]</f>
        <v>-0.64798599999999951</v>
      </c>
      <c r="AE78" s="8">
        <f>Table1[[#This Row],[Total (HRK million)                       ]]*1000000/Table1[[#This Row],[Population 2019                 ]]</f>
        <v>-241.06622023809507</v>
      </c>
      <c r="AF78" s="6">
        <v>2670</v>
      </c>
      <c r="AG78" s="7">
        <v>7.9979579999999997</v>
      </c>
      <c r="AH78" s="6">
        <f>Table1[[#This Row],[Total (HRK million)                                 ]]*1000000/Table1[[#This Row],[Population 2018]]</f>
        <v>2995.4898876404495</v>
      </c>
      <c r="AI78" s="7">
        <v>9.8510240000000007</v>
      </c>
      <c r="AJ78" s="6">
        <f>Table1[[#This Row],[Total (HRK million)                                     ]]*1000000/Table1[[#This Row],[Population 2018]]</f>
        <v>3689.5220973782771</v>
      </c>
      <c r="AK78" s="7">
        <f>Table1[[#This Row],[Total (HRK million)                                 ]]-Table1[[#This Row],[Total (HRK million)                                     ]]</f>
        <v>-1.853066000000001</v>
      </c>
      <c r="AL78" s="8">
        <f>Table1[[#This Row],[Total (HRK million)                                      ]]*1000000/Table1[[#This Row],[Population 2018]]</f>
        <v>-694.03220973782811</v>
      </c>
      <c r="AM78" s="9">
        <v>2711</v>
      </c>
      <c r="AN78" s="10">
        <v>5.8660730000000001</v>
      </c>
      <c r="AO78" s="11">
        <f>Table1[[#This Row],[Total (HRK million)                                         ]]*1000000/Table1[[#This Row],[Population 2017               ]]</f>
        <v>2163.8041313168574</v>
      </c>
      <c r="AP78" s="10">
        <v>6.1767300000000001</v>
      </c>
      <c r="AQ78" s="11">
        <f>Table1[[#This Row],[Total (HRK million)                                          ]]*1000000/Table1[[#This Row],[Population 2017               ]]</f>
        <v>2278.395426042051</v>
      </c>
      <c r="AR78" s="10">
        <f>Table1[[#This Row],[Total (HRK million)                                         ]]-Table1[[#This Row],[Total (HRK million)                                          ]]</f>
        <v>-0.31065699999999996</v>
      </c>
      <c r="AS78" s="11">
        <f>Table1[[#This Row],[Total (HRK million)                                                  ]]*1000000/Table1[[#This Row],[Population 2017               ]]</f>
        <v>-114.59129472519363</v>
      </c>
      <c r="AT78" s="45">
        <v>2629</v>
      </c>
      <c r="AU78" s="46">
        <v>5.1574920000000004</v>
      </c>
      <c r="AV78" s="13">
        <f>Table1[[#This Row],[Total (HRK million)                                ]]*1000000/Table1[[#This Row],[Population 2016]]</f>
        <v>1961.7694941042221</v>
      </c>
      <c r="AW78" s="46">
        <v>4.576346</v>
      </c>
      <c r="AX78" s="13">
        <f>Table1[[#This Row],[Total (HRK million)                                                        ]]*1000000/Table1[[#This Row],[Population 2016]]</f>
        <v>1740.7173830353747</v>
      </c>
      <c r="AY78" s="82">
        <f>Table1[[#This Row],[Total (HRK million)                                ]]-Table1[[#This Row],[Total (HRK million)                                                        ]]</f>
        <v>0.58114600000000038</v>
      </c>
      <c r="AZ78" s="13">
        <f>Table1[[#This Row],[Total (HRK million)                                                                      ]]*1000000/Table1[[#This Row],[Population 2016]]</f>
        <v>221.05211106884761</v>
      </c>
      <c r="BA78" s="68">
        <v>2653</v>
      </c>
      <c r="BB78" s="52">
        <v>3.727703</v>
      </c>
      <c r="BC78" s="13">
        <f>Table1[[#This Row],[Total (HRK million)                                                           ]]*1000000/Table1[[#This Row],[Population 2015]]</f>
        <v>1405.0897097625329</v>
      </c>
      <c r="BD78" s="52">
        <v>3.1460689999999998</v>
      </c>
      <c r="BE78" s="13">
        <f>Table1[[#This Row],[Total (HRK million) ]]*1000000/Table1[[#This Row],[Population 2015]]</f>
        <v>1185.8533735393894</v>
      </c>
      <c r="BF78" s="82">
        <f>Table1[[#This Row],[Total (HRK million)                                                           ]]-Table1[[#This Row],[Total (HRK million) ]]</f>
        <v>0.58163400000000021</v>
      </c>
      <c r="BG78" s="13">
        <f>Table1[[#This Row],[Total (HRK million)     ]]*1000000/Table1[[#This Row],[Population 2015]]</f>
        <v>219.2363362231437</v>
      </c>
      <c r="BH78" s="68">
        <v>2719</v>
      </c>
      <c r="BI78" s="88">
        <v>2.9894319999999999</v>
      </c>
      <c r="BJ78" s="12">
        <f>Table1[[#This Row],[Total (HRK million)                                  ]]*1000000/Table1[[#This Row],[Population 2014]]</f>
        <v>1099.460095623391</v>
      </c>
      <c r="BK78" s="88">
        <v>2.831852</v>
      </c>
      <c r="BL78" s="12">
        <f>Table1[[#This Row],[Total (HRK million)    ]]*1000000/Table1[[#This Row],[Population 2014]]</f>
        <v>1041.5049650606841</v>
      </c>
      <c r="BM78" s="88">
        <f>Table1[[#This Row],[Total (HRK million)                                  ]]-Table1[[#This Row],[Total (HRK million)    ]]</f>
        <v>0.15757999999999983</v>
      </c>
      <c r="BN78" s="12">
        <f>Table1[[#This Row],[Total (HRK million)      ]]*1000000/Table1[[#This Row],[Population 2014]]</f>
        <v>57.955130562706813</v>
      </c>
      <c r="BO78" s="94">
        <v>5</v>
      </c>
      <c r="BP78" s="53">
        <v>5</v>
      </c>
      <c r="BQ78" s="55">
        <v>5</v>
      </c>
      <c r="BR78" s="26">
        <v>5</v>
      </c>
      <c r="BS78" s="13">
        <v>5</v>
      </c>
      <c r="BT78" s="13">
        <v>4</v>
      </c>
      <c r="BU78" s="13">
        <v>3</v>
      </c>
      <c r="BV78" s="13">
        <v>3</v>
      </c>
      <c r="BW78" s="56">
        <v>1</v>
      </c>
    </row>
    <row r="79" spans="1:75" x14ac:dyDescent="0.25">
      <c r="A79" s="14" t="s">
        <v>608</v>
      </c>
      <c r="B79" s="15" t="s">
        <v>662</v>
      </c>
      <c r="C79" s="15" t="s">
        <v>266</v>
      </c>
      <c r="D79" s="45">
        <v>1953</v>
      </c>
      <c r="E79" s="44">
        <v>9.3769111699999996</v>
      </c>
      <c r="F79" s="40">
        <f>Table1[[#This Row],[Total (HRK million)]]*1000000/Table1[[#This Row],[Population 2022]]</f>
        <v>4801.2858013312853</v>
      </c>
      <c r="G79" s="44">
        <v>10.21097095</v>
      </c>
      <c r="H79" s="40">
        <f>Table1[[#This Row],[Total (HRK million)                ]]*1000000/Table1[[#This Row],[Population 2022]]</f>
        <v>5228.3517409114183</v>
      </c>
      <c r="I79" s="44">
        <v>-0.83405977999999936</v>
      </c>
      <c r="J79" s="40">
        <f>Table1[[#This Row],[Total (HRK million)                           ]]*1000000/Table1[[#This Row],[Population 2022]]</f>
        <v>-427.06593958013281</v>
      </c>
      <c r="K79" s="45">
        <v>1978</v>
      </c>
      <c r="L79" s="44">
        <v>10.583684</v>
      </c>
      <c r="M79" s="40">
        <f>Table1[[#This Row],[Total (HRK million)  ]]*1000000/Table1[[#This Row],[Population 2021]]</f>
        <v>5350.699696663296</v>
      </c>
      <c r="N79" s="44">
        <v>13.112030000000001</v>
      </c>
      <c r="O79" s="40">
        <f>Table1[[#This Row],[Total (HRK million)                 ]]*1000000/Table1[[#This Row],[Population 2021]]</f>
        <v>6628.9332659251768</v>
      </c>
      <c r="P79" s="44">
        <v>-2.5283460000000009</v>
      </c>
      <c r="Q79" s="40">
        <f>Table1[[#This Row],[Total (HRK million)                            ]]*1000000/Table1[[#This Row],[Population 2021]]</f>
        <v>-1278.2335692618813</v>
      </c>
      <c r="R79" s="64">
        <v>1988</v>
      </c>
      <c r="S79" s="35">
        <v>7.1431649999999998</v>
      </c>
      <c r="T79" s="36">
        <f>Table1[[#This Row],[Total (HRK million)   ]]*1000000/Table1[[#This Row],[Population 2020]]</f>
        <v>3593.1413480885312</v>
      </c>
      <c r="U79" s="35">
        <v>8.997325</v>
      </c>
      <c r="V79" s="36">
        <f>Table1[[#This Row],[Total (HRK million)                  ]]*1000000/Table1[[#This Row],[Population 2020]]</f>
        <v>4525.8174044265597</v>
      </c>
      <c r="W79" s="35">
        <f>Table1[[#This Row],[Total (HRK million)   ]]-Table1[[#This Row],[Total (HRK million)                  ]]</f>
        <v>-1.8541600000000003</v>
      </c>
      <c r="X79" s="36">
        <f>Table1[[#This Row],[Total (HRK million)                             ]]*1000000/Table1[[#This Row],[Population 2020]]</f>
        <v>-932.67605633802827</v>
      </c>
      <c r="Y79" s="68">
        <v>2055</v>
      </c>
      <c r="Z79" s="7">
        <v>8.3381910000000001</v>
      </c>
      <c r="AA79" s="6">
        <f>Table1[[#This Row],[Total (HRK million)                     ]]*1000000/Table1[[#This Row],[Population 2019                 ]]</f>
        <v>4057.5138686131386</v>
      </c>
      <c r="AB79" s="7">
        <v>6.408398</v>
      </c>
      <c r="AC79" s="6">
        <f>Table1[[#This Row],[Total (HRK million)                                   ]]*1000000/Table1[[#This Row],[Population 2019                 ]]</f>
        <v>3118.4418491484184</v>
      </c>
      <c r="AD79" s="7">
        <f>Table1[[#This Row],[Total (HRK million)                     ]]-Table1[[#This Row],[Total (HRK million)                                   ]]</f>
        <v>1.9297930000000001</v>
      </c>
      <c r="AE79" s="8">
        <f>Table1[[#This Row],[Total (HRK million)                       ]]*1000000/Table1[[#This Row],[Population 2019                 ]]</f>
        <v>939.07201946472014</v>
      </c>
      <c r="AF79" s="6">
        <v>2145</v>
      </c>
      <c r="AG79" s="7">
        <v>6.8910109999999998</v>
      </c>
      <c r="AH79" s="6">
        <f>Table1[[#This Row],[Total (HRK million)                                 ]]*1000000/Table1[[#This Row],[Population 2018]]</f>
        <v>3212.5925407925406</v>
      </c>
      <c r="AI79" s="7">
        <v>4.6319970000000001</v>
      </c>
      <c r="AJ79" s="6">
        <f>Table1[[#This Row],[Total (HRK million)                                     ]]*1000000/Table1[[#This Row],[Population 2018]]</f>
        <v>2159.4391608391606</v>
      </c>
      <c r="AK79" s="7">
        <f>Table1[[#This Row],[Total (HRK million)                                 ]]-Table1[[#This Row],[Total (HRK million)                                     ]]</f>
        <v>2.2590139999999996</v>
      </c>
      <c r="AL79" s="8">
        <f>Table1[[#This Row],[Total (HRK million)                                      ]]*1000000/Table1[[#This Row],[Population 2018]]</f>
        <v>1053.1533799533797</v>
      </c>
      <c r="AM79" s="9">
        <v>2225</v>
      </c>
      <c r="AN79" s="10">
        <v>4.5105700000000004</v>
      </c>
      <c r="AO79" s="11">
        <f>Table1[[#This Row],[Total (HRK million)                                         ]]*1000000/Table1[[#This Row],[Population 2017               ]]</f>
        <v>2027.2224719101123</v>
      </c>
      <c r="AP79" s="10">
        <v>4.4225000000000003</v>
      </c>
      <c r="AQ79" s="11">
        <f>Table1[[#This Row],[Total (HRK million)                                          ]]*1000000/Table1[[#This Row],[Population 2017               ]]</f>
        <v>1987.6404494382023</v>
      </c>
      <c r="AR79" s="10">
        <f>Table1[[#This Row],[Total (HRK million)                                         ]]-Table1[[#This Row],[Total (HRK million)                                          ]]</f>
        <v>8.8070000000000093E-2</v>
      </c>
      <c r="AS79" s="11">
        <f>Table1[[#This Row],[Total (HRK million)                                                  ]]*1000000/Table1[[#This Row],[Population 2017               ]]</f>
        <v>39.58202247191015</v>
      </c>
      <c r="AT79" s="45">
        <v>2296</v>
      </c>
      <c r="AU79" s="46">
        <v>7.5499270000000003</v>
      </c>
      <c r="AV79" s="13">
        <f>Table1[[#This Row],[Total (HRK million)                                ]]*1000000/Table1[[#This Row],[Population 2016]]</f>
        <v>3288.2957317073169</v>
      </c>
      <c r="AW79" s="46">
        <v>3.5174669999999999</v>
      </c>
      <c r="AX79" s="13">
        <f>Table1[[#This Row],[Total (HRK million)                                                        ]]*1000000/Table1[[#This Row],[Population 2016]]</f>
        <v>1531.9978222996515</v>
      </c>
      <c r="AY79" s="82">
        <f>Table1[[#This Row],[Total (HRK million)                                ]]-Table1[[#This Row],[Total (HRK million)                                                        ]]</f>
        <v>4.0324600000000004</v>
      </c>
      <c r="AZ79" s="13">
        <f>Table1[[#This Row],[Total (HRK million)                                                                      ]]*1000000/Table1[[#This Row],[Population 2016]]</f>
        <v>1756.2979094076657</v>
      </c>
      <c r="BA79" s="68">
        <v>2429</v>
      </c>
      <c r="BB79" s="52">
        <v>3.9933079999999999</v>
      </c>
      <c r="BC79" s="13">
        <f>Table1[[#This Row],[Total (HRK million)                                                           ]]*1000000/Table1[[#This Row],[Population 2015]]</f>
        <v>1644.013174145739</v>
      </c>
      <c r="BD79" s="52">
        <v>6.0748600000000001</v>
      </c>
      <c r="BE79" s="13">
        <f>Table1[[#This Row],[Total (HRK million) ]]*1000000/Table1[[#This Row],[Population 2015]]</f>
        <v>2500.9715932482504</v>
      </c>
      <c r="BF79" s="82">
        <f>Table1[[#This Row],[Total (HRK million)                                                           ]]-Table1[[#This Row],[Total (HRK million) ]]</f>
        <v>-2.0815520000000003</v>
      </c>
      <c r="BG79" s="13">
        <f>Table1[[#This Row],[Total (HRK million)     ]]*1000000/Table1[[#This Row],[Population 2015]]</f>
        <v>-856.95841910251147</v>
      </c>
      <c r="BH79" s="68">
        <v>2491</v>
      </c>
      <c r="BI79" s="88">
        <v>3.4937960000000001</v>
      </c>
      <c r="BJ79" s="12">
        <f>Table1[[#This Row],[Total (HRK million)                                  ]]*1000000/Table1[[#This Row],[Population 2014]]</f>
        <v>1402.5676435166599</v>
      </c>
      <c r="BK79" s="88">
        <v>4.8742390000000002</v>
      </c>
      <c r="BL79" s="12">
        <f>Table1[[#This Row],[Total (HRK million)    ]]*1000000/Table1[[#This Row],[Population 2014]]</f>
        <v>1956.7398635086311</v>
      </c>
      <c r="BM79" s="88">
        <f>Table1[[#This Row],[Total (HRK million)                                  ]]-Table1[[#This Row],[Total (HRK million)    ]]</f>
        <v>-1.3804430000000001</v>
      </c>
      <c r="BN79" s="12">
        <f>Table1[[#This Row],[Total (HRK million)      ]]*1000000/Table1[[#This Row],[Population 2014]]</f>
        <v>-554.17221999197113</v>
      </c>
      <c r="BO79" s="94">
        <v>5</v>
      </c>
      <c r="BP79" s="53">
        <v>5</v>
      </c>
      <c r="BQ79" s="55">
        <v>4</v>
      </c>
      <c r="BR79" s="26">
        <v>4</v>
      </c>
      <c r="BS79" s="13">
        <v>4</v>
      </c>
      <c r="BT79" s="13">
        <v>3</v>
      </c>
      <c r="BU79" s="13">
        <v>3</v>
      </c>
      <c r="BV79" s="13">
        <v>2</v>
      </c>
      <c r="BW79" s="56">
        <v>0</v>
      </c>
    </row>
    <row r="80" spans="1:75" x14ac:dyDescent="0.25">
      <c r="A80" s="14" t="s">
        <v>608</v>
      </c>
      <c r="B80" s="15" t="s">
        <v>660</v>
      </c>
      <c r="C80" s="15" t="s">
        <v>462</v>
      </c>
      <c r="D80" s="47">
        <v>2899</v>
      </c>
      <c r="E80" s="46">
        <v>11.92844799</v>
      </c>
      <c r="F80" s="36">
        <f>Table1[[#This Row],[Total (HRK million)]]*1000000/Table1[[#This Row],[Population 2022]]</f>
        <v>4114.6767816488446</v>
      </c>
      <c r="G80" s="46">
        <v>11.74612642</v>
      </c>
      <c r="H80" s="36">
        <f>Table1[[#This Row],[Total (HRK million)                ]]*1000000/Table1[[#This Row],[Population 2022]]</f>
        <v>4051.7855881338392</v>
      </c>
      <c r="I80" s="46">
        <v>0.18232157000000029</v>
      </c>
      <c r="J80" s="36">
        <f>Table1[[#This Row],[Total (HRK million)                           ]]*1000000/Table1[[#This Row],[Population 2022]]</f>
        <v>62.891193515005277</v>
      </c>
      <c r="K80" s="47">
        <v>2805</v>
      </c>
      <c r="L80" s="46">
        <v>8.2600180000000005</v>
      </c>
      <c r="M80" s="36">
        <f>Table1[[#This Row],[Total (HRK million)  ]]*1000000/Table1[[#This Row],[Population 2021]]</f>
        <v>2944.7479500891268</v>
      </c>
      <c r="N80" s="46">
        <v>8.0520449999999997</v>
      </c>
      <c r="O80" s="36">
        <f>Table1[[#This Row],[Total (HRK million)                 ]]*1000000/Table1[[#This Row],[Population 2021]]</f>
        <v>2870.6042780748662</v>
      </c>
      <c r="P80" s="46">
        <v>0.20797300000000085</v>
      </c>
      <c r="Q80" s="36">
        <f>Table1[[#This Row],[Total (HRK million)                            ]]*1000000/Table1[[#This Row],[Population 2021]]</f>
        <v>74.143672014260545</v>
      </c>
      <c r="R80" s="64">
        <v>3140</v>
      </c>
      <c r="S80" s="35">
        <v>9.8307699999999993</v>
      </c>
      <c r="T80" s="36">
        <f>Table1[[#This Row],[Total (HRK million)   ]]*1000000/Table1[[#This Row],[Population 2020]]</f>
        <v>3130.8184713375795</v>
      </c>
      <c r="U80" s="35">
        <v>8.4499960000000005</v>
      </c>
      <c r="V80" s="36">
        <f>Table1[[#This Row],[Total (HRK million)                  ]]*1000000/Table1[[#This Row],[Population 2020]]</f>
        <v>2691.0815286624202</v>
      </c>
      <c r="W80" s="35">
        <f>Table1[[#This Row],[Total (HRK million)   ]]-Table1[[#This Row],[Total (HRK million)                  ]]</f>
        <v>1.3807739999999988</v>
      </c>
      <c r="X80" s="36">
        <f>Table1[[#This Row],[Total (HRK million)                             ]]*1000000/Table1[[#This Row],[Population 2020]]</f>
        <v>439.73694267515884</v>
      </c>
      <c r="Y80" s="68">
        <v>3133</v>
      </c>
      <c r="Z80" s="7">
        <v>11.644055</v>
      </c>
      <c r="AA80" s="6">
        <f>Table1[[#This Row],[Total (HRK million)                     ]]*1000000/Table1[[#This Row],[Population 2019                 ]]</f>
        <v>3716.583147143313</v>
      </c>
      <c r="AB80" s="7">
        <v>11.529214</v>
      </c>
      <c r="AC80" s="6">
        <f>Table1[[#This Row],[Total (HRK million)                                   ]]*1000000/Table1[[#This Row],[Population 2019                 ]]</f>
        <v>3679.9278646664538</v>
      </c>
      <c r="AD80" s="7">
        <f>Table1[[#This Row],[Total (HRK million)                     ]]-Table1[[#This Row],[Total (HRK million)                                   ]]</f>
        <v>0.11484100000000019</v>
      </c>
      <c r="AE80" s="8">
        <f>Table1[[#This Row],[Total (HRK million)                       ]]*1000000/Table1[[#This Row],[Population 2019                 ]]</f>
        <v>36.655282476859298</v>
      </c>
      <c r="AF80" s="6">
        <v>2952</v>
      </c>
      <c r="AG80" s="7">
        <v>9.0400519999999993</v>
      </c>
      <c r="AH80" s="6">
        <f>Table1[[#This Row],[Total (HRK million)                                 ]]*1000000/Table1[[#This Row],[Population 2018]]</f>
        <v>3062.3482384823847</v>
      </c>
      <c r="AI80" s="7">
        <v>8.2488799999999998</v>
      </c>
      <c r="AJ80" s="6">
        <f>Table1[[#This Row],[Total (HRK million)                                     ]]*1000000/Table1[[#This Row],[Population 2018]]</f>
        <v>2794.3360433604335</v>
      </c>
      <c r="AK80" s="7">
        <f>Table1[[#This Row],[Total (HRK million)                                 ]]-Table1[[#This Row],[Total (HRK million)                                     ]]</f>
        <v>0.79117199999999954</v>
      </c>
      <c r="AL80" s="8">
        <f>Table1[[#This Row],[Total (HRK million)                                      ]]*1000000/Table1[[#This Row],[Population 2018]]</f>
        <v>268.01219512195104</v>
      </c>
      <c r="AM80" s="9">
        <v>2890</v>
      </c>
      <c r="AN80" s="10">
        <v>6.6562789999999996</v>
      </c>
      <c r="AO80" s="11">
        <f>Table1[[#This Row],[Total (HRK million)                                         ]]*1000000/Table1[[#This Row],[Population 2017               ]]</f>
        <v>2303.2107266435987</v>
      </c>
      <c r="AP80" s="10">
        <v>6.0151029999999999</v>
      </c>
      <c r="AQ80" s="11">
        <f>Table1[[#This Row],[Total (HRK million)                                          ]]*1000000/Table1[[#This Row],[Population 2017               ]]</f>
        <v>2081.3505190311421</v>
      </c>
      <c r="AR80" s="10">
        <f>Table1[[#This Row],[Total (HRK million)                                         ]]-Table1[[#This Row],[Total (HRK million)                                          ]]</f>
        <v>0.64117599999999975</v>
      </c>
      <c r="AS80" s="11">
        <f>Table1[[#This Row],[Total (HRK million)                                                  ]]*1000000/Table1[[#This Row],[Population 2017               ]]</f>
        <v>221.86020761245666</v>
      </c>
      <c r="AT80" s="45">
        <v>2889</v>
      </c>
      <c r="AU80" s="46">
        <v>6.470307</v>
      </c>
      <c r="AV80" s="13">
        <f>Table1[[#This Row],[Total (HRK million)                                ]]*1000000/Table1[[#This Row],[Population 2016]]</f>
        <v>2239.6355140186915</v>
      </c>
      <c r="AW80" s="46">
        <v>7.6822949999999999</v>
      </c>
      <c r="AX80" s="13">
        <f>Table1[[#This Row],[Total (HRK million)                                                        ]]*1000000/Table1[[#This Row],[Population 2016]]</f>
        <v>2659.1536863966771</v>
      </c>
      <c r="AY80" s="82">
        <f>Table1[[#This Row],[Total (HRK million)                                ]]-Table1[[#This Row],[Total (HRK million)                                                        ]]</f>
        <v>-1.2119879999999998</v>
      </c>
      <c r="AZ80" s="13">
        <f>Table1[[#This Row],[Total (HRK million)                                                                      ]]*1000000/Table1[[#This Row],[Population 2016]]</f>
        <v>-419.51817237798537</v>
      </c>
      <c r="BA80" s="68">
        <v>2867</v>
      </c>
      <c r="BB80" s="52">
        <v>7.4607239999999999</v>
      </c>
      <c r="BC80" s="13">
        <f>Table1[[#This Row],[Total (HRK million)                                                           ]]*1000000/Table1[[#This Row],[Population 2015]]</f>
        <v>2602.2755493547261</v>
      </c>
      <c r="BD80" s="52">
        <v>7.8321149999999999</v>
      </c>
      <c r="BE80" s="13">
        <f>Table1[[#This Row],[Total (HRK million) ]]*1000000/Table1[[#This Row],[Population 2015]]</f>
        <v>2731.8154865713291</v>
      </c>
      <c r="BF80" s="82">
        <f>Table1[[#This Row],[Total (HRK million)                                                           ]]-Table1[[#This Row],[Total (HRK million) ]]</f>
        <v>-0.37139100000000003</v>
      </c>
      <c r="BG80" s="13">
        <f>Table1[[#This Row],[Total (HRK million)     ]]*1000000/Table1[[#This Row],[Population 2015]]</f>
        <v>-129.53993721660271</v>
      </c>
      <c r="BH80" s="68">
        <v>2865</v>
      </c>
      <c r="BI80" s="88">
        <v>7.9877789999999997</v>
      </c>
      <c r="BJ80" s="12">
        <f>Table1[[#This Row],[Total (HRK million)                                  ]]*1000000/Table1[[#This Row],[Population 2014]]</f>
        <v>2788.0554973821991</v>
      </c>
      <c r="BK80" s="88">
        <v>9.2856470000000009</v>
      </c>
      <c r="BL80" s="12">
        <f>Table1[[#This Row],[Total (HRK million)    ]]*1000000/Table1[[#This Row],[Population 2014]]</f>
        <v>3241.0635253054102</v>
      </c>
      <c r="BM80" s="88">
        <f>Table1[[#This Row],[Total (HRK million)                                  ]]-Table1[[#This Row],[Total (HRK million)    ]]</f>
        <v>-1.2978680000000011</v>
      </c>
      <c r="BN80" s="12">
        <f>Table1[[#This Row],[Total (HRK million)      ]]*1000000/Table1[[#This Row],[Population 2014]]</f>
        <v>-453.00802792321156</v>
      </c>
      <c r="BO80" s="94">
        <v>4</v>
      </c>
      <c r="BP80" s="53">
        <v>3</v>
      </c>
      <c r="BQ80" s="55">
        <v>4</v>
      </c>
      <c r="BR80" s="26">
        <v>4</v>
      </c>
      <c r="BS80" s="13">
        <v>1</v>
      </c>
      <c r="BT80" s="13">
        <v>0</v>
      </c>
      <c r="BU80" s="13">
        <v>0</v>
      </c>
      <c r="BV80" s="13">
        <v>0</v>
      </c>
      <c r="BW80" s="56">
        <v>0</v>
      </c>
    </row>
    <row r="81" spans="1:75" x14ac:dyDescent="0.25">
      <c r="A81" s="14" t="s">
        <v>608</v>
      </c>
      <c r="B81" s="15" t="s">
        <v>669</v>
      </c>
      <c r="C81" s="15" t="s">
        <v>286</v>
      </c>
      <c r="D81" s="45">
        <v>2177</v>
      </c>
      <c r="E81" s="44">
        <v>26.080360640000002</v>
      </c>
      <c r="F81" s="40">
        <f>Table1[[#This Row],[Total (HRK million)]]*1000000/Table1[[#This Row],[Population 2022]]</f>
        <v>11979.954359209922</v>
      </c>
      <c r="G81" s="44">
        <v>21.348706199999999</v>
      </c>
      <c r="H81" s="40">
        <f>Table1[[#This Row],[Total (HRK million)                ]]*1000000/Table1[[#This Row],[Population 2022]]</f>
        <v>9806.4796508957279</v>
      </c>
      <c r="I81" s="44">
        <v>4.7316544400000016</v>
      </c>
      <c r="J81" s="40">
        <f>Table1[[#This Row],[Total (HRK million)                           ]]*1000000/Table1[[#This Row],[Population 2022]]</f>
        <v>2173.4747083141947</v>
      </c>
      <c r="K81" s="45">
        <v>2150</v>
      </c>
      <c r="L81" s="44">
        <v>19.839009999999998</v>
      </c>
      <c r="M81" s="40">
        <f>Table1[[#This Row],[Total (HRK million)  ]]*1000000/Table1[[#This Row],[Population 2021]]</f>
        <v>9227.4465116279061</v>
      </c>
      <c r="N81" s="44">
        <v>17.246549000000002</v>
      </c>
      <c r="O81" s="40">
        <f>Table1[[#This Row],[Total (HRK million)                 ]]*1000000/Table1[[#This Row],[Population 2021]]</f>
        <v>8021.6506976744186</v>
      </c>
      <c r="P81" s="44">
        <v>2.5924609999999966</v>
      </c>
      <c r="Q81" s="40">
        <f>Table1[[#This Row],[Total (HRK million)                            ]]*1000000/Table1[[#This Row],[Population 2021]]</f>
        <v>1205.7958139534869</v>
      </c>
      <c r="R81" s="64">
        <v>2445</v>
      </c>
      <c r="S81" s="35">
        <v>19.674562000000002</v>
      </c>
      <c r="T81" s="36">
        <f>Table1[[#This Row],[Total (HRK million)   ]]*1000000/Table1[[#This Row],[Population 2020]]</f>
        <v>8046.8556237218818</v>
      </c>
      <c r="U81" s="35">
        <v>17.111723999999999</v>
      </c>
      <c r="V81" s="36">
        <f>Table1[[#This Row],[Total (HRK million)                  ]]*1000000/Table1[[#This Row],[Population 2020]]</f>
        <v>6998.6601226993862</v>
      </c>
      <c r="W81" s="35">
        <f>Table1[[#This Row],[Total (HRK million)   ]]-Table1[[#This Row],[Total (HRK million)                  ]]</f>
        <v>2.5628380000000028</v>
      </c>
      <c r="X81" s="36">
        <f>Table1[[#This Row],[Total (HRK million)                             ]]*1000000/Table1[[#This Row],[Population 2020]]</f>
        <v>1048.195501022496</v>
      </c>
      <c r="Y81" s="68">
        <v>2440</v>
      </c>
      <c r="Z81" s="7">
        <v>18.113396999999999</v>
      </c>
      <c r="AA81" s="6">
        <f>Table1[[#This Row],[Total (HRK million)                     ]]*1000000/Table1[[#This Row],[Population 2019                 ]]</f>
        <v>7423.5233606557376</v>
      </c>
      <c r="AB81" s="7">
        <v>17.398761</v>
      </c>
      <c r="AC81" s="6">
        <f>Table1[[#This Row],[Total (HRK million)                                   ]]*1000000/Table1[[#This Row],[Population 2019                 ]]</f>
        <v>7130.6397540983608</v>
      </c>
      <c r="AD81" s="7">
        <f>Table1[[#This Row],[Total (HRK million)                     ]]-Table1[[#This Row],[Total (HRK million)                                   ]]</f>
        <v>0.71463599999999872</v>
      </c>
      <c r="AE81" s="8">
        <f>Table1[[#This Row],[Total (HRK million)                       ]]*1000000/Table1[[#This Row],[Population 2019                 ]]</f>
        <v>292.88360655737654</v>
      </c>
      <c r="AF81" s="6">
        <v>2370</v>
      </c>
      <c r="AG81" s="7">
        <v>16.366757</v>
      </c>
      <c r="AH81" s="6">
        <f>Table1[[#This Row],[Total (HRK million)                                 ]]*1000000/Table1[[#This Row],[Population 2018]]</f>
        <v>6905.8046413502107</v>
      </c>
      <c r="AI81" s="7">
        <v>15.032337999999999</v>
      </c>
      <c r="AJ81" s="6">
        <f>Table1[[#This Row],[Total (HRK million)                                     ]]*1000000/Table1[[#This Row],[Population 2018]]</f>
        <v>6342.7586497890297</v>
      </c>
      <c r="AK81" s="7">
        <f>Table1[[#This Row],[Total (HRK million)                                 ]]-Table1[[#This Row],[Total (HRK million)                                     ]]</f>
        <v>1.3344190000000005</v>
      </c>
      <c r="AL81" s="8">
        <f>Table1[[#This Row],[Total (HRK million)                                      ]]*1000000/Table1[[#This Row],[Population 2018]]</f>
        <v>563.04599156118161</v>
      </c>
      <c r="AM81" s="9">
        <v>2327</v>
      </c>
      <c r="AN81" s="10">
        <v>16.070077999999999</v>
      </c>
      <c r="AO81" s="11">
        <f>Table1[[#This Row],[Total (HRK million)                                         ]]*1000000/Table1[[#This Row],[Population 2017               ]]</f>
        <v>6905.920928233777</v>
      </c>
      <c r="AP81" s="10">
        <v>15.016691</v>
      </c>
      <c r="AQ81" s="11">
        <f>Table1[[#This Row],[Total (HRK million)                                          ]]*1000000/Table1[[#This Row],[Population 2017               ]]</f>
        <v>6453.2406532015475</v>
      </c>
      <c r="AR81" s="10">
        <f>Table1[[#This Row],[Total (HRK million)                                         ]]-Table1[[#This Row],[Total (HRK million)                                          ]]</f>
        <v>1.053386999999999</v>
      </c>
      <c r="AS81" s="11">
        <f>Table1[[#This Row],[Total (HRK million)                                                  ]]*1000000/Table1[[#This Row],[Population 2017               ]]</f>
        <v>452.68027503222993</v>
      </c>
      <c r="AT81" s="45">
        <v>2301</v>
      </c>
      <c r="AU81" s="46">
        <v>16.624872</v>
      </c>
      <c r="AV81" s="13">
        <f>Table1[[#This Row],[Total (HRK million)                                ]]*1000000/Table1[[#This Row],[Population 2016]]</f>
        <v>7225.0638852672755</v>
      </c>
      <c r="AW81" s="46">
        <v>13.994164</v>
      </c>
      <c r="AX81" s="13">
        <f>Table1[[#This Row],[Total (HRK million)                                                        ]]*1000000/Table1[[#This Row],[Population 2016]]</f>
        <v>6081.7748804867451</v>
      </c>
      <c r="AY81" s="82">
        <f>Table1[[#This Row],[Total (HRK million)                                ]]-Table1[[#This Row],[Total (HRK million)                                                        ]]</f>
        <v>2.6307080000000003</v>
      </c>
      <c r="AZ81" s="13">
        <f>Table1[[#This Row],[Total (HRK million)                                                                      ]]*1000000/Table1[[#This Row],[Population 2016]]</f>
        <v>1143.2890047805304</v>
      </c>
      <c r="BA81" s="68">
        <v>2282</v>
      </c>
      <c r="BB81" s="52">
        <v>14.113064</v>
      </c>
      <c r="BC81" s="13">
        <f>Table1[[#This Row],[Total (HRK million)                                                           ]]*1000000/Table1[[#This Row],[Population 2015]]</f>
        <v>6184.5153374233132</v>
      </c>
      <c r="BD81" s="52">
        <v>13.574565</v>
      </c>
      <c r="BE81" s="13">
        <f>Table1[[#This Row],[Total (HRK million) ]]*1000000/Table1[[#This Row],[Population 2015]]</f>
        <v>5948.5385626643292</v>
      </c>
      <c r="BF81" s="82">
        <f>Table1[[#This Row],[Total (HRK million)                                                           ]]-Table1[[#This Row],[Total (HRK million) ]]</f>
        <v>0.53849899999999984</v>
      </c>
      <c r="BG81" s="13">
        <f>Table1[[#This Row],[Total (HRK million)     ]]*1000000/Table1[[#This Row],[Population 2015]]</f>
        <v>235.97677475898331</v>
      </c>
      <c r="BH81" s="68">
        <v>2237</v>
      </c>
      <c r="BI81" s="88">
        <v>12.978453999999999</v>
      </c>
      <c r="BJ81" s="12">
        <f>Table1[[#This Row],[Total (HRK million)                                  ]]*1000000/Table1[[#This Row],[Population 2014]]</f>
        <v>5801.7228430934283</v>
      </c>
      <c r="BK81" s="88">
        <v>12.11585</v>
      </c>
      <c r="BL81" s="12">
        <f>Table1[[#This Row],[Total (HRK million)    ]]*1000000/Table1[[#This Row],[Population 2014]]</f>
        <v>5416.1153330353154</v>
      </c>
      <c r="BM81" s="88">
        <f>Table1[[#This Row],[Total (HRK million)                                  ]]-Table1[[#This Row],[Total (HRK million)    ]]</f>
        <v>0.86260399999999926</v>
      </c>
      <c r="BN81" s="12">
        <f>Table1[[#This Row],[Total (HRK million)      ]]*1000000/Table1[[#This Row],[Population 2014]]</f>
        <v>385.60751005811323</v>
      </c>
      <c r="BO81" s="94">
        <v>5</v>
      </c>
      <c r="BP81" s="53">
        <v>4</v>
      </c>
      <c r="BQ81" s="55">
        <v>5</v>
      </c>
      <c r="BR81" s="26">
        <v>4</v>
      </c>
      <c r="BS81" s="13">
        <v>5</v>
      </c>
      <c r="BT81" s="13">
        <v>4</v>
      </c>
      <c r="BU81" s="13">
        <v>5</v>
      </c>
      <c r="BV81" s="13">
        <v>3</v>
      </c>
      <c r="BW81" s="56">
        <v>3</v>
      </c>
    </row>
    <row r="82" spans="1:75" x14ac:dyDescent="0.25">
      <c r="A82" s="14" t="s">
        <v>608</v>
      </c>
      <c r="B82" s="15" t="s">
        <v>659</v>
      </c>
      <c r="C82" s="15" t="s">
        <v>531</v>
      </c>
      <c r="D82" s="45">
        <v>1838</v>
      </c>
      <c r="E82" s="44">
        <v>7.3541835400000002</v>
      </c>
      <c r="F82" s="40">
        <f>Table1[[#This Row],[Total (HRK million)]]*1000000/Table1[[#This Row],[Population 2022]]</f>
        <v>4001.1879978237216</v>
      </c>
      <c r="G82" s="44">
        <v>7.5979930300000005</v>
      </c>
      <c r="H82" s="40">
        <f>Table1[[#This Row],[Total (HRK million)                ]]*1000000/Table1[[#This Row],[Population 2022]]</f>
        <v>4133.837339499456</v>
      </c>
      <c r="I82" s="44">
        <v>-0.24380949000000021</v>
      </c>
      <c r="J82" s="40">
        <f>Table1[[#This Row],[Total (HRK million)                           ]]*1000000/Table1[[#This Row],[Population 2022]]</f>
        <v>-132.6493416757346</v>
      </c>
      <c r="K82" s="45">
        <v>1923</v>
      </c>
      <c r="L82" s="44">
        <v>6.7214989999999997</v>
      </c>
      <c r="M82" s="40">
        <f>Table1[[#This Row],[Total (HRK million)  ]]*1000000/Table1[[#This Row],[Population 2021]]</f>
        <v>3495.3192927717109</v>
      </c>
      <c r="N82" s="44">
        <v>5.5327029999999997</v>
      </c>
      <c r="O82" s="40">
        <f>Table1[[#This Row],[Total (HRK million)                 ]]*1000000/Table1[[#This Row],[Population 2021]]</f>
        <v>2877.1206448257931</v>
      </c>
      <c r="P82" s="44">
        <v>1.188796</v>
      </c>
      <c r="Q82" s="40">
        <f>Table1[[#This Row],[Total (HRK million)                            ]]*1000000/Table1[[#This Row],[Population 2021]]</f>
        <v>618.19864794591786</v>
      </c>
      <c r="R82" s="64">
        <v>1944</v>
      </c>
      <c r="S82" s="35">
        <v>6.096876</v>
      </c>
      <c r="T82" s="36">
        <f>Table1[[#This Row],[Total (HRK million)   ]]*1000000/Table1[[#This Row],[Population 2020]]</f>
        <v>3136.2530864197529</v>
      </c>
      <c r="U82" s="35">
        <v>4.9512770000000002</v>
      </c>
      <c r="V82" s="36">
        <f>Table1[[#This Row],[Total (HRK million)                  ]]*1000000/Table1[[#This Row],[Population 2020]]</f>
        <v>2546.9531893004114</v>
      </c>
      <c r="W82" s="35">
        <f>Table1[[#This Row],[Total (HRK million)   ]]-Table1[[#This Row],[Total (HRK million)                  ]]</f>
        <v>1.1455989999999998</v>
      </c>
      <c r="X82" s="36">
        <f>Table1[[#This Row],[Total (HRK million)                             ]]*1000000/Table1[[#This Row],[Population 2020]]</f>
        <v>589.29989711934149</v>
      </c>
      <c r="Y82" s="68">
        <v>1975</v>
      </c>
      <c r="Z82" s="7">
        <v>6.1351269999999998</v>
      </c>
      <c r="AA82" s="6">
        <f>Table1[[#This Row],[Total (HRK million)                     ]]*1000000/Table1[[#This Row],[Population 2019                 ]]</f>
        <v>3106.3934177215192</v>
      </c>
      <c r="AB82" s="7">
        <v>4.9417499999999999</v>
      </c>
      <c r="AC82" s="6">
        <f>Table1[[#This Row],[Total (HRK million)                                   ]]*1000000/Table1[[#This Row],[Population 2019                 ]]</f>
        <v>2502.1518987341774</v>
      </c>
      <c r="AD82" s="7">
        <f>Table1[[#This Row],[Total (HRK million)                     ]]-Table1[[#This Row],[Total (HRK million)                                   ]]</f>
        <v>1.1933769999999999</v>
      </c>
      <c r="AE82" s="8">
        <f>Table1[[#This Row],[Total (HRK million)                       ]]*1000000/Table1[[#This Row],[Population 2019                 ]]</f>
        <v>604.24151898734181</v>
      </c>
      <c r="AF82" s="6">
        <v>2003</v>
      </c>
      <c r="AG82" s="7">
        <v>5.6002720000000004</v>
      </c>
      <c r="AH82" s="6">
        <f>Table1[[#This Row],[Total (HRK million)                                 ]]*1000000/Table1[[#This Row],[Population 2018]]</f>
        <v>2795.9420868696952</v>
      </c>
      <c r="AI82" s="7">
        <v>4.1614409999999999</v>
      </c>
      <c r="AJ82" s="6">
        <f>Table1[[#This Row],[Total (HRK million)                                     ]]*1000000/Table1[[#This Row],[Population 2018]]</f>
        <v>2077.6040938592114</v>
      </c>
      <c r="AK82" s="7">
        <f>Table1[[#This Row],[Total (HRK million)                                 ]]-Table1[[#This Row],[Total (HRK million)                                     ]]</f>
        <v>1.4388310000000004</v>
      </c>
      <c r="AL82" s="8">
        <f>Table1[[#This Row],[Total (HRK million)                                      ]]*1000000/Table1[[#This Row],[Population 2018]]</f>
        <v>718.33799301048452</v>
      </c>
      <c r="AM82" s="9">
        <v>2059</v>
      </c>
      <c r="AN82" s="10">
        <v>4.6193669999999996</v>
      </c>
      <c r="AO82" s="11">
        <f>Table1[[#This Row],[Total (HRK million)                                         ]]*1000000/Table1[[#This Row],[Population 2017               ]]</f>
        <v>2243.5002428363282</v>
      </c>
      <c r="AP82" s="10">
        <v>3.3663249999999998</v>
      </c>
      <c r="AQ82" s="11">
        <f>Table1[[#This Row],[Total (HRK million)                                          ]]*1000000/Table1[[#This Row],[Population 2017               ]]</f>
        <v>1634.9320058280719</v>
      </c>
      <c r="AR82" s="10">
        <f>Table1[[#This Row],[Total (HRK million)                                         ]]-Table1[[#This Row],[Total (HRK million)                                          ]]</f>
        <v>1.2530419999999998</v>
      </c>
      <c r="AS82" s="11">
        <f>Table1[[#This Row],[Total (HRK million)                                                  ]]*1000000/Table1[[#This Row],[Population 2017               ]]</f>
        <v>608.56823700825635</v>
      </c>
      <c r="AT82" s="45">
        <v>2132</v>
      </c>
      <c r="AU82" s="46">
        <v>3.9462130000000002</v>
      </c>
      <c r="AV82" s="13">
        <f>Table1[[#This Row],[Total (HRK million)                                ]]*1000000/Table1[[#This Row],[Population 2016]]</f>
        <v>1850.9441838649157</v>
      </c>
      <c r="AW82" s="46">
        <v>1.9824219999999999</v>
      </c>
      <c r="AX82" s="13">
        <f>Table1[[#This Row],[Total (HRK million)                                                        ]]*1000000/Table1[[#This Row],[Population 2016]]</f>
        <v>929.84146341463418</v>
      </c>
      <c r="AY82" s="82">
        <f>Table1[[#This Row],[Total (HRK million)                                ]]-Table1[[#This Row],[Total (HRK million)                                                        ]]</f>
        <v>1.9637910000000003</v>
      </c>
      <c r="AZ82" s="13">
        <f>Table1[[#This Row],[Total (HRK million)                                                                      ]]*1000000/Table1[[#This Row],[Population 2016]]</f>
        <v>921.10272045028148</v>
      </c>
      <c r="BA82" s="68">
        <v>2169</v>
      </c>
      <c r="BB82" s="52">
        <v>4.040451</v>
      </c>
      <c r="BC82" s="13">
        <f>Table1[[#This Row],[Total (HRK million)                                                           ]]*1000000/Table1[[#This Row],[Population 2015]]</f>
        <v>1862.8174273858922</v>
      </c>
      <c r="BD82" s="52">
        <v>3.2322229999999998</v>
      </c>
      <c r="BE82" s="13">
        <f>Table1[[#This Row],[Total (HRK million) ]]*1000000/Table1[[#This Row],[Population 2015]]</f>
        <v>1490.1904103273398</v>
      </c>
      <c r="BF82" s="82">
        <f>Table1[[#This Row],[Total (HRK million)                                                           ]]-Table1[[#This Row],[Total (HRK million) ]]</f>
        <v>0.80822800000000017</v>
      </c>
      <c r="BG82" s="13">
        <f>Table1[[#This Row],[Total (HRK million)     ]]*1000000/Table1[[#This Row],[Population 2015]]</f>
        <v>372.62701705855238</v>
      </c>
      <c r="BH82" s="68">
        <v>2164</v>
      </c>
      <c r="BI82" s="88">
        <v>2.8974500000000001</v>
      </c>
      <c r="BJ82" s="12">
        <f>Table1[[#This Row],[Total (HRK million)                                  ]]*1000000/Table1[[#This Row],[Population 2014]]</f>
        <v>1338.9325323475045</v>
      </c>
      <c r="BK82" s="88">
        <v>2.2110180000000001</v>
      </c>
      <c r="BL82" s="12">
        <f>Table1[[#This Row],[Total (HRK million)    ]]*1000000/Table1[[#This Row],[Population 2014]]</f>
        <v>1021.7273567467653</v>
      </c>
      <c r="BM82" s="88">
        <f>Table1[[#This Row],[Total (HRK million)                                  ]]-Table1[[#This Row],[Total (HRK million)    ]]</f>
        <v>0.68643199999999993</v>
      </c>
      <c r="BN82" s="12">
        <f>Table1[[#This Row],[Total (HRK million)      ]]*1000000/Table1[[#This Row],[Population 2014]]</f>
        <v>317.20517560073932</v>
      </c>
      <c r="BO82" s="94">
        <v>5</v>
      </c>
      <c r="BP82" s="53">
        <v>5</v>
      </c>
      <c r="BQ82" s="55">
        <v>5</v>
      </c>
      <c r="BR82" s="26">
        <v>4</v>
      </c>
      <c r="BS82" s="13">
        <v>4</v>
      </c>
      <c r="BT82" s="13">
        <v>2</v>
      </c>
      <c r="BU82" s="13">
        <v>2</v>
      </c>
      <c r="BV82" s="13">
        <v>2</v>
      </c>
      <c r="BW82" s="56">
        <v>1</v>
      </c>
    </row>
    <row r="83" spans="1:75" x14ac:dyDescent="0.25">
      <c r="A83" s="14" t="s">
        <v>608</v>
      </c>
      <c r="B83" s="15" t="s">
        <v>659</v>
      </c>
      <c r="C83" s="15" t="s">
        <v>532</v>
      </c>
      <c r="D83" s="45">
        <v>1646</v>
      </c>
      <c r="E83" s="44">
        <v>6.52816916</v>
      </c>
      <c r="F83" s="40">
        <f>Table1[[#This Row],[Total (HRK million)]]*1000000/Table1[[#This Row],[Population 2022]]</f>
        <v>3966.0808991494532</v>
      </c>
      <c r="G83" s="44">
        <v>8.9861453600000001</v>
      </c>
      <c r="H83" s="40">
        <f>Table1[[#This Row],[Total (HRK million)                ]]*1000000/Table1[[#This Row],[Population 2022]]</f>
        <v>5459.3835722964759</v>
      </c>
      <c r="I83" s="44">
        <v>-2.4579761999999992</v>
      </c>
      <c r="J83" s="40">
        <f>Table1[[#This Row],[Total (HRK million)                           ]]*1000000/Table1[[#This Row],[Population 2022]]</f>
        <v>-1493.3026731470227</v>
      </c>
      <c r="K83" s="45">
        <v>1658</v>
      </c>
      <c r="L83" s="44">
        <v>5.8634370000000002</v>
      </c>
      <c r="M83" s="40">
        <f>Table1[[#This Row],[Total (HRK million)  ]]*1000000/Table1[[#This Row],[Population 2021]]</f>
        <v>3536.4517490952953</v>
      </c>
      <c r="N83" s="44">
        <v>5.5383639999999996</v>
      </c>
      <c r="O83" s="40">
        <f>Table1[[#This Row],[Total (HRK million)                 ]]*1000000/Table1[[#This Row],[Population 2021]]</f>
        <v>3340.3884197828711</v>
      </c>
      <c r="P83" s="44">
        <v>0.32507300000000061</v>
      </c>
      <c r="Q83" s="40">
        <f>Table1[[#This Row],[Total (HRK million)                            ]]*1000000/Table1[[#This Row],[Population 2021]]</f>
        <v>196.063329312425</v>
      </c>
      <c r="R83" s="64">
        <v>1673</v>
      </c>
      <c r="S83" s="35">
        <v>4.8422939999999999</v>
      </c>
      <c r="T83" s="36">
        <f>Table1[[#This Row],[Total (HRK million)   ]]*1000000/Table1[[#This Row],[Population 2020]]</f>
        <v>2894.3777644949191</v>
      </c>
      <c r="U83" s="35">
        <v>4.6067359999999997</v>
      </c>
      <c r="V83" s="36">
        <f>Table1[[#This Row],[Total (HRK million)                  ]]*1000000/Table1[[#This Row],[Population 2020]]</f>
        <v>2753.5780035863718</v>
      </c>
      <c r="W83" s="35">
        <f>Table1[[#This Row],[Total (HRK million)   ]]-Table1[[#This Row],[Total (HRK million)                  ]]</f>
        <v>0.23555800000000016</v>
      </c>
      <c r="X83" s="36">
        <f>Table1[[#This Row],[Total (HRK million)                             ]]*1000000/Table1[[#This Row],[Population 2020]]</f>
        <v>140.7997609085476</v>
      </c>
      <c r="Y83" s="68">
        <v>1678</v>
      </c>
      <c r="Z83" s="7">
        <v>5.7133339999999997</v>
      </c>
      <c r="AA83" s="6">
        <f>Table1[[#This Row],[Total (HRK million)                     ]]*1000000/Table1[[#This Row],[Population 2019                 ]]</f>
        <v>3404.8474374255065</v>
      </c>
      <c r="AB83" s="7">
        <v>5.2584580000000001</v>
      </c>
      <c r="AC83" s="6">
        <f>Table1[[#This Row],[Total (HRK million)                                   ]]*1000000/Table1[[#This Row],[Population 2019                 ]]</f>
        <v>3133.7651966626936</v>
      </c>
      <c r="AD83" s="7">
        <f>Table1[[#This Row],[Total (HRK million)                     ]]-Table1[[#This Row],[Total (HRK million)                                   ]]</f>
        <v>0.45487599999999961</v>
      </c>
      <c r="AE83" s="8">
        <f>Table1[[#This Row],[Total (HRK million)                       ]]*1000000/Table1[[#This Row],[Population 2019                 ]]</f>
        <v>271.0822407628126</v>
      </c>
      <c r="AF83" s="6">
        <v>1702</v>
      </c>
      <c r="AG83" s="7">
        <v>4.9209490000000002</v>
      </c>
      <c r="AH83" s="6">
        <f>Table1[[#This Row],[Total (HRK million)                                 ]]*1000000/Table1[[#This Row],[Population 2018]]</f>
        <v>2891.2743830787308</v>
      </c>
      <c r="AI83" s="7">
        <v>4.8678559999999997</v>
      </c>
      <c r="AJ83" s="6">
        <f>Table1[[#This Row],[Total (HRK million)                                     ]]*1000000/Table1[[#This Row],[Population 2018]]</f>
        <v>2860.0799059929495</v>
      </c>
      <c r="AK83" s="7">
        <f>Table1[[#This Row],[Total (HRK million)                                 ]]-Table1[[#This Row],[Total (HRK million)                                     ]]</f>
        <v>5.3093000000000501E-2</v>
      </c>
      <c r="AL83" s="8">
        <f>Table1[[#This Row],[Total (HRK million)                                      ]]*1000000/Table1[[#This Row],[Population 2018]]</f>
        <v>31.194477085781728</v>
      </c>
      <c r="AM83" s="9">
        <v>1734</v>
      </c>
      <c r="AN83" s="10">
        <v>3.4440919999999999</v>
      </c>
      <c r="AO83" s="11">
        <f>Table1[[#This Row],[Total (HRK million)                                         ]]*1000000/Table1[[#This Row],[Population 2017               ]]</f>
        <v>1986.2122260668973</v>
      </c>
      <c r="AP83" s="10">
        <v>3.7149709999999998</v>
      </c>
      <c r="AQ83" s="11">
        <f>Table1[[#This Row],[Total (HRK million)                                          ]]*1000000/Table1[[#This Row],[Population 2017               ]]</f>
        <v>2142.4284890426761</v>
      </c>
      <c r="AR83" s="10">
        <f>Table1[[#This Row],[Total (HRK million)                                         ]]-Table1[[#This Row],[Total (HRK million)                                          ]]</f>
        <v>-0.27087899999999987</v>
      </c>
      <c r="AS83" s="11">
        <f>Table1[[#This Row],[Total (HRK million)                                                  ]]*1000000/Table1[[#This Row],[Population 2017               ]]</f>
        <v>-156.21626297577848</v>
      </c>
      <c r="AT83" s="45">
        <v>1771</v>
      </c>
      <c r="AU83" s="46">
        <v>3.4638900000000001</v>
      </c>
      <c r="AV83" s="13">
        <f>Table1[[#This Row],[Total (HRK million)                                ]]*1000000/Table1[[#This Row],[Population 2016]]</f>
        <v>1955.8949745906268</v>
      </c>
      <c r="AW83" s="46">
        <v>3.154541</v>
      </c>
      <c r="AX83" s="13">
        <f>Table1[[#This Row],[Total (HRK million)                                                        ]]*1000000/Table1[[#This Row],[Population 2016]]</f>
        <v>1781.2202145680405</v>
      </c>
      <c r="AY83" s="82">
        <f>Table1[[#This Row],[Total (HRK million)                                ]]-Table1[[#This Row],[Total (HRK million)                                                        ]]</f>
        <v>0.3093490000000001</v>
      </c>
      <c r="AZ83" s="13">
        <f>Table1[[#This Row],[Total (HRK million)                                                                      ]]*1000000/Table1[[#This Row],[Population 2016]]</f>
        <v>174.67476002258618</v>
      </c>
      <c r="BA83" s="68">
        <v>1800</v>
      </c>
      <c r="BB83" s="52">
        <v>2.9640409999999999</v>
      </c>
      <c r="BC83" s="13">
        <f>Table1[[#This Row],[Total (HRK million)                                                           ]]*1000000/Table1[[#This Row],[Population 2015]]</f>
        <v>1646.6894444444445</v>
      </c>
      <c r="BD83" s="52">
        <v>3.0803219999999998</v>
      </c>
      <c r="BE83" s="13">
        <f>Table1[[#This Row],[Total (HRK million) ]]*1000000/Table1[[#This Row],[Population 2015]]</f>
        <v>1711.29</v>
      </c>
      <c r="BF83" s="82">
        <f>Table1[[#This Row],[Total (HRK million)                                                           ]]-Table1[[#This Row],[Total (HRK million) ]]</f>
        <v>-0.11628099999999986</v>
      </c>
      <c r="BG83" s="13">
        <f>Table1[[#This Row],[Total (HRK million)     ]]*1000000/Table1[[#This Row],[Population 2015]]</f>
        <v>-64.600555555555474</v>
      </c>
      <c r="BH83" s="68">
        <v>1839</v>
      </c>
      <c r="BI83" s="88">
        <v>2.9308139999999998</v>
      </c>
      <c r="BJ83" s="12">
        <f>Table1[[#This Row],[Total (HRK million)                                  ]]*1000000/Table1[[#This Row],[Population 2014]]</f>
        <v>1593.699836867863</v>
      </c>
      <c r="BK83" s="88">
        <v>3.0180349999999998</v>
      </c>
      <c r="BL83" s="12">
        <f>Table1[[#This Row],[Total (HRK million)    ]]*1000000/Table1[[#This Row],[Population 2014]]</f>
        <v>1641.1283306144644</v>
      </c>
      <c r="BM83" s="88">
        <f>Table1[[#This Row],[Total (HRK million)                                  ]]-Table1[[#This Row],[Total (HRK million)    ]]</f>
        <v>-8.7220999999999993E-2</v>
      </c>
      <c r="BN83" s="12">
        <f>Table1[[#This Row],[Total (HRK million)      ]]*1000000/Table1[[#This Row],[Population 2014]]</f>
        <v>-47.428493746601411</v>
      </c>
      <c r="BO83" s="94">
        <v>5</v>
      </c>
      <c r="BP83" s="53">
        <v>5</v>
      </c>
      <c r="BQ83" s="55">
        <v>5</v>
      </c>
      <c r="BR83" s="26">
        <v>4</v>
      </c>
      <c r="BS83" s="13">
        <v>4</v>
      </c>
      <c r="BT83" s="13">
        <v>3</v>
      </c>
      <c r="BU83" s="13">
        <v>1</v>
      </c>
      <c r="BV83" s="13">
        <v>2</v>
      </c>
      <c r="BW83" s="56">
        <v>0</v>
      </c>
    </row>
    <row r="84" spans="1:75" x14ac:dyDescent="0.25">
      <c r="A84" s="14" t="s">
        <v>608</v>
      </c>
      <c r="B84" s="15" t="s">
        <v>666</v>
      </c>
      <c r="C84" s="15" t="s">
        <v>390</v>
      </c>
      <c r="D84" s="45">
        <v>1316</v>
      </c>
      <c r="E84" s="44">
        <v>7.8293019699999995</v>
      </c>
      <c r="F84" s="40">
        <f>Table1[[#This Row],[Total (HRK million)]]*1000000/Table1[[#This Row],[Population 2022]]</f>
        <v>5949.3176063829787</v>
      </c>
      <c r="G84" s="44">
        <v>6.4485828700000001</v>
      </c>
      <c r="H84" s="40">
        <f>Table1[[#This Row],[Total (HRK million)                ]]*1000000/Table1[[#This Row],[Population 2022]]</f>
        <v>4900.138958966565</v>
      </c>
      <c r="I84" s="44">
        <v>1.3807190999999996</v>
      </c>
      <c r="J84" s="40">
        <f>Table1[[#This Row],[Total (HRK million)                           ]]*1000000/Table1[[#This Row],[Population 2022]]</f>
        <v>1049.178647416413</v>
      </c>
      <c r="K84" s="45">
        <v>1334</v>
      </c>
      <c r="L84" s="44">
        <v>6.9559680000000004</v>
      </c>
      <c r="M84" s="40">
        <f>Table1[[#This Row],[Total (HRK million)  ]]*1000000/Table1[[#This Row],[Population 2021]]</f>
        <v>5214.3688155922036</v>
      </c>
      <c r="N84" s="44">
        <v>7.3722500000000002</v>
      </c>
      <c r="O84" s="40">
        <f>Table1[[#This Row],[Total (HRK million)                 ]]*1000000/Table1[[#This Row],[Population 2021]]</f>
        <v>5526.4242878560717</v>
      </c>
      <c r="P84" s="44">
        <v>-0.41628199999999982</v>
      </c>
      <c r="Q84" s="40">
        <f>Table1[[#This Row],[Total (HRK million)                            ]]*1000000/Table1[[#This Row],[Population 2021]]</f>
        <v>-312.05547226386796</v>
      </c>
      <c r="R84" s="64">
        <v>1364</v>
      </c>
      <c r="S84" s="35">
        <v>5.1518170000000003</v>
      </c>
      <c r="T84" s="36">
        <f>Table1[[#This Row],[Total (HRK million)   ]]*1000000/Table1[[#This Row],[Population 2020]]</f>
        <v>3776.9919354838707</v>
      </c>
      <c r="U84" s="35">
        <v>4.9104729999999996</v>
      </c>
      <c r="V84" s="36">
        <f>Table1[[#This Row],[Total (HRK million)                  ]]*1000000/Table1[[#This Row],[Population 2020]]</f>
        <v>3600.0535190615838</v>
      </c>
      <c r="W84" s="35">
        <f>Table1[[#This Row],[Total (HRK million)   ]]-Table1[[#This Row],[Total (HRK million)                  ]]</f>
        <v>0.24134400000000067</v>
      </c>
      <c r="X84" s="36">
        <f>Table1[[#This Row],[Total (HRK million)                             ]]*1000000/Table1[[#This Row],[Population 2020]]</f>
        <v>176.93841642228787</v>
      </c>
      <c r="Y84" s="68">
        <v>1386</v>
      </c>
      <c r="Z84" s="7">
        <v>5.5643149999999997</v>
      </c>
      <c r="AA84" s="6">
        <f>Table1[[#This Row],[Total (HRK million)                     ]]*1000000/Table1[[#This Row],[Population 2019                 ]]</f>
        <v>4014.6572871572871</v>
      </c>
      <c r="AB84" s="7">
        <v>4.8280589999999997</v>
      </c>
      <c r="AC84" s="6">
        <f>Table1[[#This Row],[Total (HRK million)                                   ]]*1000000/Table1[[#This Row],[Population 2019                 ]]</f>
        <v>3483.4480519480521</v>
      </c>
      <c r="AD84" s="7">
        <f>Table1[[#This Row],[Total (HRK million)                     ]]-Table1[[#This Row],[Total (HRK million)                                   ]]</f>
        <v>0.73625600000000002</v>
      </c>
      <c r="AE84" s="8">
        <f>Table1[[#This Row],[Total (HRK million)                       ]]*1000000/Table1[[#This Row],[Population 2019                 ]]</f>
        <v>531.2092352092352</v>
      </c>
      <c r="AF84" s="6">
        <v>1433</v>
      </c>
      <c r="AG84" s="7">
        <v>4.9098800000000002</v>
      </c>
      <c r="AH84" s="6">
        <f>Table1[[#This Row],[Total (HRK million)                                 ]]*1000000/Table1[[#This Row],[Population 2018]]</f>
        <v>3426.294487090021</v>
      </c>
      <c r="AI84" s="7">
        <v>5.3242450000000003</v>
      </c>
      <c r="AJ84" s="6">
        <f>Table1[[#This Row],[Total (HRK million)                                     ]]*1000000/Table1[[#This Row],[Population 2018]]</f>
        <v>3715.453593859037</v>
      </c>
      <c r="AK84" s="7">
        <f>Table1[[#This Row],[Total (HRK million)                                 ]]-Table1[[#This Row],[Total (HRK million)                                     ]]</f>
        <v>-0.41436500000000009</v>
      </c>
      <c r="AL84" s="8">
        <f>Table1[[#This Row],[Total (HRK million)                                      ]]*1000000/Table1[[#This Row],[Population 2018]]</f>
        <v>-289.15910676901615</v>
      </c>
      <c r="AM84" s="9">
        <v>1469</v>
      </c>
      <c r="AN84" s="10">
        <v>3.1482540000000001</v>
      </c>
      <c r="AO84" s="11">
        <f>Table1[[#This Row],[Total (HRK million)                                         ]]*1000000/Table1[[#This Row],[Population 2017               ]]</f>
        <v>2143.1272974812796</v>
      </c>
      <c r="AP84" s="10">
        <v>3.5797850000000002</v>
      </c>
      <c r="AQ84" s="11">
        <f>Table1[[#This Row],[Total (HRK million)                                          ]]*1000000/Table1[[#This Row],[Population 2017               ]]</f>
        <v>2436.8856364874064</v>
      </c>
      <c r="AR84" s="10">
        <f>Table1[[#This Row],[Total (HRK million)                                         ]]-Table1[[#This Row],[Total (HRK million)                                          ]]</f>
        <v>-0.43153100000000011</v>
      </c>
      <c r="AS84" s="11">
        <f>Table1[[#This Row],[Total (HRK million)                                                  ]]*1000000/Table1[[#This Row],[Population 2017               ]]</f>
        <v>-293.75833900612668</v>
      </c>
      <c r="AT84" s="45">
        <v>1510</v>
      </c>
      <c r="AU84" s="46">
        <v>2.8592209999999998</v>
      </c>
      <c r="AV84" s="13">
        <f>Table1[[#This Row],[Total (HRK million)                                ]]*1000000/Table1[[#This Row],[Population 2016]]</f>
        <v>1893.5238410596025</v>
      </c>
      <c r="AW84" s="46">
        <v>3.1191580000000001</v>
      </c>
      <c r="AX84" s="13">
        <f>Table1[[#This Row],[Total (HRK million)                                                        ]]*1000000/Table1[[#This Row],[Population 2016]]</f>
        <v>2065.667549668874</v>
      </c>
      <c r="AY84" s="82">
        <f>Table1[[#This Row],[Total (HRK million)                                ]]-Table1[[#This Row],[Total (HRK million)                                                        ]]</f>
        <v>-0.25993700000000031</v>
      </c>
      <c r="AZ84" s="13">
        <f>Table1[[#This Row],[Total (HRK million)                                                                      ]]*1000000/Table1[[#This Row],[Population 2016]]</f>
        <v>-172.14370860927173</v>
      </c>
      <c r="BA84" s="68">
        <v>1522</v>
      </c>
      <c r="BB84" s="52">
        <v>2.6008930000000001</v>
      </c>
      <c r="BC84" s="13">
        <f>Table1[[#This Row],[Total (HRK million)                                                           ]]*1000000/Table1[[#This Row],[Population 2015]]</f>
        <v>1708.8653088042049</v>
      </c>
      <c r="BD84" s="52">
        <v>1.770599</v>
      </c>
      <c r="BE84" s="13">
        <f>Table1[[#This Row],[Total (HRK million) ]]*1000000/Table1[[#This Row],[Population 2015]]</f>
        <v>1163.3370565045991</v>
      </c>
      <c r="BF84" s="82">
        <f>Table1[[#This Row],[Total (HRK million)                                                           ]]-Table1[[#This Row],[Total (HRK million) ]]</f>
        <v>0.83029400000000009</v>
      </c>
      <c r="BG84" s="13">
        <f>Table1[[#This Row],[Total (HRK million)     ]]*1000000/Table1[[#This Row],[Population 2015]]</f>
        <v>545.52825229960581</v>
      </c>
      <c r="BH84" s="68">
        <v>1569</v>
      </c>
      <c r="BI84" s="88">
        <v>2.5035340000000001</v>
      </c>
      <c r="BJ84" s="12">
        <f>Table1[[#This Row],[Total (HRK million)                                  ]]*1000000/Table1[[#This Row],[Population 2014]]</f>
        <v>1595.6239643084768</v>
      </c>
      <c r="BK84" s="88">
        <v>2.3650859999999998</v>
      </c>
      <c r="BL84" s="12">
        <f>Table1[[#This Row],[Total (HRK million)    ]]*1000000/Table1[[#This Row],[Population 2014]]</f>
        <v>1507.3843212237093</v>
      </c>
      <c r="BM84" s="88">
        <f>Table1[[#This Row],[Total (HRK million)                                  ]]-Table1[[#This Row],[Total (HRK million)    ]]</f>
        <v>0.13844800000000035</v>
      </c>
      <c r="BN84" s="12">
        <f>Table1[[#This Row],[Total (HRK million)      ]]*1000000/Table1[[#This Row],[Population 2014]]</f>
        <v>88.239643084767593</v>
      </c>
      <c r="BO84" s="94">
        <v>5</v>
      </c>
      <c r="BP84" s="53">
        <v>2</v>
      </c>
      <c r="BQ84" s="55">
        <v>4</v>
      </c>
      <c r="BR84" s="26">
        <v>2</v>
      </c>
      <c r="BS84" s="13">
        <v>2</v>
      </c>
      <c r="BT84" s="13">
        <v>1</v>
      </c>
      <c r="BU84" s="13">
        <v>2</v>
      </c>
      <c r="BV84" s="13">
        <v>2</v>
      </c>
      <c r="BW84" s="56">
        <v>3</v>
      </c>
    </row>
    <row r="85" spans="1:75" x14ac:dyDescent="0.25">
      <c r="A85" s="14" t="s">
        <v>607</v>
      </c>
      <c r="B85" s="15" t="s">
        <v>661</v>
      </c>
      <c r="C85" s="15" t="s">
        <v>9</v>
      </c>
      <c r="D85" s="45">
        <v>5121</v>
      </c>
      <c r="E85" s="44">
        <v>25.093277760000003</v>
      </c>
      <c r="F85" s="40">
        <f>Table1[[#This Row],[Total (HRK million)]]*1000000/Table1[[#This Row],[Population 2022]]</f>
        <v>4900.0737668424135</v>
      </c>
      <c r="G85" s="44">
        <v>21.774358710000001</v>
      </c>
      <c r="H85" s="40">
        <f>Table1[[#This Row],[Total (HRK million)                ]]*1000000/Table1[[#This Row],[Population 2022]]</f>
        <v>4251.9739718804922</v>
      </c>
      <c r="I85" s="44">
        <v>3.3189190500000008</v>
      </c>
      <c r="J85" s="40">
        <f>Table1[[#This Row],[Total (HRK million)                           ]]*1000000/Table1[[#This Row],[Population 2022]]</f>
        <v>648.09979496192159</v>
      </c>
      <c r="K85" s="45">
        <v>5326</v>
      </c>
      <c r="L85" s="44">
        <v>20.568360999999999</v>
      </c>
      <c r="M85" s="40">
        <f>Table1[[#This Row],[Total (HRK million)  ]]*1000000/Table1[[#This Row],[Population 2021]]</f>
        <v>3861.8777694329701</v>
      </c>
      <c r="N85" s="44">
        <v>21.539909000000002</v>
      </c>
      <c r="O85" s="40">
        <f>Table1[[#This Row],[Total (HRK million)                 ]]*1000000/Table1[[#This Row],[Population 2021]]</f>
        <v>4044.2938415321069</v>
      </c>
      <c r="P85" s="44">
        <v>-0.97154800000000208</v>
      </c>
      <c r="Q85" s="40">
        <f>Table1[[#This Row],[Total (HRK million)                            ]]*1000000/Table1[[#This Row],[Population 2021]]</f>
        <v>-182.4160720991367</v>
      </c>
      <c r="R85" s="64">
        <v>5998</v>
      </c>
      <c r="S85" s="35">
        <v>20.365877000000001</v>
      </c>
      <c r="T85" s="36">
        <f>Table1[[#This Row],[Total (HRK million)   ]]*1000000/Table1[[#This Row],[Population 2020]]</f>
        <v>3395.444648216072</v>
      </c>
      <c r="U85" s="35">
        <v>21.794046999999999</v>
      </c>
      <c r="V85" s="36">
        <f>Table1[[#This Row],[Total (HRK million)                  ]]*1000000/Table1[[#This Row],[Population 2020]]</f>
        <v>3633.5523507835946</v>
      </c>
      <c r="W85" s="35">
        <f>Table1[[#This Row],[Total (HRK million)   ]]-Table1[[#This Row],[Total (HRK million)                  ]]</f>
        <v>-1.4281699999999979</v>
      </c>
      <c r="X85" s="36">
        <f>Table1[[#This Row],[Total (HRK million)                             ]]*1000000/Table1[[#This Row],[Population 2020]]</f>
        <v>-238.10770256752215</v>
      </c>
      <c r="Y85" s="68">
        <v>5948</v>
      </c>
      <c r="Z85" s="7">
        <v>17.66525</v>
      </c>
      <c r="AA85" s="6">
        <f>Table1[[#This Row],[Total (HRK million)                     ]]*1000000/Table1[[#This Row],[Population 2019                 ]]</f>
        <v>2969.9478816408878</v>
      </c>
      <c r="AB85" s="7">
        <v>16.340800999999999</v>
      </c>
      <c r="AC85" s="6">
        <f>Table1[[#This Row],[Total (HRK million)                                   ]]*1000000/Table1[[#This Row],[Population 2019                 ]]</f>
        <v>2747.2765635507731</v>
      </c>
      <c r="AD85" s="7">
        <f>Table1[[#This Row],[Total (HRK million)                     ]]-Table1[[#This Row],[Total (HRK million)                                   ]]</f>
        <v>1.3244490000000013</v>
      </c>
      <c r="AE85" s="8">
        <f>Table1[[#This Row],[Total (HRK million)                       ]]*1000000/Table1[[#This Row],[Population 2019                 ]]</f>
        <v>222.67131809011457</v>
      </c>
      <c r="AF85" s="6">
        <v>5874</v>
      </c>
      <c r="AG85" s="7">
        <v>17.232502</v>
      </c>
      <c r="AH85" s="6">
        <f>Table1[[#This Row],[Total (HRK million)                                 ]]*1000000/Table1[[#This Row],[Population 2018]]</f>
        <v>2933.6911814776981</v>
      </c>
      <c r="AI85" s="7">
        <v>14.870983000000001</v>
      </c>
      <c r="AJ85" s="6">
        <f>Table1[[#This Row],[Total (HRK million)                                     ]]*1000000/Table1[[#This Row],[Population 2018]]</f>
        <v>2531.6620701395982</v>
      </c>
      <c r="AK85" s="7">
        <f>Table1[[#This Row],[Total (HRK million)                                 ]]-Table1[[#This Row],[Total (HRK million)                                     ]]</f>
        <v>2.3615189999999995</v>
      </c>
      <c r="AL85" s="8">
        <f>Table1[[#This Row],[Total (HRK million)                                      ]]*1000000/Table1[[#This Row],[Population 2018]]</f>
        <v>402.02911133809999</v>
      </c>
      <c r="AM85" s="9">
        <v>5767</v>
      </c>
      <c r="AN85" s="10">
        <v>12.907897999999999</v>
      </c>
      <c r="AO85" s="11">
        <f>Table1[[#This Row],[Total (HRK million)                                         ]]*1000000/Table1[[#This Row],[Population 2017               ]]</f>
        <v>2238.2344373157621</v>
      </c>
      <c r="AP85" s="10">
        <v>14.003864</v>
      </c>
      <c r="AQ85" s="11">
        <f>Table1[[#This Row],[Total (HRK million)                                          ]]*1000000/Table1[[#This Row],[Population 2017               ]]</f>
        <v>2428.2753598057916</v>
      </c>
      <c r="AR85" s="10">
        <f>Table1[[#This Row],[Total (HRK million)                                         ]]-Table1[[#This Row],[Total (HRK million)                                          ]]</f>
        <v>-1.0959660000000007</v>
      </c>
      <c r="AS85" s="11">
        <f>Table1[[#This Row],[Total (HRK million)                                                  ]]*1000000/Table1[[#This Row],[Population 2017               ]]</f>
        <v>-190.0409224900296</v>
      </c>
      <c r="AT85" s="45">
        <v>5809</v>
      </c>
      <c r="AU85" s="46">
        <v>14.549415</v>
      </c>
      <c r="AV85" s="13">
        <f>Table1[[#This Row],[Total (HRK million)                                ]]*1000000/Table1[[#This Row],[Population 2016]]</f>
        <v>2504.633327595111</v>
      </c>
      <c r="AW85" s="46">
        <v>13.470179</v>
      </c>
      <c r="AX85" s="13">
        <f>Table1[[#This Row],[Total (HRK million)                                                        ]]*1000000/Table1[[#This Row],[Population 2016]]</f>
        <v>2318.8464451712857</v>
      </c>
      <c r="AY85" s="82">
        <f>Table1[[#This Row],[Total (HRK million)                                ]]-Table1[[#This Row],[Total (HRK million)                                                        ]]</f>
        <v>1.0792359999999999</v>
      </c>
      <c r="AZ85" s="13">
        <f>Table1[[#This Row],[Total (HRK million)                                                                      ]]*1000000/Table1[[#This Row],[Population 2016]]</f>
        <v>185.78688242382506</v>
      </c>
      <c r="BA85" s="68">
        <v>5842</v>
      </c>
      <c r="BB85" s="52">
        <v>10.496003999999999</v>
      </c>
      <c r="BC85" s="13">
        <f>Table1[[#This Row],[Total (HRK million)                                                           ]]*1000000/Table1[[#This Row],[Population 2015]]</f>
        <v>1796.6456692913387</v>
      </c>
      <c r="BD85" s="52">
        <v>9.3290989999999994</v>
      </c>
      <c r="BE85" s="13">
        <f>Table1[[#This Row],[Total (HRK million) ]]*1000000/Table1[[#This Row],[Population 2015]]</f>
        <v>1596.9015748031495</v>
      </c>
      <c r="BF85" s="82">
        <f>Table1[[#This Row],[Total (HRK million)                                                           ]]-Table1[[#This Row],[Total (HRK million) ]]</f>
        <v>1.1669049999999999</v>
      </c>
      <c r="BG85" s="13">
        <f>Table1[[#This Row],[Total (HRK million)     ]]*1000000/Table1[[#This Row],[Population 2015]]</f>
        <v>199.74409448818895</v>
      </c>
      <c r="BH85" s="68">
        <v>5752</v>
      </c>
      <c r="BI85" s="88">
        <v>16.152291000000002</v>
      </c>
      <c r="BJ85" s="12">
        <f>Table1[[#This Row],[Total (HRK million)                                  ]]*1000000/Table1[[#This Row],[Population 2014]]</f>
        <v>2808.1173504867875</v>
      </c>
      <c r="BK85" s="88">
        <v>16.202379000000001</v>
      </c>
      <c r="BL85" s="12">
        <f>Table1[[#This Row],[Total (HRK million)    ]]*1000000/Table1[[#This Row],[Population 2014]]</f>
        <v>2816.8252781641168</v>
      </c>
      <c r="BM85" s="88">
        <f>Table1[[#This Row],[Total (HRK million)                                  ]]-Table1[[#This Row],[Total (HRK million)    ]]</f>
        <v>-5.00879999999988E-2</v>
      </c>
      <c r="BN85" s="12">
        <f>Table1[[#This Row],[Total (HRK million)      ]]*1000000/Table1[[#This Row],[Population 2014]]</f>
        <v>-8.7079276773294154</v>
      </c>
      <c r="BO85" s="94">
        <v>5</v>
      </c>
      <c r="BP85" s="53">
        <v>5</v>
      </c>
      <c r="BQ85" s="55">
        <v>5</v>
      </c>
      <c r="BR85" s="26">
        <v>4</v>
      </c>
      <c r="BS85" s="13">
        <v>5</v>
      </c>
      <c r="BT85" s="13">
        <v>5</v>
      </c>
      <c r="BU85" s="13">
        <v>3</v>
      </c>
      <c r="BV85" s="13">
        <v>3</v>
      </c>
      <c r="BW85" s="56">
        <v>3</v>
      </c>
    </row>
    <row r="86" spans="1:75" x14ac:dyDescent="0.25">
      <c r="A86" s="14" t="s">
        <v>608</v>
      </c>
      <c r="B86" s="15" t="s">
        <v>32</v>
      </c>
      <c r="C86" s="15" t="s">
        <v>226</v>
      </c>
      <c r="D86" s="45">
        <v>1970</v>
      </c>
      <c r="E86" s="44">
        <v>9.2869790800000001</v>
      </c>
      <c r="F86" s="40">
        <f>Table1[[#This Row],[Total (HRK million)]]*1000000/Table1[[#This Row],[Population 2022]]</f>
        <v>4714.2025786802033</v>
      </c>
      <c r="G86" s="44">
        <v>6.8871835900000002</v>
      </c>
      <c r="H86" s="40">
        <f>Table1[[#This Row],[Total (HRK million)                ]]*1000000/Table1[[#This Row],[Population 2022]]</f>
        <v>3496.032279187817</v>
      </c>
      <c r="I86" s="44">
        <v>2.3997954900000003</v>
      </c>
      <c r="J86" s="40">
        <f>Table1[[#This Row],[Total (HRK million)                           ]]*1000000/Table1[[#This Row],[Population 2022]]</f>
        <v>1218.170299492386</v>
      </c>
      <c r="K86" s="45">
        <v>2030</v>
      </c>
      <c r="L86" s="44">
        <v>6.941058</v>
      </c>
      <c r="M86" s="40">
        <f>Table1[[#This Row],[Total (HRK million)  ]]*1000000/Table1[[#This Row],[Population 2021]]</f>
        <v>3419.2403940886697</v>
      </c>
      <c r="N86" s="44">
        <v>8.7668730000000004</v>
      </c>
      <c r="O86" s="40">
        <f>Table1[[#This Row],[Total (HRK million)                 ]]*1000000/Table1[[#This Row],[Population 2021]]</f>
        <v>4318.6566502463056</v>
      </c>
      <c r="P86" s="44">
        <v>-1.8258150000000004</v>
      </c>
      <c r="Q86" s="40">
        <f>Table1[[#This Row],[Total (HRK million)                            ]]*1000000/Table1[[#This Row],[Population 2021]]</f>
        <v>-899.41625615763564</v>
      </c>
      <c r="R86" s="64">
        <v>2005</v>
      </c>
      <c r="S86" s="35">
        <v>7.9701459999999997</v>
      </c>
      <c r="T86" s="36">
        <f>Table1[[#This Row],[Total (HRK million)   ]]*1000000/Table1[[#This Row],[Population 2020]]</f>
        <v>3975.135162094763</v>
      </c>
      <c r="U86" s="35">
        <v>9.2658719999999999</v>
      </c>
      <c r="V86" s="36">
        <f>Table1[[#This Row],[Total (HRK million)                  ]]*1000000/Table1[[#This Row],[Population 2020]]</f>
        <v>4621.3825436408979</v>
      </c>
      <c r="W86" s="35">
        <f>Table1[[#This Row],[Total (HRK million)   ]]-Table1[[#This Row],[Total (HRK million)                  ]]</f>
        <v>-1.2957260000000002</v>
      </c>
      <c r="X86" s="36">
        <f>Table1[[#This Row],[Total (HRK million)                             ]]*1000000/Table1[[#This Row],[Population 2020]]</f>
        <v>-646.24738154613476</v>
      </c>
      <c r="Y86" s="68">
        <v>2035</v>
      </c>
      <c r="Z86" s="7">
        <v>9.5352890000000006</v>
      </c>
      <c r="AA86" s="6">
        <f>Table1[[#This Row],[Total (HRK million)                     ]]*1000000/Table1[[#This Row],[Population 2019                 ]]</f>
        <v>4685.6457002457</v>
      </c>
      <c r="AB86" s="7">
        <v>9.5320199999999993</v>
      </c>
      <c r="AC86" s="6">
        <f>Table1[[#This Row],[Total (HRK million)                                   ]]*1000000/Table1[[#This Row],[Population 2019                 ]]</f>
        <v>4684.0393120393119</v>
      </c>
      <c r="AD86" s="7">
        <f>Table1[[#This Row],[Total (HRK million)                     ]]-Table1[[#This Row],[Total (HRK million)                                   ]]</f>
        <v>3.2690000000012986E-3</v>
      </c>
      <c r="AE86" s="8">
        <f>Table1[[#This Row],[Total (HRK million)                       ]]*1000000/Table1[[#This Row],[Population 2019                 ]]</f>
        <v>1.6063882063888446</v>
      </c>
      <c r="AF86" s="6">
        <v>2062</v>
      </c>
      <c r="AG86" s="7">
        <v>7.4565799999999998</v>
      </c>
      <c r="AH86" s="6">
        <f>Table1[[#This Row],[Total (HRK million)                                 ]]*1000000/Table1[[#This Row],[Population 2018]]</f>
        <v>3616.1881668283222</v>
      </c>
      <c r="AI86" s="7">
        <v>9.3925669999999997</v>
      </c>
      <c r="AJ86" s="6">
        <f>Table1[[#This Row],[Total (HRK million)                                     ]]*1000000/Table1[[#This Row],[Population 2018]]</f>
        <v>4555.0761396702228</v>
      </c>
      <c r="AK86" s="7">
        <f>Table1[[#This Row],[Total (HRK million)                                 ]]-Table1[[#This Row],[Total (HRK million)                                     ]]</f>
        <v>-1.9359869999999999</v>
      </c>
      <c r="AL86" s="8">
        <f>Table1[[#This Row],[Total (HRK million)                                      ]]*1000000/Table1[[#This Row],[Population 2018]]</f>
        <v>-938.88797284190105</v>
      </c>
      <c r="AM86" s="9">
        <v>2105</v>
      </c>
      <c r="AN86" s="10">
        <v>4.4421390000000001</v>
      </c>
      <c r="AO86" s="11">
        <f>Table1[[#This Row],[Total (HRK million)                                         ]]*1000000/Table1[[#This Row],[Population 2017               ]]</f>
        <v>2110.2798099762472</v>
      </c>
      <c r="AP86" s="10">
        <v>5.0027100000000004</v>
      </c>
      <c r="AQ86" s="11">
        <f>Table1[[#This Row],[Total (HRK million)                                          ]]*1000000/Table1[[#This Row],[Population 2017               ]]</f>
        <v>2376.5843230403802</v>
      </c>
      <c r="AR86" s="10">
        <f>Table1[[#This Row],[Total (HRK million)                                         ]]-Table1[[#This Row],[Total (HRK million)                                          ]]</f>
        <v>-0.56057100000000037</v>
      </c>
      <c r="AS86" s="11">
        <f>Table1[[#This Row],[Total (HRK million)                                                  ]]*1000000/Table1[[#This Row],[Population 2017               ]]</f>
        <v>-266.30451306413318</v>
      </c>
      <c r="AT86" s="45">
        <v>2174</v>
      </c>
      <c r="AU86" s="46">
        <v>4.0650560000000002</v>
      </c>
      <c r="AV86" s="13">
        <f>Table1[[#This Row],[Total (HRK million)                                ]]*1000000/Table1[[#This Row],[Population 2016]]</f>
        <v>1869.8509659613615</v>
      </c>
      <c r="AW86" s="46">
        <v>4.5143659999999999</v>
      </c>
      <c r="AX86" s="13">
        <f>Table1[[#This Row],[Total (HRK million)                                                        ]]*1000000/Table1[[#This Row],[Population 2016]]</f>
        <v>2076.5252989880405</v>
      </c>
      <c r="AY86" s="82">
        <f>Table1[[#This Row],[Total (HRK million)                                ]]-Table1[[#This Row],[Total (HRK million)                                                        ]]</f>
        <v>-0.44930999999999965</v>
      </c>
      <c r="AZ86" s="13">
        <f>Table1[[#This Row],[Total (HRK million)                                                                      ]]*1000000/Table1[[#This Row],[Population 2016]]</f>
        <v>-206.67433302667877</v>
      </c>
      <c r="BA86" s="68">
        <v>2243</v>
      </c>
      <c r="BB86" s="52">
        <v>2.6591580000000001</v>
      </c>
      <c r="BC86" s="13">
        <f>Table1[[#This Row],[Total (HRK million)                                                           ]]*1000000/Table1[[#This Row],[Population 2015]]</f>
        <v>1185.5363352652698</v>
      </c>
      <c r="BD86" s="52">
        <v>2.142665</v>
      </c>
      <c r="BE86" s="13">
        <f>Table1[[#This Row],[Total (HRK million) ]]*1000000/Table1[[#This Row],[Population 2015]]</f>
        <v>955.26749888542133</v>
      </c>
      <c r="BF86" s="82">
        <f>Table1[[#This Row],[Total (HRK million)                                                           ]]-Table1[[#This Row],[Total (HRK million) ]]</f>
        <v>0.51649300000000009</v>
      </c>
      <c r="BG86" s="13">
        <f>Table1[[#This Row],[Total (HRK million)     ]]*1000000/Table1[[#This Row],[Population 2015]]</f>
        <v>230.26883637984847</v>
      </c>
      <c r="BH86" s="68">
        <v>2264</v>
      </c>
      <c r="BI86" s="88">
        <v>2.370314</v>
      </c>
      <c r="BJ86" s="12">
        <f>Table1[[#This Row],[Total (HRK million)                                  ]]*1000000/Table1[[#This Row],[Population 2014]]</f>
        <v>1046.958480565371</v>
      </c>
      <c r="BK86" s="88">
        <v>1.7691159999999999</v>
      </c>
      <c r="BL86" s="12">
        <f>Table1[[#This Row],[Total (HRK million)    ]]*1000000/Table1[[#This Row],[Population 2014]]</f>
        <v>781.41166077738512</v>
      </c>
      <c r="BM86" s="88">
        <f>Table1[[#This Row],[Total (HRK million)                                  ]]-Table1[[#This Row],[Total (HRK million)    ]]</f>
        <v>0.60119800000000012</v>
      </c>
      <c r="BN86" s="12">
        <f>Table1[[#This Row],[Total (HRK million)      ]]*1000000/Table1[[#This Row],[Population 2014]]</f>
        <v>265.5468197879859</v>
      </c>
      <c r="BO86" s="94">
        <v>5</v>
      </c>
      <c r="BP86" s="53">
        <v>5</v>
      </c>
      <c r="BQ86" s="55">
        <v>5</v>
      </c>
      <c r="BR86" s="26">
        <v>1</v>
      </c>
      <c r="BS86" s="13">
        <v>1</v>
      </c>
      <c r="BT86" s="13">
        <v>1</v>
      </c>
      <c r="BU86" s="13">
        <v>0</v>
      </c>
      <c r="BV86" s="13">
        <v>1</v>
      </c>
      <c r="BW86" s="56">
        <v>0</v>
      </c>
    </row>
    <row r="87" spans="1:75" x14ac:dyDescent="0.25">
      <c r="A87" s="14" t="s">
        <v>608</v>
      </c>
      <c r="B87" s="15" t="s">
        <v>670</v>
      </c>
      <c r="C87" s="15" t="s">
        <v>336</v>
      </c>
      <c r="D87" s="45">
        <v>2980</v>
      </c>
      <c r="E87" s="44">
        <v>10.42671912</v>
      </c>
      <c r="F87" s="40">
        <f>Table1[[#This Row],[Total (HRK million)]]*1000000/Table1[[#This Row],[Population 2022]]</f>
        <v>3498.8990335570466</v>
      </c>
      <c r="G87" s="44">
        <v>10.495387699999998</v>
      </c>
      <c r="H87" s="40">
        <f>Table1[[#This Row],[Total (HRK million)                ]]*1000000/Table1[[#This Row],[Population 2022]]</f>
        <v>3521.9421812080536</v>
      </c>
      <c r="I87" s="44">
        <v>-6.8668580000000076E-2</v>
      </c>
      <c r="J87" s="40">
        <f>Table1[[#This Row],[Total (HRK million)                           ]]*1000000/Table1[[#This Row],[Population 2022]]</f>
        <v>-23.043147651006738</v>
      </c>
      <c r="K87" s="45">
        <v>3059</v>
      </c>
      <c r="L87" s="44">
        <v>9.9239169999999994</v>
      </c>
      <c r="M87" s="40">
        <f>Table1[[#This Row],[Total (HRK million)  ]]*1000000/Table1[[#This Row],[Population 2021]]</f>
        <v>3244.1703170970904</v>
      </c>
      <c r="N87" s="44">
        <v>11.124126</v>
      </c>
      <c r="O87" s="40">
        <f>Table1[[#This Row],[Total (HRK million)                 ]]*1000000/Table1[[#This Row],[Population 2021]]</f>
        <v>3636.5237005557374</v>
      </c>
      <c r="P87" s="44">
        <v>-1.200209000000001</v>
      </c>
      <c r="Q87" s="40">
        <f>Table1[[#This Row],[Total (HRK million)                            ]]*1000000/Table1[[#This Row],[Population 2021]]</f>
        <v>-392.35338345864693</v>
      </c>
      <c r="R87" s="64">
        <v>3124</v>
      </c>
      <c r="S87" s="35">
        <v>9.8749350000000007</v>
      </c>
      <c r="T87" s="36">
        <f>Table1[[#This Row],[Total (HRK million)   ]]*1000000/Table1[[#This Row],[Population 2020]]</f>
        <v>3160.9907170294496</v>
      </c>
      <c r="U87" s="35">
        <v>8.3094750000000008</v>
      </c>
      <c r="V87" s="36">
        <f>Table1[[#This Row],[Total (HRK million)                  ]]*1000000/Table1[[#This Row],[Population 2020]]</f>
        <v>2659.8831626120364</v>
      </c>
      <c r="W87" s="35">
        <f>Table1[[#This Row],[Total (HRK million)   ]]-Table1[[#This Row],[Total (HRK million)                  ]]</f>
        <v>1.5654599999999999</v>
      </c>
      <c r="X87" s="36">
        <f>Table1[[#This Row],[Total (HRK million)                             ]]*1000000/Table1[[#This Row],[Population 2020]]</f>
        <v>501.1075544174135</v>
      </c>
      <c r="Y87" s="68">
        <v>3200</v>
      </c>
      <c r="Z87" s="7">
        <v>9.3523370000000003</v>
      </c>
      <c r="AA87" s="6">
        <f>Table1[[#This Row],[Total (HRK million)                     ]]*1000000/Table1[[#This Row],[Population 2019                 ]]</f>
        <v>2922.6053124999999</v>
      </c>
      <c r="AB87" s="7">
        <v>10.447532000000001</v>
      </c>
      <c r="AC87" s="6">
        <f>Table1[[#This Row],[Total (HRK million)                                   ]]*1000000/Table1[[#This Row],[Population 2019                 ]]</f>
        <v>3264.8537500000002</v>
      </c>
      <c r="AD87" s="7">
        <f>Table1[[#This Row],[Total (HRK million)                     ]]-Table1[[#This Row],[Total (HRK million)                                   ]]</f>
        <v>-1.0951950000000004</v>
      </c>
      <c r="AE87" s="8">
        <f>Table1[[#This Row],[Total (HRK million)                       ]]*1000000/Table1[[#This Row],[Population 2019                 ]]</f>
        <v>-342.24843750000014</v>
      </c>
      <c r="AF87" s="6">
        <v>3251</v>
      </c>
      <c r="AG87" s="7">
        <v>8.5755409999999994</v>
      </c>
      <c r="AH87" s="6">
        <f>Table1[[#This Row],[Total (HRK million)                                 ]]*1000000/Table1[[#This Row],[Population 2018]]</f>
        <v>2637.8163641956321</v>
      </c>
      <c r="AI87" s="7">
        <v>7.869796</v>
      </c>
      <c r="AJ87" s="6">
        <f>Table1[[#This Row],[Total (HRK million)                                     ]]*1000000/Table1[[#This Row],[Population 2018]]</f>
        <v>2420.7308520455244</v>
      </c>
      <c r="AK87" s="7">
        <f>Table1[[#This Row],[Total (HRK million)                                 ]]-Table1[[#This Row],[Total (HRK million)                                     ]]</f>
        <v>0.7057449999999994</v>
      </c>
      <c r="AL87" s="8">
        <f>Table1[[#This Row],[Total (HRK million)                                      ]]*1000000/Table1[[#This Row],[Population 2018]]</f>
        <v>217.08551215010749</v>
      </c>
      <c r="AM87" s="9">
        <v>3312</v>
      </c>
      <c r="AN87" s="10">
        <v>6.6772270000000002</v>
      </c>
      <c r="AO87" s="11">
        <f>Table1[[#This Row],[Total (HRK million)                                         ]]*1000000/Table1[[#This Row],[Population 2017               ]]</f>
        <v>2016.0709541062802</v>
      </c>
      <c r="AP87" s="10">
        <v>6.9297529999999998</v>
      </c>
      <c r="AQ87" s="11">
        <f>Table1[[#This Row],[Total (HRK million)                                          ]]*1000000/Table1[[#This Row],[Population 2017               ]]</f>
        <v>2092.3167270531403</v>
      </c>
      <c r="AR87" s="10">
        <f>Table1[[#This Row],[Total (HRK million)                                         ]]-Table1[[#This Row],[Total (HRK million)                                          ]]</f>
        <v>-0.25252599999999958</v>
      </c>
      <c r="AS87" s="11">
        <f>Table1[[#This Row],[Total (HRK million)                                                  ]]*1000000/Table1[[#This Row],[Population 2017               ]]</f>
        <v>-76.245772946859773</v>
      </c>
      <c r="AT87" s="45">
        <v>3406</v>
      </c>
      <c r="AU87" s="46">
        <v>8.1166319999999992</v>
      </c>
      <c r="AV87" s="13">
        <f>Table1[[#This Row],[Total (HRK million)                                ]]*1000000/Table1[[#This Row],[Population 2016]]</f>
        <v>2383.0393423370519</v>
      </c>
      <c r="AW87" s="46">
        <v>8.1997579999999992</v>
      </c>
      <c r="AX87" s="13">
        <f>Table1[[#This Row],[Total (HRK million)                                                        ]]*1000000/Table1[[#This Row],[Population 2016]]</f>
        <v>2407.4450968878446</v>
      </c>
      <c r="AY87" s="82">
        <f>Table1[[#This Row],[Total (HRK million)                                ]]-Table1[[#This Row],[Total (HRK million)                                                        ]]</f>
        <v>-8.3126000000000033E-2</v>
      </c>
      <c r="AZ87" s="13">
        <f>Table1[[#This Row],[Total (HRK million)                                                                      ]]*1000000/Table1[[#This Row],[Population 2016]]</f>
        <v>-24.405754550792729</v>
      </c>
      <c r="BA87" s="68">
        <v>3497</v>
      </c>
      <c r="BB87" s="52">
        <v>5.6291270000000004</v>
      </c>
      <c r="BC87" s="13">
        <f>Table1[[#This Row],[Total (HRK million)                                                           ]]*1000000/Table1[[#This Row],[Population 2015]]</f>
        <v>1609.7017443523021</v>
      </c>
      <c r="BD87" s="52">
        <v>5.9072399999999998</v>
      </c>
      <c r="BE87" s="13">
        <f>Table1[[#This Row],[Total (HRK million) ]]*1000000/Table1[[#This Row],[Population 2015]]</f>
        <v>1689.2307692307693</v>
      </c>
      <c r="BF87" s="82">
        <f>Table1[[#This Row],[Total (HRK million)                                                           ]]-Table1[[#This Row],[Total (HRK million) ]]</f>
        <v>-0.27811299999999939</v>
      </c>
      <c r="BG87" s="13">
        <f>Table1[[#This Row],[Total (HRK million)     ]]*1000000/Table1[[#This Row],[Population 2015]]</f>
        <v>-79.529024878467069</v>
      </c>
      <c r="BH87" s="68">
        <v>3559</v>
      </c>
      <c r="BI87" s="88">
        <v>4.7534349999999996</v>
      </c>
      <c r="BJ87" s="12">
        <f>Table1[[#This Row],[Total (HRK million)                                  ]]*1000000/Table1[[#This Row],[Population 2014]]</f>
        <v>1335.6097218319753</v>
      </c>
      <c r="BK87" s="88">
        <v>4.143637</v>
      </c>
      <c r="BL87" s="12">
        <f>Table1[[#This Row],[Total (HRK million)    ]]*1000000/Table1[[#This Row],[Population 2014]]</f>
        <v>1164.2700196684461</v>
      </c>
      <c r="BM87" s="88">
        <f>Table1[[#This Row],[Total (HRK million)                                  ]]-Table1[[#This Row],[Total (HRK million)    ]]</f>
        <v>0.60979799999999962</v>
      </c>
      <c r="BN87" s="12">
        <f>Table1[[#This Row],[Total (HRK million)      ]]*1000000/Table1[[#This Row],[Population 2014]]</f>
        <v>171.33970216352898</v>
      </c>
      <c r="BO87" s="94">
        <v>5</v>
      </c>
      <c r="BP87" s="53">
        <v>5</v>
      </c>
      <c r="BQ87" s="55">
        <v>5</v>
      </c>
      <c r="BR87" s="26">
        <v>4</v>
      </c>
      <c r="BS87" s="13">
        <v>5</v>
      </c>
      <c r="BT87" s="13">
        <v>3</v>
      </c>
      <c r="BU87" s="13">
        <v>3</v>
      </c>
      <c r="BV87" s="13">
        <v>3</v>
      </c>
      <c r="BW87" s="56">
        <v>1</v>
      </c>
    </row>
    <row r="88" spans="1:75" x14ac:dyDescent="0.25">
      <c r="A88" s="14" t="s">
        <v>608</v>
      </c>
      <c r="B88" s="15" t="s">
        <v>659</v>
      </c>
      <c r="C88" s="15" t="s">
        <v>533</v>
      </c>
      <c r="D88" s="45">
        <v>4102</v>
      </c>
      <c r="E88" s="44">
        <v>15.61168807</v>
      </c>
      <c r="F88" s="40">
        <f>Table1[[#This Row],[Total (HRK million)]]*1000000/Table1[[#This Row],[Population 2022]]</f>
        <v>3805.8722745002437</v>
      </c>
      <c r="G88" s="44">
        <v>14.149572859999999</v>
      </c>
      <c r="H88" s="40">
        <f>Table1[[#This Row],[Total (HRK million)                ]]*1000000/Table1[[#This Row],[Population 2022]]</f>
        <v>3449.4326816187227</v>
      </c>
      <c r="I88" s="44">
        <v>1.462115210000001</v>
      </c>
      <c r="J88" s="40">
        <f>Table1[[#This Row],[Total (HRK million)                           ]]*1000000/Table1[[#This Row],[Population 2022]]</f>
        <v>356.43959288152143</v>
      </c>
      <c r="K88" s="45">
        <v>4043</v>
      </c>
      <c r="L88" s="44">
        <v>13.664882</v>
      </c>
      <c r="M88" s="40">
        <f>Table1[[#This Row],[Total (HRK million)  ]]*1000000/Table1[[#This Row],[Population 2021]]</f>
        <v>3379.8867177838238</v>
      </c>
      <c r="N88" s="44">
        <v>13.324164</v>
      </c>
      <c r="O88" s="40">
        <f>Table1[[#This Row],[Total (HRK million)                 ]]*1000000/Table1[[#This Row],[Population 2021]]</f>
        <v>3295.6131585456346</v>
      </c>
      <c r="P88" s="44">
        <v>0.34071800000000074</v>
      </c>
      <c r="Q88" s="40">
        <f>Table1[[#This Row],[Total (HRK million)                            ]]*1000000/Table1[[#This Row],[Population 2021]]</f>
        <v>84.273559238189648</v>
      </c>
      <c r="R88" s="64">
        <v>4224</v>
      </c>
      <c r="S88" s="35">
        <v>14.624381</v>
      </c>
      <c r="T88" s="36">
        <f>Table1[[#This Row],[Total (HRK million)   ]]*1000000/Table1[[#This Row],[Population 2020]]</f>
        <v>3462.2114109848485</v>
      </c>
      <c r="U88" s="35">
        <v>13.268546000000001</v>
      </c>
      <c r="V88" s="36">
        <f>Table1[[#This Row],[Total (HRK million)                  ]]*1000000/Table1[[#This Row],[Population 2020]]</f>
        <v>3141.227746212121</v>
      </c>
      <c r="W88" s="35">
        <f>Table1[[#This Row],[Total (HRK million)   ]]-Table1[[#This Row],[Total (HRK million)                  ]]</f>
        <v>1.355834999999999</v>
      </c>
      <c r="X88" s="36">
        <f>Table1[[#This Row],[Total (HRK million)                             ]]*1000000/Table1[[#This Row],[Population 2020]]</f>
        <v>320.98366477272702</v>
      </c>
      <c r="Y88" s="68">
        <v>4274</v>
      </c>
      <c r="Z88" s="7">
        <v>10.732891</v>
      </c>
      <c r="AA88" s="6">
        <f>Table1[[#This Row],[Total (HRK million)                     ]]*1000000/Table1[[#This Row],[Population 2019                 ]]</f>
        <v>2511.2051941974732</v>
      </c>
      <c r="AB88" s="7">
        <v>11.829872999999999</v>
      </c>
      <c r="AC88" s="6">
        <f>Table1[[#This Row],[Total (HRK million)                                   ]]*1000000/Table1[[#This Row],[Population 2019                 ]]</f>
        <v>2767.8692091717362</v>
      </c>
      <c r="AD88" s="7">
        <f>Table1[[#This Row],[Total (HRK million)                     ]]-Table1[[#This Row],[Total (HRK million)                                   ]]</f>
        <v>-1.0969819999999988</v>
      </c>
      <c r="AE88" s="8">
        <f>Table1[[#This Row],[Total (HRK million)                       ]]*1000000/Table1[[#This Row],[Population 2019                 ]]</f>
        <v>-256.66401497426273</v>
      </c>
      <c r="AF88" s="6">
        <v>4262</v>
      </c>
      <c r="AG88" s="7">
        <v>10.594628</v>
      </c>
      <c r="AH88" s="6">
        <f>Table1[[#This Row],[Total (HRK million)                                 ]]*1000000/Table1[[#This Row],[Population 2018]]</f>
        <v>2485.834819333646</v>
      </c>
      <c r="AI88" s="7">
        <v>11.034198</v>
      </c>
      <c r="AJ88" s="6">
        <f>Table1[[#This Row],[Total (HRK million)                                     ]]*1000000/Table1[[#This Row],[Population 2018]]</f>
        <v>2588.9718442045987</v>
      </c>
      <c r="AK88" s="7">
        <f>Table1[[#This Row],[Total (HRK million)                                 ]]-Table1[[#This Row],[Total (HRK million)                                     ]]</f>
        <v>-0.43956999999999979</v>
      </c>
      <c r="AL88" s="8">
        <f>Table1[[#This Row],[Total (HRK million)                                      ]]*1000000/Table1[[#This Row],[Population 2018]]</f>
        <v>-103.13702487095254</v>
      </c>
      <c r="AM88" s="9">
        <v>4312</v>
      </c>
      <c r="AN88" s="10">
        <v>8.7506430000000002</v>
      </c>
      <c r="AO88" s="11">
        <f>Table1[[#This Row],[Total (HRK million)                                         ]]*1000000/Table1[[#This Row],[Population 2017               ]]</f>
        <v>2029.3698979591836</v>
      </c>
      <c r="AP88" s="10">
        <v>7.83392</v>
      </c>
      <c r="AQ88" s="11">
        <f>Table1[[#This Row],[Total (HRK million)                                          ]]*1000000/Table1[[#This Row],[Population 2017               ]]</f>
        <v>1816.7717996289425</v>
      </c>
      <c r="AR88" s="10">
        <f>Table1[[#This Row],[Total (HRK million)                                         ]]-Table1[[#This Row],[Total (HRK million)                                          ]]</f>
        <v>0.91672300000000018</v>
      </c>
      <c r="AS88" s="11">
        <f>Table1[[#This Row],[Total (HRK million)                                                  ]]*1000000/Table1[[#This Row],[Population 2017               ]]</f>
        <v>212.59809833024124</v>
      </c>
      <c r="AT88" s="45">
        <v>4372</v>
      </c>
      <c r="AU88" s="46">
        <v>8.3152010000000001</v>
      </c>
      <c r="AV88" s="13">
        <f>Table1[[#This Row],[Total (HRK million)                                ]]*1000000/Table1[[#This Row],[Population 2016]]</f>
        <v>1901.9215462031107</v>
      </c>
      <c r="AW88" s="46">
        <v>8.1238609999999998</v>
      </c>
      <c r="AX88" s="13">
        <f>Table1[[#This Row],[Total (HRK million)                                                        ]]*1000000/Table1[[#This Row],[Population 2016]]</f>
        <v>1858.1566788655077</v>
      </c>
      <c r="AY88" s="82">
        <f>Table1[[#This Row],[Total (HRK million)                                ]]-Table1[[#This Row],[Total (HRK million)                                                        ]]</f>
        <v>0.19134000000000029</v>
      </c>
      <c r="AZ88" s="13">
        <f>Table1[[#This Row],[Total (HRK million)                                                                      ]]*1000000/Table1[[#This Row],[Population 2016]]</f>
        <v>43.764867337602993</v>
      </c>
      <c r="BA88" s="68">
        <v>4404</v>
      </c>
      <c r="BB88" s="52">
        <v>5.8136999999999999</v>
      </c>
      <c r="BC88" s="13">
        <f>Table1[[#This Row],[Total (HRK million)                                                           ]]*1000000/Table1[[#This Row],[Population 2015]]</f>
        <v>1320.0953678474114</v>
      </c>
      <c r="BD88" s="52">
        <v>5.3778129999999997</v>
      </c>
      <c r="BE88" s="13">
        <f>Table1[[#This Row],[Total (HRK million) ]]*1000000/Table1[[#This Row],[Population 2015]]</f>
        <v>1221.1201180744777</v>
      </c>
      <c r="BF88" s="82">
        <f>Table1[[#This Row],[Total (HRK million)                                                           ]]-Table1[[#This Row],[Total (HRK million) ]]</f>
        <v>0.43588700000000014</v>
      </c>
      <c r="BG88" s="13">
        <f>Table1[[#This Row],[Total (HRK million)     ]]*1000000/Table1[[#This Row],[Population 2015]]</f>
        <v>98.975249772933722</v>
      </c>
      <c r="BH88" s="68">
        <v>4477</v>
      </c>
      <c r="BI88" s="88">
        <v>6.2429110000000003</v>
      </c>
      <c r="BJ88" s="12">
        <f>Table1[[#This Row],[Total (HRK million)                                  ]]*1000000/Table1[[#This Row],[Population 2014]]</f>
        <v>1394.4406968952424</v>
      </c>
      <c r="BK88" s="88">
        <v>5.5317999999999996</v>
      </c>
      <c r="BL88" s="12">
        <f>Table1[[#This Row],[Total (HRK million)    ]]*1000000/Table1[[#This Row],[Population 2014]]</f>
        <v>1235.6041992405628</v>
      </c>
      <c r="BM88" s="88">
        <f>Table1[[#This Row],[Total (HRK million)                                  ]]-Table1[[#This Row],[Total (HRK million)    ]]</f>
        <v>0.71111100000000071</v>
      </c>
      <c r="BN88" s="12">
        <f>Table1[[#This Row],[Total (HRK million)      ]]*1000000/Table1[[#This Row],[Population 2014]]</f>
        <v>158.83649765467962</v>
      </c>
      <c r="BO88" s="94">
        <v>5</v>
      </c>
      <c r="BP88" s="53">
        <v>5</v>
      </c>
      <c r="BQ88" s="55">
        <v>3</v>
      </c>
      <c r="BR88" s="26">
        <v>4</v>
      </c>
      <c r="BS88" s="13">
        <v>2</v>
      </c>
      <c r="BT88" s="13">
        <v>3</v>
      </c>
      <c r="BU88" s="13">
        <v>3</v>
      </c>
      <c r="BV88" s="13">
        <v>3</v>
      </c>
      <c r="BW88" s="56">
        <v>3</v>
      </c>
    </row>
    <row r="89" spans="1:75" x14ac:dyDescent="0.25">
      <c r="A89" s="14" t="s">
        <v>608</v>
      </c>
      <c r="B89" s="15" t="s">
        <v>674</v>
      </c>
      <c r="C89" s="15" t="s">
        <v>192</v>
      </c>
      <c r="D89" s="47">
        <v>1032</v>
      </c>
      <c r="E89" s="46">
        <v>8.1297607599999999</v>
      </c>
      <c r="F89" s="36">
        <f>Table1[[#This Row],[Total (HRK million)]]*1000000/Table1[[#This Row],[Population 2022]]</f>
        <v>7877.6751550387598</v>
      </c>
      <c r="G89" s="46">
        <v>8.403404140000001</v>
      </c>
      <c r="H89" s="36">
        <f>Table1[[#This Row],[Total (HRK million)                ]]*1000000/Table1[[#This Row],[Population 2022]]</f>
        <v>8142.8334689922485</v>
      </c>
      <c r="I89" s="46">
        <v>-0.27364338000000082</v>
      </c>
      <c r="J89" s="36">
        <f>Table1[[#This Row],[Total (HRK million)                           ]]*1000000/Table1[[#This Row],[Population 2022]]</f>
        <v>-265.15831395348914</v>
      </c>
      <c r="K89" s="47">
        <v>1080</v>
      </c>
      <c r="L89" s="46">
        <v>8.1032050000000009</v>
      </c>
      <c r="M89" s="36">
        <f>Table1[[#This Row],[Total (HRK million)  ]]*1000000/Table1[[#This Row],[Population 2021]]</f>
        <v>7502.9675925925931</v>
      </c>
      <c r="N89" s="46">
        <v>7.9898990000000003</v>
      </c>
      <c r="O89" s="36">
        <f>Table1[[#This Row],[Total (HRK million)                 ]]*1000000/Table1[[#This Row],[Population 2021]]</f>
        <v>7398.0546296296297</v>
      </c>
      <c r="P89" s="46">
        <v>0.11330600000000057</v>
      </c>
      <c r="Q89" s="36">
        <f>Table1[[#This Row],[Total (HRK million)                            ]]*1000000/Table1[[#This Row],[Population 2021]]</f>
        <v>104.91296296296349</v>
      </c>
      <c r="R89" s="64">
        <v>1038</v>
      </c>
      <c r="S89" s="35">
        <v>6.0820650000000001</v>
      </c>
      <c r="T89" s="36">
        <f>Table1[[#This Row],[Total (HRK million)   ]]*1000000/Table1[[#This Row],[Population 2020]]</f>
        <v>5859.407514450867</v>
      </c>
      <c r="U89" s="35">
        <v>6.140727</v>
      </c>
      <c r="V89" s="36">
        <f>Table1[[#This Row],[Total (HRK million)                  ]]*1000000/Table1[[#This Row],[Population 2020]]</f>
        <v>5915.9219653179189</v>
      </c>
      <c r="W89" s="35">
        <f>Table1[[#This Row],[Total (HRK million)   ]]-Table1[[#This Row],[Total (HRK million)                  ]]</f>
        <v>-5.8661999999999992E-2</v>
      </c>
      <c r="X89" s="36">
        <f>Table1[[#This Row],[Total (HRK million)                             ]]*1000000/Table1[[#This Row],[Population 2020]]</f>
        <v>-56.51445086705202</v>
      </c>
      <c r="Y89" s="68">
        <v>1072</v>
      </c>
      <c r="Z89" s="7">
        <v>4.5907159999999996</v>
      </c>
      <c r="AA89" s="6">
        <f>Table1[[#This Row],[Total (HRK million)                     ]]*1000000/Table1[[#This Row],[Population 2019                 ]]</f>
        <v>4282.3843283582091</v>
      </c>
      <c r="AB89" s="7">
        <v>6.604965</v>
      </c>
      <c r="AC89" s="6">
        <f>Table1[[#This Row],[Total (HRK million)                                   ]]*1000000/Table1[[#This Row],[Population 2019                 ]]</f>
        <v>6161.3479477611936</v>
      </c>
      <c r="AD89" s="7">
        <f>Table1[[#This Row],[Total (HRK million)                     ]]-Table1[[#This Row],[Total (HRK million)                                   ]]</f>
        <v>-2.0142490000000004</v>
      </c>
      <c r="AE89" s="8">
        <f>Table1[[#This Row],[Total (HRK million)                       ]]*1000000/Table1[[#This Row],[Population 2019                 ]]</f>
        <v>-1878.9636194029856</v>
      </c>
      <c r="AF89" s="6">
        <v>1097</v>
      </c>
      <c r="AG89" s="7">
        <v>5.8583869999999996</v>
      </c>
      <c r="AH89" s="6">
        <f>Table1[[#This Row],[Total (HRK million)                                 ]]*1000000/Table1[[#This Row],[Population 2018]]</f>
        <v>5340.3710118505014</v>
      </c>
      <c r="AI89" s="7">
        <v>4.1548870000000004</v>
      </c>
      <c r="AJ89" s="6">
        <f>Table1[[#This Row],[Total (HRK million)                                     ]]*1000000/Table1[[#This Row],[Population 2018]]</f>
        <v>3787.4995442114864</v>
      </c>
      <c r="AK89" s="7">
        <f>Table1[[#This Row],[Total (HRK million)                                 ]]-Table1[[#This Row],[Total (HRK million)                                     ]]</f>
        <v>1.7034999999999991</v>
      </c>
      <c r="AL89" s="8">
        <f>Table1[[#This Row],[Total (HRK million)                                      ]]*1000000/Table1[[#This Row],[Population 2018]]</f>
        <v>1552.8714676390146</v>
      </c>
      <c r="AM89" s="9">
        <v>1170</v>
      </c>
      <c r="AN89" s="10">
        <v>4.7920299999999996</v>
      </c>
      <c r="AO89" s="11">
        <f>Table1[[#This Row],[Total (HRK million)                                         ]]*1000000/Table1[[#This Row],[Population 2017               ]]</f>
        <v>4095.7521367521367</v>
      </c>
      <c r="AP89" s="10">
        <v>3.6663039999999998</v>
      </c>
      <c r="AQ89" s="11">
        <f>Table1[[#This Row],[Total (HRK million)                                          ]]*1000000/Table1[[#This Row],[Population 2017               ]]</f>
        <v>3133.5931623931624</v>
      </c>
      <c r="AR89" s="10">
        <f>Table1[[#This Row],[Total (HRK million)                                         ]]-Table1[[#This Row],[Total (HRK million)                                          ]]</f>
        <v>1.1257259999999998</v>
      </c>
      <c r="AS89" s="11">
        <f>Table1[[#This Row],[Total (HRK million)                                                  ]]*1000000/Table1[[#This Row],[Population 2017               ]]</f>
        <v>962.15897435897421</v>
      </c>
      <c r="AT89" s="45">
        <v>1271</v>
      </c>
      <c r="AU89" s="46">
        <v>3.9282889999999999</v>
      </c>
      <c r="AV89" s="13">
        <f>Table1[[#This Row],[Total (HRK million)                                ]]*1000000/Table1[[#This Row],[Population 2016]]</f>
        <v>3090.7073170731705</v>
      </c>
      <c r="AW89" s="46">
        <v>3.5829309999999999</v>
      </c>
      <c r="AX89" s="13">
        <f>Table1[[#This Row],[Total (HRK million)                                                        ]]*1000000/Table1[[#This Row],[Population 2016]]</f>
        <v>2818.9858379228954</v>
      </c>
      <c r="AY89" s="82">
        <f>Table1[[#This Row],[Total (HRK million)                                ]]-Table1[[#This Row],[Total (HRK million)                                                        ]]</f>
        <v>0.34535800000000005</v>
      </c>
      <c r="AZ89" s="13">
        <f>Table1[[#This Row],[Total (HRK million)                                                                      ]]*1000000/Table1[[#This Row],[Population 2016]]</f>
        <v>271.7214791502754</v>
      </c>
      <c r="BA89" s="68">
        <v>1348</v>
      </c>
      <c r="BB89" s="52">
        <v>3.1238939999999999</v>
      </c>
      <c r="BC89" s="13">
        <f>Table1[[#This Row],[Total (HRK million)                                                           ]]*1000000/Table1[[#This Row],[Population 2015]]</f>
        <v>2317.4287833827893</v>
      </c>
      <c r="BD89" s="52">
        <v>3.089286</v>
      </c>
      <c r="BE89" s="13">
        <f>Table1[[#This Row],[Total (HRK million) ]]*1000000/Table1[[#This Row],[Population 2015]]</f>
        <v>2291.7551928783382</v>
      </c>
      <c r="BF89" s="82">
        <f>Table1[[#This Row],[Total (HRK million)                                                           ]]-Table1[[#This Row],[Total (HRK million) ]]</f>
        <v>3.4607999999999972E-2</v>
      </c>
      <c r="BG89" s="13">
        <f>Table1[[#This Row],[Total (HRK million)     ]]*1000000/Table1[[#This Row],[Population 2015]]</f>
        <v>25.673590504451017</v>
      </c>
      <c r="BH89" s="68">
        <v>1415</v>
      </c>
      <c r="BI89" s="88">
        <v>2.2007880000000002</v>
      </c>
      <c r="BJ89" s="12">
        <f>Table1[[#This Row],[Total (HRK million)                                  ]]*1000000/Table1[[#This Row],[Population 2014]]</f>
        <v>1555.3272084805653</v>
      </c>
      <c r="BK89" s="88">
        <v>2.2944979999999999</v>
      </c>
      <c r="BL89" s="12">
        <f>Table1[[#This Row],[Total (HRK million)    ]]*1000000/Table1[[#This Row],[Population 2014]]</f>
        <v>1621.5533568904593</v>
      </c>
      <c r="BM89" s="88">
        <f>Table1[[#This Row],[Total (HRK million)                                  ]]-Table1[[#This Row],[Total (HRK million)    ]]</f>
        <v>-9.3709999999999738E-2</v>
      </c>
      <c r="BN89" s="12">
        <f>Table1[[#This Row],[Total (HRK million)      ]]*1000000/Table1[[#This Row],[Population 2014]]</f>
        <v>-66.22614840989381</v>
      </c>
      <c r="BO89" s="94">
        <v>1</v>
      </c>
      <c r="BP89" s="53">
        <v>2</v>
      </c>
      <c r="BQ89" s="55">
        <v>3</v>
      </c>
      <c r="BR89" s="26">
        <v>3</v>
      </c>
      <c r="BS89" s="13">
        <v>3</v>
      </c>
      <c r="BT89" s="13">
        <v>3</v>
      </c>
      <c r="BU89" s="13">
        <v>3</v>
      </c>
      <c r="BV89" s="13">
        <v>2</v>
      </c>
      <c r="BW89" s="56">
        <v>3</v>
      </c>
    </row>
    <row r="90" spans="1:75" x14ac:dyDescent="0.25">
      <c r="A90" s="14" t="s">
        <v>608</v>
      </c>
      <c r="B90" s="15" t="s">
        <v>675</v>
      </c>
      <c r="C90" s="15" t="s">
        <v>306</v>
      </c>
      <c r="D90" s="47">
        <v>1310</v>
      </c>
      <c r="E90" s="46">
        <v>8.7305673900000009</v>
      </c>
      <c r="F90" s="36">
        <f>Table1[[#This Row],[Total (HRK million)]]*1000000/Table1[[#This Row],[Population 2022]]</f>
        <v>6664.5552595419849</v>
      </c>
      <c r="G90" s="46">
        <v>7.3965717699999995</v>
      </c>
      <c r="H90" s="36">
        <f>Table1[[#This Row],[Total (HRK million)                ]]*1000000/Table1[[#This Row],[Population 2022]]</f>
        <v>5646.2379923664121</v>
      </c>
      <c r="I90" s="46">
        <v>1.3339956200000009</v>
      </c>
      <c r="J90" s="36">
        <f>Table1[[#This Row],[Total (HRK million)                           ]]*1000000/Table1[[#This Row],[Population 2022]]</f>
        <v>1018.3172671755733</v>
      </c>
      <c r="K90" s="47">
        <v>1366</v>
      </c>
      <c r="L90" s="46">
        <v>8.2354730000000007</v>
      </c>
      <c r="M90" s="36">
        <f>Table1[[#This Row],[Total (HRK million)  ]]*1000000/Table1[[#This Row],[Population 2021]]</f>
        <v>6028.8967789165454</v>
      </c>
      <c r="N90" s="46">
        <v>8.0922540000000005</v>
      </c>
      <c r="O90" s="36">
        <f>Table1[[#This Row],[Total (HRK million)                 ]]*1000000/Table1[[#This Row],[Population 2021]]</f>
        <v>5924.0512445095173</v>
      </c>
      <c r="P90" s="46">
        <v>0.14321900000000021</v>
      </c>
      <c r="Q90" s="36">
        <f>Table1[[#This Row],[Total (HRK million)                            ]]*1000000/Table1[[#This Row],[Population 2021]]</f>
        <v>104.84553440702797</v>
      </c>
      <c r="R90" s="64">
        <v>1360</v>
      </c>
      <c r="S90" s="35">
        <v>7.5312400000000004</v>
      </c>
      <c r="T90" s="36">
        <f>Table1[[#This Row],[Total (HRK million)   ]]*1000000/Table1[[#This Row],[Population 2020]]</f>
        <v>5537.6764705882351</v>
      </c>
      <c r="U90" s="35">
        <v>7.1103110000000003</v>
      </c>
      <c r="V90" s="36">
        <f>Table1[[#This Row],[Total (HRK million)                  ]]*1000000/Table1[[#This Row],[Population 2020]]</f>
        <v>5228.169852941176</v>
      </c>
      <c r="W90" s="35">
        <f>Table1[[#This Row],[Total (HRK million)   ]]-Table1[[#This Row],[Total (HRK million)                  ]]</f>
        <v>0.42092900000000011</v>
      </c>
      <c r="X90" s="36">
        <f>Table1[[#This Row],[Total (HRK million)                             ]]*1000000/Table1[[#This Row],[Population 2020]]</f>
        <v>309.50661764705893</v>
      </c>
      <c r="Y90" s="68">
        <v>1386</v>
      </c>
      <c r="Z90" s="7">
        <v>9.2333580000000008</v>
      </c>
      <c r="AA90" s="6">
        <f>Table1[[#This Row],[Total (HRK million)                     ]]*1000000/Table1[[#This Row],[Population 2019                 ]]</f>
        <v>6661.8744588744585</v>
      </c>
      <c r="AB90" s="7">
        <v>8.2205890000000004</v>
      </c>
      <c r="AC90" s="6">
        <f>Table1[[#This Row],[Total (HRK million)                                   ]]*1000000/Table1[[#This Row],[Population 2019                 ]]</f>
        <v>5931.1608946608949</v>
      </c>
      <c r="AD90" s="7">
        <f>Table1[[#This Row],[Total (HRK million)                     ]]-Table1[[#This Row],[Total (HRK million)                                   ]]</f>
        <v>1.0127690000000005</v>
      </c>
      <c r="AE90" s="8">
        <f>Table1[[#This Row],[Total (HRK million)                       ]]*1000000/Table1[[#This Row],[Population 2019                 ]]</f>
        <v>730.7135642135645</v>
      </c>
      <c r="AF90" s="6">
        <v>1417</v>
      </c>
      <c r="AG90" s="7">
        <v>6.4506319999999997</v>
      </c>
      <c r="AH90" s="6">
        <f>Table1[[#This Row],[Total (HRK million)                                 ]]*1000000/Table1[[#This Row],[Population 2018]]</f>
        <v>4552.3161609033168</v>
      </c>
      <c r="AI90" s="7">
        <v>8.3455159999999999</v>
      </c>
      <c r="AJ90" s="6">
        <f>Table1[[#This Row],[Total (HRK million)                                     ]]*1000000/Table1[[#This Row],[Population 2018]]</f>
        <v>5889.5666901905433</v>
      </c>
      <c r="AK90" s="7">
        <f>Table1[[#This Row],[Total (HRK million)                                 ]]-Table1[[#This Row],[Total (HRK million)                                     ]]</f>
        <v>-1.8948840000000002</v>
      </c>
      <c r="AL90" s="8">
        <f>Table1[[#This Row],[Total (HRK million)                                      ]]*1000000/Table1[[#This Row],[Population 2018]]</f>
        <v>-1337.2505292872268</v>
      </c>
      <c r="AM90" s="9">
        <v>1481</v>
      </c>
      <c r="AN90" s="10">
        <v>6.6392910000000001</v>
      </c>
      <c r="AO90" s="11">
        <f>Table1[[#This Row],[Total (HRK million)                                         ]]*1000000/Table1[[#This Row],[Population 2017               ]]</f>
        <v>4482.9783929777177</v>
      </c>
      <c r="AP90" s="10">
        <v>5.3363370000000003</v>
      </c>
      <c r="AQ90" s="11">
        <f>Table1[[#This Row],[Total (HRK million)                                          ]]*1000000/Table1[[#This Row],[Population 2017               ]]</f>
        <v>3603.198514517218</v>
      </c>
      <c r="AR90" s="10">
        <f>Table1[[#This Row],[Total (HRK million)                                         ]]-Table1[[#This Row],[Total (HRK million)                                          ]]</f>
        <v>1.3029539999999997</v>
      </c>
      <c r="AS90" s="11">
        <f>Table1[[#This Row],[Total (HRK million)                                                  ]]*1000000/Table1[[#This Row],[Population 2017               ]]</f>
        <v>879.7798784604995</v>
      </c>
      <c r="AT90" s="45">
        <v>1625</v>
      </c>
      <c r="AU90" s="46">
        <v>4.2548550000000001</v>
      </c>
      <c r="AV90" s="13">
        <f>Table1[[#This Row],[Total (HRK million)                                ]]*1000000/Table1[[#This Row],[Population 2016]]</f>
        <v>2618.3723076923079</v>
      </c>
      <c r="AW90" s="46">
        <v>4.0756180000000004</v>
      </c>
      <c r="AX90" s="13">
        <f>Table1[[#This Row],[Total (HRK million)                                                        ]]*1000000/Table1[[#This Row],[Population 2016]]</f>
        <v>2508.0726153846158</v>
      </c>
      <c r="AY90" s="82">
        <f>Table1[[#This Row],[Total (HRK million)                                ]]-Table1[[#This Row],[Total (HRK million)                                                        ]]</f>
        <v>0.17923699999999965</v>
      </c>
      <c r="AZ90" s="13">
        <f>Table1[[#This Row],[Total (HRK million)                                                                      ]]*1000000/Table1[[#This Row],[Population 2016]]</f>
        <v>110.2996923076921</v>
      </c>
      <c r="BA90" s="68">
        <v>1690</v>
      </c>
      <c r="BB90" s="52">
        <v>3.6519620000000002</v>
      </c>
      <c r="BC90" s="13">
        <f>Table1[[#This Row],[Total (HRK million)                                                           ]]*1000000/Table1[[#This Row],[Population 2015]]</f>
        <v>2160.9242603550297</v>
      </c>
      <c r="BD90" s="52">
        <v>4.1097359999999998</v>
      </c>
      <c r="BE90" s="13">
        <f>Table1[[#This Row],[Total (HRK million) ]]*1000000/Table1[[#This Row],[Population 2015]]</f>
        <v>2431.7964497041421</v>
      </c>
      <c r="BF90" s="82">
        <f>Table1[[#This Row],[Total (HRK million)                                                           ]]-Table1[[#This Row],[Total (HRK million) ]]</f>
        <v>-0.45777399999999968</v>
      </c>
      <c r="BG90" s="13">
        <f>Table1[[#This Row],[Total (HRK million)     ]]*1000000/Table1[[#This Row],[Population 2015]]</f>
        <v>-270.87218934911226</v>
      </c>
      <c r="BH90" s="68">
        <v>1766</v>
      </c>
      <c r="BI90" s="88">
        <v>3.4140630000000001</v>
      </c>
      <c r="BJ90" s="12">
        <f>Table1[[#This Row],[Total (HRK million)                                  ]]*1000000/Table1[[#This Row],[Population 2014]]</f>
        <v>1933.2180067950169</v>
      </c>
      <c r="BK90" s="88">
        <v>3.186178</v>
      </c>
      <c r="BL90" s="12">
        <f>Table1[[#This Row],[Total (HRK million)    ]]*1000000/Table1[[#This Row],[Population 2014]]</f>
        <v>1804.1778029445074</v>
      </c>
      <c r="BM90" s="88">
        <f>Table1[[#This Row],[Total (HRK million)                                  ]]-Table1[[#This Row],[Total (HRK million)    ]]</f>
        <v>0.22788500000000012</v>
      </c>
      <c r="BN90" s="12">
        <f>Table1[[#This Row],[Total (HRK million)      ]]*1000000/Table1[[#This Row],[Population 2014]]</f>
        <v>129.0402038505097</v>
      </c>
      <c r="BO90" s="94">
        <v>2</v>
      </c>
      <c r="BP90" s="53">
        <v>2</v>
      </c>
      <c r="BQ90" s="55">
        <v>1</v>
      </c>
      <c r="BR90" s="26">
        <v>2</v>
      </c>
      <c r="BS90" s="13">
        <v>0</v>
      </c>
      <c r="BT90" s="13">
        <v>1</v>
      </c>
      <c r="BU90" s="13">
        <v>0</v>
      </c>
      <c r="BV90" s="13">
        <v>1</v>
      </c>
      <c r="BW90" s="56">
        <v>0</v>
      </c>
    </row>
    <row r="91" spans="1:75" x14ac:dyDescent="0.25">
      <c r="A91" s="14" t="s">
        <v>607</v>
      </c>
      <c r="B91" s="15" t="s">
        <v>666</v>
      </c>
      <c r="C91" s="15" t="s">
        <v>78</v>
      </c>
      <c r="D91" s="45">
        <v>7853</v>
      </c>
      <c r="E91" s="44">
        <v>32.455240660000001</v>
      </c>
      <c r="F91" s="40">
        <f>Table1[[#This Row],[Total (HRK million)]]*1000000/Table1[[#This Row],[Population 2022]]</f>
        <v>4132.8461301413472</v>
      </c>
      <c r="G91" s="44">
        <v>30.045753090000002</v>
      </c>
      <c r="H91" s="40">
        <f>Table1[[#This Row],[Total (HRK million)                ]]*1000000/Table1[[#This Row],[Population 2022]]</f>
        <v>3826.022295937858</v>
      </c>
      <c r="I91" s="44">
        <v>2.4094875700000005</v>
      </c>
      <c r="J91" s="40">
        <f>Table1[[#This Row],[Total (HRK million)                           ]]*1000000/Table1[[#This Row],[Population 2022]]</f>
        <v>306.82383420348913</v>
      </c>
      <c r="K91" s="45">
        <v>8031</v>
      </c>
      <c r="L91" s="44">
        <v>38.631867</v>
      </c>
      <c r="M91" s="40">
        <f>Table1[[#This Row],[Total (HRK million)  ]]*1000000/Table1[[#This Row],[Population 2021]]</f>
        <v>4810.3432947329102</v>
      </c>
      <c r="N91" s="44">
        <v>38.401285999999999</v>
      </c>
      <c r="O91" s="40">
        <f>Table1[[#This Row],[Total (HRK million)                 ]]*1000000/Table1[[#This Row],[Population 2021]]</f>
        <v>4781.6319262856432</v>
      </c>
      <c r="P91" s="44">
        <v>0.23058100000000081</v>
      </c>
      <c r="Q91" s="40">
        <f>Table1[[#This Row],[Total (HRK million)                            ]]*1000000/Table1[[#This Row],[Population 2021]]</f>
        <v>28.711368447266942</v>
      </c>
      <c r="R91" s="64">
        <v>8303</v>
      </c>
      <c r="S91" s="35">
        <v>38.149149999999999</v>
      </c>
      <c r="T91" s="36">
        <f>Table1[[#This Row],[Total (HRK million)   ]]*1000000/Table1[[#This Row],[Population 2020]]</f>
        <v>4594.6224256292908</v>
      </c>
      <c r="U91" s="35">
        <v>40.715195000000001</v>
      </c>
      <c r="V91" s="36">
        <f>Table1[[#This Row],[Total (HRK million)                  ]]*1000000/Table1[[#This Row],[Population 2020]]</f>
        <v>4903.6727688787187</v>
      </c>
      <c r="W91" s="35">
        <f>Table1[[#This Row],[Total (HRK million)   ]]-Table1[[#This Row],[Total (HRK million)                  ]]</f>
        <v>-2.5660450000000026</v>
      </c>
      <c r="X91" s="36">
        <f>Table1[[#This Row],[Total (HRK million)                             ]]*1000000/Table1[[#This Row],[Population 2020]]</f>
        <v>-309.05034324942824</v>
      </c>
      <c r="Y91" s="68">
        <v>8432</v>
      </c>
      <c r="Z91" s="7">
        <v>33.367415000000001</v>
      </c>
      <c r="AA91" s="6">
        <f>Table1[[#This Row],[Total (HRK million)                     ]]*1000000/Table1[[#This Row],[Population 2019                 ]]</f>
        <v>3957.2361242884249</v>
      </c>
      <c r="AB91" s="7">
        <v>25.950486999999999</v>
      </c>
      <c r="AC91" s="6">
        <f>Table1[[#This Row],[Total (HRK million)                                   ]]*1000000/Table1[[#This Row],[Population 2019                 ]]</f>
        <v>3077.6194259962049</v>
      </c>
      <c r="AD91" s="7">
        <f>Table1[[#This Row],[Total (HRK million)                     ]]-Table1[[#This Row],[Total (HRK million)                                   ]]</f>
        <v>7.4169280000000022</v>
      </c>
      <c r="AE91" s="8">
        <f>Table1[[#This Row],[Total (HRK million)                       ]]*1000000/Table1[[#This Row],[Population 2019                 ]]</f>
        <v>879.61669829222035</v>
      </c>
      <c r="AF91" s="6">
        <v>8535</v>
      </c>
      <c r="AG91" s="7">
        <v>28.582235000000001</v>
      </c>
      <c r="AH91" s="6">
        <f>Table1[[#This Row],[Total (HRK million)                                 ]]*1000000/Table1[[#This Row],[Population 2018]]</f>
        <v>3348.8265963678969</v>
      </c>
      <c r="AI91" s="7">
        <v>24.077141999999998</v>
      </c>
      <c r="AJ91" s="6">
        <f>Table1[[#This Row],[Total (HRK million)                                     ]]*1000000/Table1[[#This Row],[Population 2018]]</f>
        <v>2820.9891036906856</v>
      </c>
      <c r="AK91" s="7">
        <f>Table1[[#This Row],[Total (HRK million)                                 ]]-Table1[[#This Row],[Total (HRK million)                                     ]]</f>
        <v>4.5050930000000022</v>
      </c>
      <c r="AL91" s="8">
        <f>Table1[[#This Row],[Total (HRK million)                                      ]]*1000000/Table1[[#This Row],[Population 2018]]</f>
        <v>527.83749267721169</v>
      </c>
      <c r="AM91" s="9">
        <v>8690</v>
      </c>
      <c r="AN91" s="10">
        <v>15.242328000000001</v>
      </c>
      <c r="AO91" s="11">
        <f>Table1[[#This Row],[Total (HRK million)                                         ]]*1000000/Table1[[#This Row],[Population 2017               ]]</f>
        <v>1754.0078250863062</v>
      </c>
      <c r="AP91" s="10">
        <v>13.905099999999999</v>
      </c>
      <c r="AQ91" s="11">
        <f>Table1[[#This Row],[Total (HRK million)                                          ]]*1000000/Table1[[#This Row],[Population 2017               ]]</f>
        <v>1600.126582278481</v>
      </c>
      <c r="AR91" s="10">
        <f>Table1[[#This Row],[Total (HRK million)                                         ]]-Table1[[#This Row],[Total (HRK million)                                          ]]</f>
        <v>1.3372280000000014</v>
      </c>
      <c r="AS91" s="11">
        <f>Table1[[#This Row],[Total (HRK million)                                                  ]]*1000000/Table1[[#This Row],[Population 2017               ]]</f>
        <v>153.88124280782526</v>
      </c>
      <c r="AT91" s="45">
        <v>8910</v>
      </c>
      <c r="AU91" s="46">
        <v>15.15245</v>
      </c>
      <c r="AV91" s="13">
        <f>Table1[[#This Row],[Total (HRK million)                                ]]*1000000/Table1[[#This Row],[Population 2016]]</f>
        <v>1700.611672278339</v>
      </c>
      <c r="AW91" s="46">
        <v>14.469372999999999</v>
      </c>
      <c r="AX91" s="13">
        <f>Table1[[#This Row],[Total (HRK million)                                                        ]]*1000000/Table1[[#This Row],[Population 2016]]</f>
        <v>1623.9475869809203</v>
      </c>
      <c r="AY91" s="82">
        <f>Table1[[#This Row],[Total (HRK million)                                ]]-Table1[[#This Row],[Total (HRK million)                                                        ]]</f>
        <v>0.68307700000000082</v>
      </c>
      <c r="AZ91" s="13">
        <f>Table1[[#This Row],[Total (HRK million)                                                                      ]]*1000000/Table1[[#This Row],[Population 2016]]</f>
        <v>76.664085297418723</v>
      </c>
      <c r="BA91" s="68">
        <v>9054</v>
      </c>
      <c r="BB91" s="52">
        <v>14.088441</v>
      </c>
      <c r="BC91" s="13">
        <f>Table1[[#This Row],[Total (HRK million)                                                           ]]*1000000/Table1[[#This Row],[Population 2015]]</f>
        <v>1556.0460569913851</v>
      </c>
      <c r="BD91" s="52">
        <v>14.272266999999999</v>
      </c>
      <c r="BE91" s="13">
        <f>Table1[[#This Row],[Total (HRK million) ]]*1000000/Table1[[#This Row],[Population 2015]]</f>
        <v>1576.3493483543186</v>
      </c>
      <c r="BF91" s="82">
        <f>Table1[[#This Row],[Total (HRK million)                                                           ]]-Table1[[#This Row],[Total (HRK million) ]]</f>
        <v>-0.18382599999999982</v>
      </c>
      <c r="BG91" s="13">
        <f>Table1[[#This Row],[Total (HRK million)     ]]*1000000/Table1[[#This Row],[Population 2015]]</f>
        <v>-20.303291362933489</v>
      </c>
      <c r="BH91" s="68">
        <v>9186</v>
      </c>
      <c r="BI91" s="88">
        <v>18.45196</v>
      </c>
      <c r="BJ91" s="12">
        <f>Table1[[#This Row],[Total (HRK million)                                  ]]*1000000/Table1[[#This Row],[Population 2014]]</f>
        <v>2008.7045504027869</v>
      </c>
      <c r="BK91" s="88">
        <v>16.101770999999999</v>
      </c>
      <c r="BL91" s="12">
        <f>Table1[[#This Row],[Total (HRK million)    ]]*1000000/Table1[[#This Row],[Population 2014]]</f>
        <v>1752.8598954931417</v>
      </c>
      <c r="BM91" s="88">
        <f>Table1[[#This Row],[Total (HRK million)                                  ]]-Table1[[#This Row],[Total (HRK million)    ]]</f>
        <v>2.3501890000000003</v>
      </c>
      <c r="BN91" s="12">
        <f>Table1[[#This Row],[Total (HRK million)      ]]*1000000/Table1[[#This Row],[Population 2014]]</f>
        <v>255.84465490964516</v>
      </c>
      <c r="BO91" s="94">
        <v>5</v>
      </c>
      <c r="BP91" s="53">
        <v>4</v>
      </c>
      <c r="BQ91" s="55">
        <v>4</v>
      </c>
      <c r="BR91" s="26">
        <v>3</v>
      </c>
      <c r="BS91" s="13">
        <v>3</v>
      </c>
      <c r="BT91" s="13">
        <v>3</v>
      </c>
      <c r="BU91" s="13">
        <v>2</v>
      </c>
      <c r="BV91" s="13">
        <v>3</v>
      </c>
      <c r="BW91" s="56">
        <v>3</v>
      </c>
    </row>
    <row r="92" spans="1:75" x14ac:dyDescent="0.25">
      <c r="A92" s="14" t="s">
        <v>608</v>
      </c>
      <c r="B92" s="15" t="s">
        <v>659</v>
      </c>
      <c r="C92" s="15" t="s">
        <v>534</v>
      </c>
      <c r="D92" s="45">
        <v>1169</v>
      </c>
      <c r="E92" s="44">
        <v>4.8308271099999995</v>
      </c>
      <c r="F92" s="40">
        <f>Table1[[#This Row],[Total (HRK million)]]*1000000/Table1[[#This Row],[Population 2022]]</f>
        <v>4132.4440633019667</v>
      </c>
      <c r="G92" s="44">
        <v>6.0625962500000004</v>
      </c>
      <c r="H92" s="40">
        <f>Table1[[#This Row],[Total (HRK million)                ]]*1000000/Table1[[#This Row],[Population 2022]]</f>
        <v>5186.1387938408898</v>
      </c>
      <c r="I92" s="44">
        <v>-1.2317691400000006</v>
      </c>
      <c r="J92" s="40">
        <f>Table1[[#This Row],[Total (HRK million)                           ]]*1000000/Table1[[#This Row],[Population 2022]]</f>
        <v>-1053.6947305389226</v>
      </c>
      <c r="K92" s="45">
        <v>1197</v>
      </c>
      <c r="L92" s="44">
        <v>5.0560980000000004</v>
      </c>
      <c r="M92" s="40">
        <f>Table1[[#This Row],[Total (HRK million)  ]]*1000000/Table1[[#This Row],[Population 2021]]</f>
        <v>4223.9749373433588</v>
      </c>
      <c r="N92" s="44">
        <v>8.3431689999999996</v>
      </c>
      <c r="O92" s="40">
        <f>Table1[[#This Row],[Total (HRK million)                 ]]*1000000/Table1[[#This Row],[Population 2021]]</f>
        <v>6970.0659983291562</v>
      </c>
      <c r="P92" s="44">
        <v>-3.2870709999999992</v>
      </c>
      <c r="Q92" s="40">
        <f>Table1[[#This Row],[Total (HRK million)                            ]]*1000000/Table1[[#This Row],[Population 2021]]</f>
        <v>-2746.091060985797</v>
      </c>
      <c r="R92" s="64">
        <v>1208</v>
      </c>
      <c r="S92" s="35">
        <v>5.297282</v>
      </c>
      <c r="T92" s="36">
        <f>Table1[[#This Row],[Total (HRK million)   ]]*1000000/Table1[[#This Row],[Population 2020]]</f>
        <v>4385.1672185430461</v>
      </c>
      <c r="U92" s="35">
        <v>5.9762000000000004</v>
      </c>
      <c r="V92" s="36">
        <f>Table1[[#This Row],[Total (HRK million)                  ]]*1000000/Table1[[#This Row],[Population 2020]]</f>
        <v>4947.1854304635763</v>
      </c>
      <c r="W92" s="35">
        <f>Table1[[#This Row],[Total (HRK million)   ]]-Table1[[#This Row],[Total (HRK million)                  ]]</f>
        <v>-0.67891800000000035</v>
      </c>
      <c r="X92" s="36">
        <f>Table1[[#This Row],[Total (HRK million)                             ]]*1000000/Table1[[#This Row],[Population 2020]]</f>
        <v>-562.01821192053012</v>
      </c>
      <c r="Y92" s="68">
        <v>1223</v>
      </c>
      <c r="Z92" s="7">
        <v>3.8670270000000002</v>
      </c>
      <c r="AA92" s="6">
        <f>Table1[[#This Row],[Total (HRK million)                     ]]*1000000/Table1[[#This Row],[Population 2019                 ]]</f>
        <v>3161.9190515126738</v>
      </c>
      <c r="AB92" s="7">
        <v>3.4564409999999999</v>
      </c>
      <c r="AC92" s="6">
        <f>Table1[[#This Row],[Total (HRK million)                                   ]]*1000000/Table1[[#This Row],[Population 2019                 ]]</f>
        <v>2826.1986917416189</v>
      </c>
      <c r="AD92" s="7">
        <f>Table1[[#This Row],[Total (HRK million)                     ]]-Table1[[#This Row],[Total (HRK million)                                   ]]</f>
        <v>0.41058600000000034</v>
      </c>
      <c r="AE92" s="8">
        <f>Table1[[#This Row],[Total (HRK million)                       ]]*1000000/Table1[[#This Row],[Population 2019                 ]]</f>
        <v>335.72035977105509</v>
      </c>
      <c r="AF92" s="6">
        <v>1254</v>
      </c>
      <c r="AG92" s="7">
        <v>3.931387</v>
      </c>
      <c r="AH92" s="6">
        <f>Table1[[#This Row],[Total (HRK million)                                 ]]*1000000/Table1[[#This Row],[Population 2018]]</f>
        <v>3135.0773524720894</v>
      </c>
      <c r="AI92" s="7">
        <v>4.2303649999999999</v>
      </c>
      <c r="AJ92" s="6">
        <f>Table1[[#This Row],[Total (HRK million)                                     ]]*1000000/Table1[[#This Row],[Population 2018]]</f>
        <v>3373.4968102073367</v>
      </c>
      <c r="AK92" s="7">
        <f>Table1[[#This Row],[Total (HRK million)                                 ]]-Table1[[#This Row],[Total (HRK million)                                     ]]</f>
        <v>-0.29897799999999997</v>
      </c>
      <c r="AL92" s="8">
        <f>Table1[[#This Row],[Total (HRK million)                                      ]]*1000000/Table1[[#This Row],[Population 2018]]</f>
        <v>-238.41945773524716</v>
      </c>
      <c r="AM92" s="9">
        <v>1282</v>
      </c>
      <c r="AN92" s="10">
        <v>2.2273200000000002</v>
      </c>
      <c r="AO92" s="11">
        <f>Table1[[#This Row],[Total (HRK million)                                         ]]*1000000/Table1[[#This Row],[Population 2017               ]]</f>
        <v>1737.3790951638066</v>
      </c>
      <c r="AP92" s="10">
        <v>1.8613960000000001</v>
      </c>
      <c r="AQ92" s="11">
        <f>Table1[[#This Row],[Total (HRK million)                                          ]]*1000000/Table1[[#This Row],[Population 2017               ]]</f>
        <v>1451.9469578783151</v>
      </c>
      <c r="AR92" s="10">
        <f>Table1[[#This Row],[Total (HRK million)                                         ]]-Table1[[#This Row],[Total (HRK million)                                          ]]</f>
        <v>0.36592400000000014</v>
      </c>
      <c r="AS92" s="11">
        <f>Table1[[#This Row],[Total (HRK million)                                                  ]]*1000000/Table1[[#This Row],[Population 2017               ]]</f>
        <v>285.43213728549154</v>
      </c>
      <c r="AT92" s="45">
        <v>1324</v>
      </c>
      <c r="AU92" s="46">
        <v>2.1447910000000001</v>
      </c>
      <c r="AV92" s="13">
        <f>Table1[[#This Row],[Total (HRK million)                                ]]*1000000/Table1[[#This Row],[Population 2016]]</f>
        <v>1619.9327794561934</v>
      </c>
      <c r="AW92" s="46">
        <v>2.28206</v>
      </c>
      <c r="AX92" s="13">
        <f>Table1[[#This Row],[Total (HRK million)                                                        ]]*1000000/Table1[[#This Row],[Population 2016]]</f>
        <v>1723.6102719033233</v>
      </c>
      <c r="AY92" s="82">
        <f>Table1[[#This Row],[Total (HRK million)                                ]]-Table1[[#This Row],[Total (HRK million)                                                        ]]</f>
        <v>-0.13726899999999986</v>
      </c>
      <c r="AZ92" s="13">
        <f>Table1[[#This Row],[Total (HRK million)                                                                      ]]*1000000/Table1[[#This Row],[Population 2016]]</f>
        <v>-103.67749244712979</v>
      </c>
      <c r="BA92" s="68">
        <v>1349</v>
      </c>
      <c r="BB92" s="52">
        <v>1.712162</v>
      </c>
      <c r="BC92" s="13">
        <f>Table1[[#This Row],[Total (HRK million)                                                           ]]*1000000/Table1[[#This Row],[Population 2015]]</f>
        <v>1269.2083024462565</v>
      </c>
      <c r="BD92" s="52">
        <v>2.1684040000000002</v>
      </c>
      <c r="BE92" s="13">
        <f>Table1[[#This Row],[Total (HRK million) ]]*1000000/Table1[[#This Row],[Population 2015]]</f>
        <v>1607.4158636026687</v>
      </c>
      <c r="BF92" s="82">
        <f>Table1[[#This Row],[Total (HRK million)                                                           ]]-Table1[[#This Row],[Total (HRK million) ]]</f>
        <v>-0.45624200000000026</v>
      </c>
      <c r="BG92" s="13">
        <f>Table1[[#This Row],[Total (HRK million)     ]]*1000000/Table1[[#This Row],[Population 2015]]</f>
        <v>-338.20756115641234</v>
      </c>
      <c r="BH92" s="68">
        <v>1365</v>
      </c>
      <c r="BI92" s="88">
        <v>1.9325330000000001</v>
      </c>
      <c r="BJ92" s="12">
        <f>Table1[[#This Row],[Total (HRK million)                                  ]]*1000000/Table1[[#This Row],[Population 2014]]</f>
        <v>1415.7750915750917</v>
      </c>
      <c r="BK92" s="88">
        <v>1.880606</v>
      </c>
      <c r="BL92" s="12">
        <f>Table1[[#This Row],[Total (HRK million)    ]]*1000000/Table1[[#This Row],[Population 2014]]</f>
        <v>1377.7333333333333</v>
      </c>
      <c r="BM92" s="88">
        <f>Table1[[#This Row],[Total (HRK million)                                  ]]-Table1[[#This Row],[Total (HRK million)    ]]</f>
        <v>5.1927000000000056E-2</v>
      </c>
      <c r="BN92" s="12">
        <f>Table1[[#This Row],[Total (HRK million)      ]]*1000000/Table1[[#This Row],[Population 2014]]</f>
        <v>38.041758241758288</v>
      </c>
      <c r="BO92" s="94">
        <v>5</v>
      </c>
      <c r="BP92" s="53">
        <v>5</v>
      </c>
      <c r="BQ92" s="55">
        <v>5</v>
      </c>
      <c r="BR92" s="26">
        <v>5</v>
      </c>
      <c r="BS92" s="13">
        <v>2</v>
      </c>
      <c r="BT92" s="13">
        <v>1</v>
      </c>
      <c r="BU92" s="13">
        <v>3</v>
      </c>
      <c r="BV92" s="13">
        <v>2</v>
      </c>
      <c r="BW92" s="56">
        <v>0</v>
      </c>
    </row>
    <row r="93" spans="1:75" x14ac:dyDescent="0.25">
      <c r="A93" s="14" t="s">
        <v>608</v>
      </c>
      <c r="B93" s="15" t="s">
        <v>670</v>
      </c>
      <c r="C93" s="15" t="s">
        <v>337</v>
      </c>
      <c r="D93" s="47">
        <v>1039</v>
      </c>
      <c r="E93" s="46">
        <v>5.3469038900000001</v>
      </c>
      <c r="F93" s="36">
        <f>Table1[[#This Row],[Total (HRK million)]]*1000000/Table1[[#This Row],[Population 2022]]</f>
        <v>5146.2020115495661</v>
      </c>
      <c r="G93" s="46">
        <v>3.3866238499999999</v>
      </c>
      <c r="H93" s="36">
        <f>Table1[[#This Row],[Total (HRK million)                ]]*1000000/Table1[[#This Row],[Population 2022]]</f>
        <v>3259.5032242540906</v>
      </c>
      <c r="I93" s="46">
        <v>1.9602800399999996</v>
      </c>
      <c r="J93" s="36">
        <f>Table1[[#This Row],[Total (HRK million)                           ]]*1000000/Table1[[#This Row],[Population 2022]]</f>
        <v>1886.698787295476</v>
      </c>
      <c r="K93" s="47">
        <v>1058</v>
      </c>
      <c r="L93" s="46">
        <v>5.9548509999999997</v>
      </c>
      <c r="M93" s="36">
        <f>Table1[[#This Row],[Total (HRK million)  ]]*1000000/Table1[[#This Row],[Population 2021]]</f>
        <v>5628.4035916824196</v>
      </c>
      <c r="N93" s="46">
        <v>4.6308999999999996</v>
      </c>
      <c r="O93" s="36">
        <f>Table1[[#This Row],[Total (HRK million)                 ]]*1000000/Table1[[#This Row],[Population 2021]]</f>
        <v>4377.0321361058604</v>
      </c>
      <c r="P93" s="46">
        <v>1.3239510000000001</v>
      </c>
      <c r="Q93" s="36">
        <f>Table1[[#This Row],[Total (HRK million)                            ]]*1000000/Table1[[#This Row],[Population 2021]]</f>
        <v>1251.3714555765596</v>
      </c>
      <c r="R93" s="64">
        <v>1040</v>
      </c>
      <c r="S93" s="35">
        <v>6.8044849999999997</v>
      </c>
      <c r="T93" s="36">
        <f>Table1[[#This Row],[Total (HRK million)   ]]*1000000/Table1[[#This Row],[Population 2020]]</f>
        <v>6542.7740384615381</v>
      </c>
      <c r="U93" s="35">
        <v>8.1514430000000004</v>
      </c>
      <c r="V93" s="36">
        <f>Table1[[#This Row],[Total (HRK million)                  ]]*1000000/Table1[[#This Row],[Population 2020]]</f>
        <v>7837.9259615384617</v>
      </c>
      <c r="W93" s="35">
        <f>Table1[[#This Row],[Total (HRK million)   ]]-Table1[[#This Row],[Total (HRK million)                  ]]</f>
        <v>-1.3469580000000008</v>
      </c>
      <c r="X93" s="36">
        <f>Table1[[#This Row],[Total (HRK million)                             ]]*1000000/Table1[[#This Row],[Population 2020]]</f>
        <v>-1295.1519230769238</v>
      </c>
      <c r="Y93" s="68">
        <v>1051</v>
      </c>
      <c r="Z93" s="7">
        <v>4.8665589999999996</v>
      </c>
      <c r="AA93" s="6">
        <f>Table1[[#This Row],[Total (HRK million)                     ]]*1000000/Table1[[#This Row],[Population 2019                 ]]</f>
        <v>4630.4081826831589</v>
      </c>
      <c r="AB93" s="7">
        <v>5.3142160000000001</v>
      </c>
      <c r="AC93" s="6">
        <f>Table1[[#This Row],[Total (HRK million)                                   ]]*1000000/Table1[[#This Row],[Population 2019                 ]]</f>
        <v>5056.3425309229306</v>
      </c>
      <c r="AD93" s="7">
        <f>Table1[[#This Row],[Total (HRK million)                     ]]-Table1[[#This Row],[Total (HRK million)                                   ]]</f>
        <v>-0.44765700000000042</v>
      </c>
      <c r="AE93" s="8">
        <f>Table1[[#This Row],[Total (HRK million)                       ]]*1000000/Table1[[#This Row],[Population 2019                 ]]</f>
        <v>-425.93434823977202</v>
      </c>
      <c r="AF93" s="6">
        <v>1063</v>
      </c>
      <c r="AG93" s="7">
        <v>4.9677420000000003</v>
      </c>
      <c r="AH93" s="6">
        <f>Table1[[#This Row],[Total (HRK million)                                 ]]*1000000/Table1[[#This Row],[Population 2018]]</f>
        <v>4673.3226716839135</v>
      </c>
      <c r="AI93" s="7">
        <v>4.0648559999999998</v>
      </c>
      <c r="AJ93" s="6">
        <f>Table1[[#This Row],[Total (HRK million)                                     ]]*1000000/Table1[[#This Row],[Population 2018]]</f>
        <v>3823.9473189087489</v>
      </c>
      <c r="AK93" s="7">
        <f>Table1[[#This Row],[Total (HRK million)                                 ]]-Table1[[#This Row],[Total (HRK million)                                     ]]</f>
        <v>0.90288600000000052</v>
      </c>
      <c r="AL93" s="8">
        <f>Table1[[#This Row],[Total (HRK million)                                      ]]*1000000/Table1[[#This Row],[Population 2018]]</f>
        <v>849.37535277516508</v>
      </c>
      <c r="AM93" s="9">
        <v>1101</v>
      </c>
      <c r="AN93" s="10">
        <v>3.0721289999999999</v>
      </c>
      <c r="AO93" s="11">
        <f>Table1[[#This Row],[Total (HRK million)                                         ]]*1000000/Table1[[#This Row],[Population 2017               ]]</f>
        <v>2790.3079019073571</v>
      </c>
      <c r="AP93" s="10">
        <v>2.4276840000000002</v>
      </c>
      <c r="AQ93" s="11">
        <f>Table1[[#This Row],[Total (HRK million)                                          ]]*1000000/Table1[[#This Row],[Population 2017               ]]</f>
        <v>2204.9809264305177</v>
      </c>
      <c r="AR93" s="10">
        <f>Table1[[#This Row],[Total (HRK million)                                         ]]-Table1[[#This Row],[Total (HRK million)                                          ]]</f>
        <v>0.64444499999999971</v>
      </c>
      <c r="AS93" s="11">
        <f>Table1[[#This Row],[Total (HRK million)                                                  ]]*1000000/Table1[[#This Row],[Population 2017               ]]</f>
        <v>585.32697547683904</v>
      </c>
      <c r="AT93" s="45">
        <v>1163</v>
      </c>
      <c r="AU93" s="46">
        <v>2.9350160000000001</v>
      </c>
      <c r="AV93" s="13">
        <f>Table1[[#This Row],[Total (HRK million)                                ]]*1000000/Table1[[#This Row],[Population 2016]]</f>
        <v>2523.6595012897678</v>
      </c>
      <c r="AW93" s="46">
        <v>2.4355359999999999</v>
      </c>
      <c r="AX93" s="13">
        <f>Table1[[#This Row],[Total (HRK million)                                                        ]]*1000000/Table1[[#This Row],[Population 2016]]</f>
        <v>2094.1840068787619</v>
      </c>
      <c r="AY93" s="82">
        <f>Table1[[#This Row],[Total (HRK million)                                ]]-Table1[[#This Row],[Total (HRK million)                                                        ]]</f>
        <v>0.49948000000000015</v>
      </c>
      <c r="AZ93" s="13">
        <f>Table1[[#This Row],[Total (HRK million)                                                                      ]]*1000000/Table1[[#This Row],[Population 2016]]</f>
        <v>429.4754944110062</v>
      </c>
      <c r="BA93" s="68">
        <v>1207</v>
      </c>
      <c r="BB93" s="52">
        <v>2.1678920000000002</v>
      </c>
      <c r="BC93" s="13">
        <f>Table1[[#This Row],[Total (HRK million)                                                           ]]*1000000/Table1[[#This Row],[Population 2015]]</f>
        <v>1796.09942004971</v>
      </c>
      <c r="BD93" s="52">
        <v>2.3059430000000001</v>
      </c>
      <c r="BE93" s="13">
        <f>Table1[[#This Row],[Total (HRK million) ]]*1000000/Table1[[#This Row],[Population 2015]]</f>
        <v>1910.4747307373655</v>
      </c>
      <c r="BF93" s="82">
        <f>Table1[[#This Row],[Total (HRK million)                                                           ]]-Table1[[#This Row],[Total (HRK million) ]]</f>
        <v>-0.13805099999999992</v>
      </c>
      <c r="BG93" s="13">
        <f>Table1[[#This Row],[Total (HRK million)     ]]*1000000/Table1[[#This Row],[Population 2015]]</f>
        <v>-114.37531068765527</v>
      </c>
      <c r="BH93" s="68">
        <v>1247</v>
      </c>
      <c r="BI93" s="88">
        <v>2.1335220000000001</v>
      </c>
      <c r="BJ93" s="12">
        <f>Table1[[#This Row],[Total (HRK million)                                  ]]*1000000/Table1[[#This Row],[Population 2014]]</f>
        <v>1710.9238171611869</v>
      </c>
      <c r="BK93" s="88">
        <v>1.981171</v>
      </c>
      <c r="BL93" s="12">
        <f>Table1[[#This Row],[Total (HRK million)    ]]*1000000/Table1[[#This Row],[Population 2014]]</f>
        <v>1588.7497995188453</v>
      </c>
      <c r="BM93" s="88">
        <f>Table1[[#This Row],[Total (HRK million)                                  ]]-Table1[[#This Row],[Total (HRK million)    ]]</f>
        <v>0.15235100000000013</v>
      </c>
      <c r="BN93" s="12">
        <f>Table1[[#This Row],[Total (HRK million)      ]]*1000000/Table1[[#This Row],[Population 2014]]</f>
        <v>122.17401764234171</v>
      </c>
      <c r="BO93" s="94">
        <v>4</v>
      </c>
      <c r="BP93" s="53">
        <v>3</v>
      </c>
      <c r="BQ93" s="55">
        <v>4</v>
      </c>
      <c r="BR93" s="26">
        <v>3</v>
      </c>
      <c r="BS93" s="13">
        <v>3</v>
      </c>
      <c r="BT93" s="13">
        <v>3</v>
      </c>
      <c r="BU93" s="13">
        <v>3</v>
      </c>
      <c r="BV93" s="13">
        <v>2</v>
      </c>
      <c r="BW93" s="56">
        <v>3</v>
      </c>
    </row>
    <row r="94" spans="1:75" x14ac:dyDescent="0.25">
      <c r="A94" s="14" t="s">
        <v>608</v>
      </c>
      <c r="B94" s="15" t="s">
        <v>24</v>
      </c>
      <c r="C94" s="15" t="s">
        <v>207</v>
      </c>
      <c r="D94" s="45">
        <v>2573</v>
      </c>
      <c r="E94" s="44">
        <v>8.8576050800000008</v>
      </c>
      <c r="F94" s="40">
        <f>Table1[[#This Row],[Total (HRK million)]]*1000000/Table1[[#This Row],[Population 2022]]</f>
        <v>3442.5204352895453</v>
      </c>
      <c r="G94" s="44">
        <v>8.0967697899999997</v>
      </c>
      <c r="H94" s="40">
        <f>Table1[[#This Row],[Total (HRK million)                ]]*1000000/Table1[[#This Row],[Population 2022]]</f>
        <v>3146.820750097163</v>
      </c>
      <c r="I94" s="44">
        <v>0.76083529000000094</v>
      </c>
      <c r="J94" s="40">
        <f>Table1[[#This Row],[Total (HRK million)                           ]]*1000000/Table1[[#This Row],[Population 2022]]</f>
        <v>295.69968519238279</v>
      </c>
      <c r="K94" s="45">
        <v>2541</v>
      </c>
      <c r="L94" s="44">
        <v>7.452261</v>
      </c>
      <c r="M94" s="40">
        <f>Table1[[#This Row],[Total (HRK million)  ]]*1000000/Table1[[#This Row],[Population 2021]]</f>
        <v>2932.806375442739</v>
      </c>
      <c r="N94" s="44">
        <v>6.6338939999999997</v>
      </c>
      <c r="O94" s="40">
        <f>Table1[[#This Row],[Total (HRK million)                 ]]*1000000/Table1[[#This Row],[Population 2021]]</f>
        <v>2610.7414403778039</v>
      </c>
      <c r="P94" s="44">
        <v>0.81836700000000029</v>
      </c>
      <c r="Q94" s="40">
        <f>Table1[[#This Row],[Total (HRK million)                            ]]*1000000/Table1[[#This Row],[Population 2021]]</f>
        <v>322.06493506493518</v>
      </c>
      <c r="R94" s="64">
        <v>2646</v>
      </c>
      <c r="S94" s="35">
        <v>7.9589970000000001</v>
      </c>
      <c r="T94" s="36">
        <f>Table1[[#This Row],[Total (HRK million)   ]]*1000000/Table1[[#This Row],[Population 2020]]</f>
        <v>3007.9353741496598</v>
      </c>
      <c r="U94" s="35">
        <v>6.6873290000000001</v>
      </c>
      <c r="V94" s="36">
        <f>Table1[[#This Row],[Total (HRK million)                  ]]*1000000/Table1[[#This Row],[Population 2020]]</f>
        <v>2527.3352229780803</v>
      </c>
      <c r="W94" s="35">
        <f>Table1[[#This Row],[Total (HRK million)   ]]-Table1[[#This Row],[Total (HRK million)                  ]]</f>
        <v>1.271668</v>
      </c>
      <c r="X94" s="36">
        <f>Table1[[#This Row],[Total (HRK million)                             ]]*1000000/Table1[[#This Row],[Population 2020]]</f>
        <v>480.60015117157974</v>
      </c>
      <c r="Y94" s="68">
        <v>2638</v>
      </c>
      <c r="Z94" s="7">
        <v>11.745820999999999</v>
      </c>
      <c r="AA94" s="6">
        <f>Table1[[#This Row],[Total (HRK million)                     ]]*1000000/Table1[[#This Row],[Population 2019                 ]]</f>
        <v>4452.5477634571644</v>
      </c>
      <c r="AB94" s="7">
        <v>7.1491699999999998</v>
      </c>
      <c r="AC94" s="6">
        <f>Table1[[#This Row],[Total (HRK million)                                   ]]*1000000/Table1[[#This Row],[Population 2019                 ]]</f>
        <v>2710.0720242608036</v>
      </c>
      <c r="AD94" s="7">
        <f>Table1[[#This Row],[Total (HRK million)                     ]]-Table1[[#This Row],[Total (HRK million)                                   ]]</f>
        <v>4.5966509999999996</v>
      </c>
      <c r="AE94" s="8">
        <f>Table1[[#This Row],[Total (HRK million)                       ]]*1000000/Table1[[#This Row],[Population 2019                 ]]</f>
        <v>1742.4757391963608</v>
      </c>
      <c r="AF94" s="6">
        <v>2651</v>
      </c>
      <c r="AG94" s="7">
        <v>5.9895009999999997</v>
      </c>
      <c r="AH94" s="6">
        <f>Table1[[#This Row],[Total (HRK million)                                 ]]*1000000/Table1[[#This Row],[Population 2018]]</f>
        <v>2259.336476801207</v>
      </c>
      <c r="AI94" s="7">
        <v>5.4042269999999997</v>
      </c>
      <c r="AJ94" s="6">
        <f>Table1[[#This Row],[Total (HRK million)                                     ]]*1000000/Table1[[#This Row],[Population 2018]]</f>
        <v>2038.5616748396831</v>
      </c>
      <c r="AK94" s="7">
        <f>Table1[[#This Row],[Total (HRK million)                                 ]]-Table1[[#This Row],[Total (HRK million)                                     ]]</f>
        <v>0.58527400000000007</v>
      </c>
      <c r="AL94" s="8">
        <f>Table1[[#This Row],[Total (HRK million)                                      ]]*1000000/Table1[[#This Row],[Population 2018]]</f>
        <v>220.77480196152399</v>
      </c>
      <c r="AM94" s="9">
        <v>2657</v>
      </c>
      <c r="AN94" s="10">
        <v>4.8012550000000003</v>
      </c>
      <c r="AO94" s="11">
        <f>Table1[[#This Row],[Total (HRK million)                                         ]]*1000000/Table1[[#This Row],[Population 2017               ]]</f>
        <v>1807.0210764019571</v>
      </c>
      <c r="AP94" s="10">
        <v>5.452617</v>
      </c>
      <c r="AQ94" s="11">
        <f>Table1[[#This Row],[Total (HRK million)                                          ]]*1000000/Table1[[#This Row],[Population 2017               ]]</f>
        <v>2052.1704930372603</v>
      </c>
      <c r="AR94" s="10">
        <f>Table1[[#This Row],[Total (HRK million)                                         ]]-Table1[[#This Row],[Total (HRK million)                                          ]]</f>
        <v>-0.65136199999999977</v>
      </c>
      <c r="AS94" s="11">
        <f>Table1[[#This Row],[Total (HRK million)                                                  ]]*1000000/Table1[[#This Row],[Population 2017               ]]</f>
        <v>-245.14941663530288</v>
      </c>
      <c r="AT94" s="45">
        <v>2680</v>
      </c>
      <c r="AU94" s="46">
        <v>4.4935770000000002</v>
      </c>
      <c r="AV94" s="13">
        <f>Table1[[#This Row],[Total (HRK million)                                ]]*1000000/Table1[[#This Row],[Population 2016]]</f>
        <v>1676.7078358208955</v>
      </c>
      <c r="AW94" s="46">
        <v>4.2965910000000003</v>
      </c>
      <c r="AX94" s="13">
        <f>Table1[[#This Row],[Total (HRK million)                                                        ]]*1000000/Table1[[#This Row],[Population 2016]]</f>
        <v>1603.2055970149254</v>
      </c>
      <c r="AY94" s="82">
        <f>Table1[[#This Row],[Total (HRK million)                                ]]-Table1[[#This Row],[Total (HRK million)                                                        ]]</f>
        <v>0.19698599999999988</v>
      </c>
      <c r="AZ94" s="13">
        <f>Table1[[#This Row],[Total (HRK million)                                                                      ]]*1000000/Table1[[#This Row],[Population 2016]]</f>
        <v>73.502238805970109</v>
      </c>
      <c r="BA94" s="68">
        <v>2699</v>
      </c>
      <c r="BB94" s="52">
        <v>4.255096</v>
      </c>
      <c r="BC94" s="13">
        <f>Table1[[#This Row],[Total (HRK million)                                                           ]]*1000000/Table1[[#This Row],[Population 2015]]</f>
        <v>1576.5453871804373</v>
      </c>
      <c r="BD94" s="52">
        <v>4.3982400000000004</v>
      </c>
      <c r="BE94" s="13">
        <f>Table1[[#This Row],[Total (HRK million) ]]*1000000/Table1[[#This Row],[Population 2015]]</f>
        <v>1629.5813264171916</v>
      </c>
      <c r="BF94" s="82">
        <f>Table1[[#This Row],[Total (HRK million)                                                           ]]-Table1[[#This Row],[Total (HRK million) ]]</f>
        <v>-0.14314400000000038</v>
      </c>
      <c r="BG94" s="13">
        <f>Table1[[#This Row],[Total (HRK million)     ]]*1000000/Table1[[#This Row],[Population 2015]]</f>
        <v>-53.035939236754494</v>
      </c>
      <c r="BH94" s="68">
        <v>2705</v>
      </c>
      <c r="BI94" s="88">
        <v>4.585915</v>
      </c>
      <c r="BJ94" s="12">
        <f>Table1[[#This Row],[Total (HRK million)                                  ]]*1000000/Table1[[#This Row],[Population 2014]]</f>
        <v>1695.3475046210722</v>
      </c>
      <c r="BK94" s="88">
        <v>4.7412840000000003</v>
      </c>
      <c r="BL94" s="12">
        <f>Table1[[#This Row],[Total (HRK million)    ]]*1000000/Table1[[#This Row],[Population 2014]]</f>
        <v>1752.7852125693162</v>
      </c>
      <c r="BM94" s="88">
        <f>Table1[[#This Row],[Total (HRK million)                                  ]]-Table1[[#This Row],[Total (HRK million)    ]]</f>
        <v>-0.15536900000000031</v>
      </c>
      <c r="BN94" s="12">
        <f>Table1[[#This Row],[Total (HRK million)      ]]*1000000/Table1[[#This Row],[Population 2014]]</f>
        <v>-57.43770794824411</v>
      </c>
      <c r="BO94" s="94">
        <v>5</v>
      </c>
      <c r="BP94" s="53">
        <v>5</v>
      </c>
      <c r="BQ94" s="55">
        <v>5</v>
      </c>
      <c r="BR94" s="26">
        <v>5</v>
      </c>
      <c r="BS94" s="13">
        <v>4</v>
      </c>
      <c r="BT94" s="13">
        <v>4</v>
      </c>
      <c r="BU94" s="13">
        <v>3</v>
      </c>
      <c r="BV94" s="13">
        <v>3</v>
      </c>
      <c r="BW94" s="56">
        <v>1</v>
      </c>
    </row>
    <row r="95" spans="1:75" x14ac:dyDescent="0.25">
      <c r="A95" s="14" t="s">
        <v>608</v>
      </c>
      <c r="B95" s="15" t="s">
        <v>666</v>
      </c>
      <c r="C95" s="15" t="s">
        <v>391</v>
      </c>
      <c r="D95" s="45">
        <v>1850</v>
      </c>
      <c r="E95" s="44">
        <v>11.76131678</v>
      </c>
      <c r="F95" s="40">
        <f>Table1[[#This Row],[Total (HRK million)]]*1000000/Table1[[#This Row],[Population 2022]]</f>
        <v>6357.4685297297292</v>
      </c>
      <c r="G95" s="44">
        <v>11.299678369999999</v>
      </c>
      <c r="H95" s="40">
        <f>Table1[[#This Row],[Total (HRK million)                ]]*1000000/Table1[[#This Row],[Population 2022]]</f>
        <v>6107.9342540540538</v>
      </c>
      <c r="I95" s="44">
        <v>0.46163841000000017</v>
      </c>
      <c r="J95" s="40">
        <f>Table1[[#This Row],[Total (HRK million)                           ]]*1000000/Table1[[#This Row],[Population 2022]]</f>
        <v>249.53427567567576</v>
      </c>
      <c r="K95" s="45">
        <v>1949</v>
      </c>
      <c r="L95" s="44">
        <v>11.808843</v>
      </c>
      <c r="M95" s="40">
        <f>Table1[[#This Row],[Total (HRK million)  ]]*1000000/Table1[[#This Row],[Population 2021]]</f>
        <v>6058.9240636223703</v>
      </c>
      <c r="N95" s="44">
        <v>11.025207</v>
      </c>
      <c r="O95" s="40">
        <f>Table1[[#This Row],[Total (HRK million)                 ]]*1000000/Table1[[#This Row],[Population 2021]]</f>
        <v>5656.853258081067</v>
      </c>
      <c r="P95" s="44">
        <v>0.78363599999999956</v>
      </c>
      <c r="Q95" s="40">
        <f>Table1[[#This Row],[Total (HRK million)                            ]]*1000000/Table1[[#This Row],[Population 2021]]</f>
        <v>402.070805541303</v>
      </c>
      <c r="R95" s="64">
        <v>1903</v>
      </c>
      <c r="S95" s="35">
        <v>13.328215</v>
      </c>
      <c r="T95" s="36">
        <f>Table1[[#This Row],[Total (HRK million)   ]]*1000000/Table1[[#This Row],[Population 2020]]</f>
        <v>7003.7913820283766</v>
      </c>
      <c r="U95" s="35">
        <v>13.621212999999999</v>
      </c>
      <c r="V95" s="36">
        <f>Table1[[#This Row],[Total (HRK million)                  ]]*1000000/Table1[[#This Row],[Population 2020]]</f>
        <v>7157.7577509196008</v>
      </c>
      <c r="W95" s="35">
        <f>Table1[[#This Row],[Total (HRK million)   ]]-Table1[[#This Row],[Total (HRK million)                  ]]</f>
        <v>-0.29299799999999898</v>
      </c>
      <c r="X95" s="36">
        <f>Table1[[#This Row],[Total (HRK million)                             ]]*1000000/Table1[[#This Row],[Population 2020]]</f>
        <v>-153.96636889122385</v>
      </c>
      <c r="Y95" s="68">
        <v>1971</v>
      </c>
      <c r="Z95" s="7">
        <v>10.659532</v>
      </c>
      <c r="AA95" s="6">
        <f>Table1[[#This Row],[Total (HRK million)                     ]]*1000000/Table1[[#This Row],[Population 2019                 ]]</f>
        <v>5408.1846778285135</v>
      </c>
      <c r="AB95" s="7">
        <v>11.309039</v>
      </c>
      <c r="AC95" s="6">
        <f>Table1[[#This Row],[Total (HRK million)                                   ]]*1000000/Table1[[#This Row],[Population 2019                 ]]</f>
        <v>5737.7163876204968</v>
      </c>
      <c r="AD95" s="7">
        <f>Table1[[#This Row],[Total (HRK million)                     ]]-Table1[[#This Row],[Total (HRK million)                                   ]]</f>
        <v>-0.64950699999999983</v>
      </c>
      <c r="AE95" s="8">
        <f>Table1[[#This Row],[Total (HRK million)                       ]]*1000000/Table1[[#This Row],[Population 2019                 ]]</f>
        <v>-329.5317097919837</v>
      </c>
      <c r="AF95" s="6">
        <v>2065</v>
      </c>
      <c r="AG95" s="7">
        <v>12.933277</v>
      </c>
      <c r="AH95" s="6">
        <f>Table1[[#This Row],[Total (HRK million)                                 ]]*1000000/Table1[[#This Row],[Population 2018]]</f>
        <v>6263.0881355932206</v>
      </c>
      <c r="AI95" s="7">
        <v>12.660579</v>
      </c>
      <c r="AJ95" s="6">
        <f>Table1[[#This Row],[Total (HRK million)                                     ]]*1000000/Table1[[#This Row],[Population 2018]]</f>
        <v>6131.0309927360777</v>
      </c>
      <c r="AK95" s="7">
        <f>Table1[[#This Row],[Total (HRK million)                                 ]]-Table1[[#This Row],[Total (HRK million)                                     ]]</f>
        <v>0.27269800000000011</v>
      </c>
      <c r="AL95" s="8">
        <f>Table1[[#This Row],[Total (HRK million)                                      ]]*1000000/Table1[[#This Row],[Population 2018]]</f>
        <v>132.05714285714291</v>
      </c>
      <c r="AM95" s="9">
        <v>2137</v>
      </c>
      <c r="AN95" s="10">
        <v>8.7771080000000001</v>
      </c>
      <c r="AO95" s="11">
        <f>Table1[[#This Row],[Total (HRK million)                                         ]]*1000000/Table1[[#This Row],[Population 2017               ]]</f>
        <v>4107.2101076275148</v>
      </c>
      <c r="AP95" s="10">
        <v>8.3971809999999998</v>
      </c>
      <c r="AQ95" s="11">
        <f>Table1[[#This Row],[Total (HRK million)                                          ]]*1000000/Table1[[#This Row],[Population 2017               ]]</f>
        <v>3929.4248947122132</v>
      </c>
      <c r="AR95" s="10">
        <f>Table1[[#This Row],[Total (HRK million)                                         ]]-Table1[[#This Row],[Total (HRK million)                                          ]]</f>
        <v>0.37992700000000035</v>
      </c>
      <c r="AS95" s="11">
        <f>Table1[[#This Row],[Total (HRK million)                                                  ]]*1000000/Table1[[#This Row],[Population 2017               ]]</f>
        <v>177.785212915302</v>
      </c>
      <c r="AT95" s="45">
        <v>2308</v>
      </c>
      <c r="AU95" s="46">
        <v>8.0846529999999994</v>
      </c>
      <c r="AV95" s="13">
        <f>Table1[[#This Row],[Total (HRK million)                                ]]*1000000/Table1[[#This Row],[Population 2016]]</f>
        <v>3502.8825823223565</v>
      </c>
      <c r="AW95" s="46">
        <v>8.0699970000000008</v>
      </c>
      <c r="AX95" s="13">
        <f>Table1[[#This Row],[Total (HRK million)                                                        ]]*1000000/Table1[[#This Row],[Population 2016]]</f>
        <v>3496.5324956672448</v>
      </c>
      <c r="AY95" s="82">
        <f>Table1[[#This Row],[Total (HRK million)                                ]]-Table1[[#This Row],[Total (HRK million)                                                        ]]</f>
        <v>1.465599999999867E-2</v>
      </c>
      <c r="AZ95" s="13">
        <f>Table1[[#This Row],[Total (HRK million)                                                                      ]]*1000000/Table1[[#This Row],[Population 2016]]</f>
        <v>6.3500866551120758</v>
      </c>
      <c r="BA95" s="68">
        <v>2405</v>
      </c>
      <c r="BB95" s="52">
        <v>12.443859</v>
      </c>
      <c r="BC95" s="13">
        <f>Table1[[#This Row],[Total (HRK million)                                                           ]]*1000000/Table1[[#This Row],[Population 2015]]</f>
        <v>5174.1617463617467</v>
      </c>
      <c r="BD95" s="52">
        <v>11.692605</v>
      </c>
      <c r="BE95" s="13">
        <f>Table1[[#This Row],[Total (HRK million) ]]*1000000/Table1[[#This Row],[Population 2015]]</f>
        <v>4861.7900207900211</v>
      </c>
      <c r="BF95" s="82">
        <f>Table1[[#This Row],[Total (HRK million)                                                           ]]-Table1[[#This Row],[Total (HRK million) ]]</f>
        <v>0.75125399999999942</v>
      </c>
      <c r="BG95" s="13">
        <f>Table1[[#This Row],[Total (HRK million)     ]]*1000000/Table1[[#This Row],[Population 2015]]</f>
        <v>312.37172557172534</v>
      </c>
      <c r="BH95" s="68">
        <v>2538</v>
      </c>
      <c r="BI95" s="88">
        <v>6.16</v>
      </c>
      <c r="BJ95" s="12">
        <f>Table1[[#This Row],[Total (HRK million)                                  ]]*1000000/Table1[[#This Row],[Population 2014]]</f>
        <v>2427.1079590228528</v>
      </c>
      <c r="BK95" s="88">
        <v>6.1020430000000001</v>
      </c>
      <c r="BL95" s="12">
        <f>Table1[[#This Row],[Total (HRK million)    ]]*1000000/Table1[[#This Row],[Population 2014]]</f>
        <v>2404.2722616233254</v>
      </c>
      <c r="BM95" s="88">
        <f>Table1[[#This Row],[Total (HRK million)                                  ]]-Table1[[#This Row],[Total (HRK million)    ]]</f>
        <v>5.7957000000000036E-2</v>
      </c>
      <c r="BN95" s="12">
        <f>Table1[[#This Row],[Total (HRK million)      ]]*1000000/Table1[[#This Row],[Population 2014]]</f>
        <v>22.835697399527202</v>
      </c>
      <c r="BO95" s="94">
        <v>5</v>
      </c>
      <c r="BP95" s="53">
        <v>5</v>
      </c>
      <c r="BQ95" s="55">
        <v>5</v>
      </c>
      <c r="BR95" s="26">
        <v>5</v>
      </c>
      <c r="BS95" s="13">
        <v>5</v>
      </c>
      <c r="BT95" s="13">
        <v>3</v>
      </c>
      <c r="BU95" s="13">
        <v>4</v>
      </c>
      <c r="BV95" s="13">
        <v>0</v>
      </c>
      <c r="BW95" s="56">
        <v>0</v>
      </c>
    </row>
    <row r="96" spans="1:75" x14ac:dyDescent="0.25">
      <c r="A96" s="14" t="s">
        <v>608</v>
      </c>
      <c r="B96" s="15" t="s">
        <v>664</v>
      </c>
      <c r="C96" s="15" t="s">
        <v>439</v>
      </c>
      <c r="D96" s="45">
        <v>3522</v>
      </c>
      <c r="E96" s="44">
        <v>17.973600990000001</v>
      </c>
      <c r="F96" s="40">
        <f>Table1[[#This Row],[Total (HRK million)]]*1000000/Table1[[#This Row],[Population 2022]]</f>
        <v>5103.2370783645665</v>
      </c>
      <c r="G96" s="44">
        <v>16.507261</v>
      </c>
      <c r="H96" s="40">
        <f>Table1[[#This Row],[Total (HRK million)                ]]*1000000/Table1[[#This Row],[Population 2022]]</f>
        <v>4686.8997728563318</v>
      </c>
      <c r="I96" s="44">
        <v>1.466339990000002</v>
      </c>
      <c r="J96" s="40">
        <f>Table1[[#This Row],[Total (HRK million)                           ]]*1000000/Table1[[#This Row],[Population 2022]]</f>
        <v>416.33730550823458</v>
      </c>
      <c r="K96" s="45">
        <v>3662</v>
      </c>
      <c r="L96" s="44">
        <v>25.564032999999998</v>
      </c>
      <c r="M96" s="40">
        <f>Table1[[#This Row],[Total (HRK million)  ]]*1000000/Table1[[#This Row],[Population 2021]]</f>
        <v>6980.8937738940467</v>
      </c>
      <c r="N96" s="44">
        <v>24.354239</v>
      </c>
      <c r="O96" s="40">
        <f>Table1[[#This Row],[Total (HRK million)                 ]]*1000000/Table1[[#This Row],[Population 2021]]</f>
        <v>6650.5294920808301</v>
      </c>
      <c r="P96" s="44">
        <v>1.2097939999999987</v>
      </c>
      <c r="Q96" s="40">
        <f>Table1[[#This Row],[Total (HRK million)                            ]]*1000000/Table1[[#This Row],[Population 2021]]</f>
        <v>330.36428181321645</v>
      </c>
      <c r="R96" s="64">
        <v>3852</v>
      </c>
      <c r="S96" s="35">
        <v>31.005692</v>
      </c>
      <c r="T96" s="36">
        <f>Table1[[#This Row],[Total (HRK million)   ]]*1000000/Table1[[#This Row],[Population 2020]]</f>
        <v>8049.2450674974043</v>
      </c>
      <c r="U96" s="35">
        <v>31.756671000000001</v>
      </c>
      <c r="V96" s="36">
        <f>Table1[[#This Row],[Total (HRK million)                  ]]*1000000/Table1[[#This Row],[Population 2020]]</f>
        <v>8244.2032710280382</v>
      </c>
      <c r="W96" s="35">
        <f>Table1[[#This Row],[Total (HRK million)   ]]-Table1[[#This Row],[Total (HRK million)                  ]]</f>
        <v>-0.75097900000000095</v>
      </c>
      <c r="X96" s="36">
        <f>Table1[[#This Row],[Total (HRK million)                             ]]*1000000/Table1[[#This Row],[Population 2020]]</f>
        <v>-194.95820353063368</v>
      </c>
      <c r="Y96" s="68">
        <v>3985</v>
      </c>
      <c r="Z96" s="7">
        <v>22.480706000000001</v>
      </c>
      <c r="AA96" s="6">
        <f>Table1[[#This Row],[Total (HRK million)                     ]]*1000000/Table1[[#This Row],[Population 2019                 ]]</f>
        <v>5641.3314930991219</v>
      </c>
      <c r="AB96" s="7">
        <v>24.714507000000001</v>
      </c>
      <c r="AC96" s="6">
        <f>Table1[[#This Row],[Total (HRK million)                                   ]]*1000000/Table1[[#This Row],[Population 2019                 ]]</f>
        <v>6201.8838143036382</v>
      </c>
      <c r="AD96" s="7">
        <f>Table1[[#This Row],[Total (HRK million)                     ]]-Table1[[#This Row],[Total (HRK million)                                   ]]</f>
        <v>-2.2338009999999997</v>
      </c>
      <c r="AE96" s="8">
        <f>Table1[[#This Row],[Total (HRK million)                       ]]*1000000/Table1[[#This Row],[Population 2019                 ]]</f>
        <v>-560.55232120451683</v>
      </c>
      <c r="AF96" s="6">
        <v>4109</v>
      </c>
      <c r="AG96" s="7">
        <v>20.749186999999999</v>
      </c>
      <c r="AH96" s="6">
        <f>Table1[[#This Row],[Total (HRK million)                                 ]]*1000000/Table1[[#This Row],[Population 2018]]</f>
        <v>5049.692625943052</v>
      </c>
      <c r="AI96" s="7">
        <v>20.749186999999999</v>
      </c>
      <c r="AJ96" s="6">
        <f>Table1[[#This Row],[Total (HRK million)                                     ]]*1000000/Table1[[#This Row],[Population 2018]]</f>
        <v>5049.692625943052</v>
      </c>
      <c r="AK96" s="7">
        <f>Table1[[#This Row],[Total (HRK million)                                 ]]-Table1[[#This Row],[Total (HRK million)                                     ]]</f>
        <v>0</v>
      </c>
      <c r="AL96" s="8">
        <f>Table1[[#This Row],[Total (HRK million)                                      ]]*1000000/Table1[[#This Row],[Population 2018]]</f>
        <v>0</v>
      </c>
      <c r="AM96" s="9">
        <v>4273</v>
      </c>
      <c r="AN96" s="10">
        <v>13.076604</v>
      </c>
      <c r="AO96" s="11">
        <f>Table1[[#This Row],[Total (HRK million)                                         ]]*1000000/Table1[[#This Row],[Population 2017               ]]</f>
        <v>3060.2864498010767</v>
      </c>
      <c r="AP96" s="10">
        <v>13.342404999999999</v>
      </c>
      <c r="AQ96" s="11">
        <f>Table1[[#This Row],[Total (HRK million)                                          ]]*1000000/Table1[[#This Row],[Population 2017               ]]</f>
        <v>3122.4912239644277</v>
      </c>
      <c r="AR96" s="10">
        <f>Table1[[#This Row],[Total (HRK million)                                         ]]-Table1[[#This Row],[Total (HRK million)                                          ]]</f>
        <v>-0.26580099999999973</v>
      </c>
      <c r="AS96" s="11">
        <f>Table1[[#This Row],[Total (HRK million)                                                  ]]*1000000/Table1[[#This Row],[Population 2017               ]]</f>
        <v>-62.20477416335121</v>
      </c>
      <c r="AT96" s="45">
        <v>4542</v>
      </c>
      <c r="AU96" s="46">
        <v>17.534307999999999</v>
      </c>
      <c r="AV96" s="13">
        <f>Table1[[#This Row],[Total (HRK million)                                ]]*1000000/Table1[[#This Row],[Population 2016]]</f>
        <v>3860.4817261118451</v>
      </c>
      <c r="AW96" s="46">
        <v>18.648928000000002</v>
      </c>
      <c r="AX96" s="13">
        <f>Table1[[#This Row],[Total (HRK million)                                                        ]]*1000000/Table1[[#This Row],[Population 2016]]</f>
        <v>4105.8846323205635</v>
      </c>
      <c r="AY96" s="82">
        <f>Table1[[#This Row],[Total (HRK million)                                ]]-Table1[[#This Row],[Total (HRK million)                                                        ]]</f>
        <v>-1.1146200000000022</v>
      </c>
      <c r="AZ96" s="13">
        <f>Table1[[#This Row],[Total (HRK million)                                                                      ]]*1000000/Table1[[#This Row],[Population 2016]]</f>
        <v>-245.40290620871909</v>
      </c>
      <c r="BA96" s="68">
        <v>4736</v>
      </c>
      <c r="BB96" s="52">
        <v>18.504548</v>
      </c>
      <c r="BC96" s="13">
        <f>Table1[[#This Row],[Total (HRK million)                                                           ]]*1000000/Table1[[#This Row],[Population 2015]]</f>
        <v>3907.2103040540542</v>
      </c>
      <c r="BD96" s="52">
        <v>21.298881000000002</v>
      </c>
      <c r="BE96" s="13">
        <f>Table1[[#This Row],[Total (HRK million) ]]*1000000/Table1[[#This Row],[Population 2015]]</f>
        <v>4497.2299408783783</v>
      </c>
      <c r="BF96" s="82">
        <f>Table1[[#This Row],[Total (HRK million)                                                           ]]-Table1[[#This Row],[Total (HRK million) ]]</f>
        <v>-2.7943330000000017</v>
      </c>
      <c r="BG96" s="13">
        <f>Table1[[#This Row],[Total (HRK million)     ]]*1000000/Table1[[#This Row],[Population 2015]]</f>
        <v>-590.01963682432472</v>
      </c>
      <c r="BH96" s="68">
        <v>4838</v>
      </c>
      <c r="BI96" s="88">
        <v>20.904346</v>
      </c>
      <c r="BJ96" s="12">
        <f>Table1[[#This Row],[Total (HRK million)                                  ]]*1000000/Table1[[#This Row],[Population 2014]]</f>
        <v>4320.8652335675897</v>
      </c>
      <c r="BK96" s="88">
        <v>16.905142000000001</v>
      </c>
      <c r="BL96" s="12">
        <f>Table1[[#This Row],[Total (HRK million)    ]]*1000000/Table1[[#This Row],[Population 2014]]</f>
        <v>3494.2418354692022</v>
      </c>
      <c r="BM96" s="88">
        <f>Table1[[#This Row],[Total (HRK million)                                  ]]-Table1[[#This Row],[Total (HRK million)    ]]</f>
        <v>3.9992039999999989</v>
      </c>
      <c r="BN96" s="12">
        <f>Table1[[#This Row],[Total (HRK million)      ]]*1000000/Table1[[#This Row],[Population 2014]]</f>
        <v>826.62339809838761</v>
      </c>
      <c r="BO96" s="94">
        <v>5</v>
      </c>
      <c r="BP96" s="53">
        <v>4</v>
      </c>
      <c r="BQ96" s="55">
        <v>4</v>
      </c>
      <c r="BR96" s="26">
        <v>4</v>
      </c>
      <c r="BS96" s="13">
        <v>2</v>
      </c>
      <c r="BT96" s="13">
        <v>3</v>
      </c>
      <c r="BU96" s="13">
        <v>4</v>
      </c>
      <c r="BV96" s="13">
        <v>3</v>
      </c>
      <c r="BW96" s="56">
        <v>3</v>
      </c>
    </row>
    <row r="97" spans="1:75" x14ac:dyDescent="0.25">
      <c r="A97" s="14" t="s">
        <v>608</v>
      </c>
      <c r="B97" s="15" t="s">
        <v>666</v>
      </c>
      <c r="C97" s="15" t="s">
        <v>392</v>
      </c>
      <c r="D97" s="45">
        <v>2016</v>
      </c>
      <c r="E97" s="44">
        <v>9.78283916</v>
      </c>
      <c r="F97" s="40">
        <f>Table1[[#This Row],[Total (HRK million)]]*1000000/Table1[[#This Row],[Population 2022]]</f>
        <v>4852.59878968254</v>
      </c>
      <c r="G97" s="44">
        <v>7.8361106700000001</v>
      </c>
      <c r="H97" s="40">
        <f>Table1[[#This Row],[Total (HRK million)                ]]*1000000/Table1[[#This Row],[Population 2022]]</f>
        <v>3886.9596577380953</v>
      </c>
      <c r="I97" s="44">
        <v>1.9467284900000001</v>
      </c>
      <c r="J97" s="40">
        <f>Table1[[#This Row],[Total (HRK million)                           ]]*1000000/Table1[[#This Row],[Population 2022]]</f>
        <v>965.63913194444456</v>
      </c>
      <c r="K97" s="45">
        <v>2126</v>
      </c>
      <c r="L97" s="44">
        <v>14.160121</v>
      </c>
      <c r="M97" s="40">
        <f>Table1[[#This Row],[Total (HRK million)  ]]*1000000/Table1[[#This Row],[Population 2021]]</f>
        <v>6660.4520225776105</v>
      </c>
      <c r="N97" s="44">
        <v>15.512197</v>
      </c>
      <c r="O97" s="40">
        <f>Table1[[#This Row],[Total (HRK million)                 ]]*1000000/Table1[[#This Row],[Population 2021]]</f>
        <v>7296.4238005644402</v>
      </c>
      <c r="P97" s="44">
        <v>-1.3520760000000003</v>
      </c>
      <c r="Q97" s="40">
        <f>Table1[[#This Row],[Total (HRK million)                            ]]*1000000/Table1[[#This Row],[Population 2021]]</f>
        <v>-635.97177798682981</v>
      </c>
      <c r="R97" s="64">
        <v>2184</v>
      </c>
      <c r="S97" s="35">
        <v>10.753182000000001</v>
      </c>
      <c r="T97" s="36">
        <f>Table1[[#This Row],[Total (HRK million)   ]]*1000000/Table1[[#This Row],[Population 2020]]</f>
        <v>4923.618131868132</v>
      </c>
      <c r="U97" s="35">
        <v>10.070346000000001</v>
      </c>
      <c r="V97" s="36">
        <f>Table1[[#This Row],[Total (HRK million)                  ]]*1000000/Table1[[#This Row],[Population 2020]]</f>
        <v>4610.9642857142853</v>
      </c>
      <c r="W97" s="35">
        <f>Table1[[#This Row],[Total (HRK million)   ]]-Table1[[#This Row],[Total (HRK million)                  ]]</f>
        <v>0.682836</v>
      </c>
      <c r="X97" s="36">
        <f>Table1[[#This Row],[Total (HRK million)                             ]]*1000000/Table1[[#This Row],[Population 2020]]</f>
        <v>312.65384615384613</v>
      </c>
      <c r="Y97" s="68">
        <v>2207</v>
      </c>
      <c r="Z97" s="7">
        <v>8.4479399999999991</v>
      </c>
      <c r="AA97" s="6">
        <f>Table1[[#This Row],[Total (HRK million)                     ]]*1000000/Table1[[#This Row],[Population 2019                 ]]</f>
        <v>3827.7933846850929</v>
      </c>
      <c r="AB97" s="7">
        <v>12.560225000000001</v>
      </c>
      <c r="AC97" s="6">
        <f>Table1[[#This Row],[Total (HRK million)                                   ]]*1000000/Table1[[#This Row],[Population 2019                 ]]</f>
        <v>5691.0851835070234</v>
      </c>
      <c r="AD97" s="7">
        <f>Table1[[#This Row],[Total (HRK million)                     ]]-Table1[[#This Row],[Total (HRK million)                                   ]]</f>
        <v>-4.1122850000000017</v>
      </c>
      <c r="AE97" s="8">
        <f>Table1[[#This Row],[Total (HRK million)                       ]]*1000000/Table1[[#This Row],[Population 2019                 ]]</f>
        <v>-1863.291798821931</v>
      </c>
      <c r="AF97" s="6">
        <v>2274</v>
      </c>
      <c r="AG97" s="7">
        <v>9.9008620000000001</v>
      </c>
      <c r="AH97" s="6">
        <f>Table1[[#This Row],[Total (HRK million)                                 ]]*1000000/Table1[[#This Row],[Population 2018]]</f>
        <v>4353.9410729991205</v>
      </c>
      <c r="AI97" s="7">
        <v>6.3909349999999998</v>
      </c>
      <c r="AJ97" s="6">
        <f>Table1[[#This Row],[Total (HRK million)                                     ]]*1000000/Table1[[#This Row],[Population 2018]]</f>
        <v>2810.4375549692172</v>
      </c>
      <c r="AK97" s="7">
        <f>Table1[[#This Row],[Total (HRK million)                                 ]]-Table1[[#This Row],[Total (HRK million)                                     ]]</f>
        <v>3.5099270000000002</v>
      </c>
      <c r="AL97" s="8">
        <f>Table1[[#This Row],[Total (HRK million)                                      ]]*1000000/Table1[[#This Row],[Population 2018]]</f>
        <v>1543.5035180299035</v>
      </c>
      <c r="AM97" s="9">
        <v>2322</v>
      </c>
      <c r="AN97" s="10">
        <v>4.9641570000000002</v>
      </c>
      <c r="AO97" s="11">
        <f>Table1[[#This Row],[Total (HRK million)                                         ]]*1000000/Table1[[#This Row],[Population 2017               ]]</f>
        <v>2137.8798449612405</v>
      </c>
      <c r="AP97" s="10">
        <v>5.5277469999999997</v>
      </c>
      <c r="AQ97" s="11">
        <f>Table1[[#This Row],[Total (HRK million)                                          ]]*1000000/Table1[[#This Row],[Population 2017               ]]</f>
        <v>2380.5973298880276</v>
      </c>
      <c r="AR97" s="10">
        <f>Table1[[#This Row],[Total (HRK million)                                         ]]-Table1[[#This Row],[Total (HRK million)                                          ]]</f>
        <v>-0.56358999999999959</v>
      </c>
      <c r="AS97" s="11">
        <f>Table1[[#This Row],[Total (HRK million)                                                  ]]*1000000/Table1[[#This Row],[Population 2017               ]]</f>
        <v>-242.71748492678705</v>
      </c>
      <c r="AT97" s="45">
        <v>2414</v>
      </c>
      <c r="AU97" s="46">
        <v>3.9480240000000002</v>
      </c>
      <c r="AV97" s="13">
        <f>Table1[[#This Row],[Total (HRK million)                                ]]*1000000/Table1[[#This Row],[Population 2016]]</f>
        <v>1635.46975973488</v>
      </c>
      <c r="AW97" s="46">
        <v>3.3996360000000001</v>
      </c>
      <c r="AX97" s="13">
        <f>Table1[[#This Row],[Total (HRK million)                                                        ]]*1000000/Table1[[#This Row],[Population 2016]]</f>
        <v>1408.2999171499587</v>
      </c>
      <c r="AY97" s="82">
        <f>Table1[[#This Row],[Total (HRK million)                                ]]-Table1[[#This Row],[Total (HRK million)                                                        ]]</f>
        <v>0.5483880000000001</v>
      </c>
      <c r="AZ97" s="13">
        <f>Table1[[#This Row],[Total (HRK million)                                                                      ]]*1000000/Table1[[#This Row],[Population 2016]]</f>
        <v>227.16984258492133</v>
      </c>
      <c r="BA97" s="68">
        <v>2464</v>
      </c>
      <c r="BB97" s="52">
        <v>3.3712179999999998</v>
      </c>
      <c r="BC97" s="13">
        <f>Table1[[#This Row],[Total (HRK million)                                                           ]]*1000000/Table1[[#This Row],[Population 2015]]</f>
        <v>1368.1891233766235</v>
      </c>
      <c r="BD97" s="52">
        <v>2.6304379999999998</v>
      </c>
      <c r="BE97" s="13">
        <f>Table1[[#This Row],[Total (HRK million) ]]*1000000/Table1[[#This Row],[Population 2015]]</f>
        <v>1067.5478896103896</v>
      </c>
      <c r="BF97" s="82">
        <f>Table1[[#This Row],[Total (HRK million)                                                           ]]-Table1[[#This Row],[Total (HRK million) ]]</f>
        <v>0.74077999999999999</v>
      </c>
      <c r="BG97" s="13">
        <f>Table1[[#This Row],[Total (HRK million)     ]]*1000000/Table1[[#This Row],[Population 2015]]</f>
        <v>300.64123376623377</v>
      </c>
      <c r="BH97" s="68">
        <v>2542</v>
      </c>
      <c r="BI97" s="88">
        <v>1.9507380000000001</v>
      </c>
      <c r="BJ97" s="12">
        <f>Table1[[#This Row],[Total (HRK million)                                  ]]*1000000/Table1[[#This Row],[Population 2014]]</f>
        <v>767.4028324154209</v>
      </c>
      <c r="BK97" s="88">
        <v>2.0299839999999998</v>
      </c>
      <c r="BL97" s="12">
        <f>Table1[[#This Row],[Total (HRK million)    ]]*1000000/Table1[[#This Row],[Population 2014]]</f>
        <v>798.57749803304478</v>
      </c>
      <c r="BM97" s="88">
        <f>Table1[[#This Row],[Total (HRK million)                                  ]]-Table1[[#This Row],[Total (HRK million)    ]]</f>
        <v>-7.9245999999999706E-2</v>
      </c>
      <c r="BN97" s="12">
        <f>Table1[[#This Row],[Total (HRK million)      ]]*1000000/Table1[[#This Row],[Population 2014]]</f>
        <v>-31.174665617623802</v>
      </c>
      <c r="BO97" s="94">
        <v>5</v>
      </c>
      <c r="BP97" s="53">
        <v>3</v>
      </c>
      <c r="BQ97" s="55">
        <v>2</v>
      </c>
      <c r="BR97" s="26">
        <v>3</v>
      </c>
      <c r="BS97" s="13">
        <v>2</v>
      </c>
      <c r="BT97" s="13">
        <v>0</v>
      </c>
      <c r="BU97" s="13">
        <v>1</v>
      </c>
      <c r="BV97" s="13">
        <v>2</v>
      </c>
      <c r="BW97" s="56">
        <v>0</v>
      </c>
    </row>
    <row r="98" spans="1:75" x14ac:dyDescent="0.25">
      <c r="A98" s="14" t="s">
        <v>607</v>
      </c>
      <c r="B98" s="15" t="s">
        <v>676</v>
      </c>
      <c r="C98" s="15" t="s">
        <v>83</v>
      </c>
      <c r="D98" s="45">
        <v>6233</v>
      </c>
      <c r="E98" s="44">
        <v>35.774374289999997</v>
      </c>
      <c r="F98" s="40">
        <f>Table1[[#This Row],[Total (HRK million)]]*1000000/Table1[[#This Row],[Population 2022]]</f>
        <v>5739.5113572918335</v>
      </c>
      <c r="G98" s="44">
        <v>31.805572739999999</v>
      </c>
      <c r="H98" s="40">
        <f>Table1[[#This Row],[Total (HRK million)                ]]*1000000/Table1[[#This Row],[Population 2022]]</f>
        <v>5102.771175998716</v>
      </c>
      <c r="I98" s="44">
        <v>3.9688015500000007</v>
      </c>
      <c r="J98" s="40">
        <f>Table1[[#This Row],[Total (HRK million)                           ]]*1000000/Table1[[#This Row],[Population 2022]]</f>
        <v>636.74018129311742</v>
      </c>
      <c r="K98" s="45">
        <v>6276</v>
      </c>
      <c r="L98" s="44">
        <v>40.019221000000002</v>
      </c>
      <c r="M98" s="40">
        <f>Table1[[#This Row],[Total (HRK million)  ]]*1000000/Table1[[#This Row],[Population 2021]]</f>
        <v>6376.5489165073295</v>
      </c>
      <c r="N98" s="44">
        <v>44.396647000000002</v>
      </c>
      <c r="O98" s="40">
        <f>Table1[[#This Row],[Total (HRK million)                 ]]*1000000/Table1[[#This Row],[Population 2021]]</f>
        <v>7074.0355321861061</v>
      </c>
      <c r="P98" s="44">
        <v>-4.3774259999999998</v>
      </c>
      <c r="Q98" s="40">
        <f>Table1[[#This Row],[Total (HRK million)                            ]]*1000000/Table1[[#This Row],[Population 2021]]</f>
        <v>-697.48661567877627</v>
      </c>
      <c r="R98" s="64">
        <v>6064</v>
      </c>
      <c r="S98" s="35">
        <v>34.900041000000002</v>
      </c>
      <c r="T98" s="36">
        <f>Table1[[#This Row],[Total (HRK million)   ]]*1000000/Table1[[#This Row],[Population 2020]]</f>
        <v>5755.2838060686017</v>
      </c>
      <c r="U98" s="35">
        <v>32.277915999999998</v>
      </c>
      <c r="V98" s="36">
        <f>Table1[[#This Row],[Total (HRK million)                  ]]*1000000/Table1[[#This Row],[Population 2020]]</f>
        <v>5322.8753298153024</v>
      </c>
      <c r="W98" s="35">
        <f>Table1[[#This Row],[Total (HRK million)   ]]-Table1[[#This Row],[Total (HRK million)                  ]]</f>
        <v>2.622125000000004</v>
      </c>
      <c r="X98" s="36">
        <f>Table1[[#This Row],[Total (HRK million)                             ]]*1000000/Table1[[#This Row],[Population 2020]]</f>
        <v>432.40847625329883</v>
      </c>
      <c r="Y98" s="68">
        <v>6126</v>
      </c>
      <c r="Z98" s="7">
        <v>34.090904000000002</v>
      </c>
      <c r="AA98" s="6">
        <f>Table1[[#This Row],[Total (HRK million)                     ]]*1000000/Table1[[#This Row],[Population 2019                 ]]</f>
        <v>5564.9533137446952</v>
      </c>
      <c r="AB98" s="7">
        <v>35.362779000000003</v>
      </c>
      <c r="AC98" s="6">
        <f>Table1[[#This Row],[Total (HRK million)                                   ]]*1000000/Table1[[#This Row],[Population 2019                 ]]</f>
        <v>5772.5724779627817</v>
      </c>
      <c r="AD98" s="7">
        <f>Table1[[#This Row],[Total (HRK million)                     ]]-Table1[[#This Row],[Total (HRK million)                                   ]]</f>
        <v>-1.2718750000000014</v>
      </c>
      <c r="AE98" s="8">
        <f>Table1[[#This Row],[Total (HRK million)                       ]]*1000000/Table1[[#This Row],[Population 2019                 ]]</f>
        <v>-207.61916421808706</v>
      </c>
      <c r="AF98" s="6">
        <v>6198</v>
      </c>
      <c r="AG98" s="7">
        <v>26.579387000000001</v>
      </c>
      <c r="AH98" s="6">
        <f>Table1[[#This Row],[Total (HRK million)                                 ]]*1000000/Table1[[#This Row],[Population 2018]]</f>
        <v>4288.3812520167794</v>
      </c>
      <c r="AI98" s="7">
        <v>25.698018999999999</v>
      </c>
      <c r="AJ98" s="6">
        <f>Table1[[#This Row],[Total (HRK million)                                     ]]*1000000/Table1[[#This Row],[Population 2018]]</f>
        <v>4146.1792513714099</v>
      </c>
      <c r="AK98" s="7">
        <f>Table1[[#This Row],[Total (HRK million)                                 ]]-Table1[[#This Row],[Total (HRK million)                                     ]]</f>
        <v>0.88136800000000193</v>
      </c>
      <c r="AL98" s="8">
        <f>Table1[[#This Row],[Total (HRK million)                                      ]]*1000000/Table1[[#This Row],[Population 2018]]</f>
        <v>142.20200064536979</v>
      </c>
      <c r="AM98" s="9">
        <v>6350</v>
      </c>
      <c r="AN98" s="10">
        <v>23.420605999999999</v>
      </c>
      <c r="AO98" s="11">
        <f>Table1[[#This Row],[Total (HRK million)                                         ]]*1000000/Table1[[#This Row],[Population 2017               ]]</f>
        <v>3688.2844094488187</v>
      </c>
      <c r="AP98" s="10">
        <v>22.484385</v>
      </c>
      <c r="AQ98" s="11">
        <f>Table1[[#This Row],[Total (HRK million)                                          ]]*1000000/Table1[[#This Row],[Population 2017               ]]</f>
        <v>3540.848031496063</v>
      </c>
      <c r="AR98" s="10">
        <f>Table1[[#This Row],[Total (HRK million)                                         ]]-Table1[[#This Row],[Total (HRK million)                                          ]]</f>
        <v>0.93622099999999975</v>
      </c>
      <c r="AS98" s="11">
        <f>Table1[[#This Row],[Total (HRK million)                                                  ]]*1000000/Table1[[#This Row],[Population 2017               ]]</f>
        <v>147.43637795275586</v>
      </c>
      <c r="AT98" s="45">
        <v>6616</v>
      </c>
      <c r="AU98" s="46">
        <v>26.294485000000002</v>
      </c>
      <c r="AV98" s="13">
        <f>Table1[[#This Row],[Total (HRK million)                                ]]*1000000/Table1[[#This Row],[Population 2016]]</f>
        <v>3974.3780229746071</v>
      </c>
      <c r="AW98" s="46">
        <v>25.767005999999999</v>
      </c>
      <c r="AX98" s="13">
        <f>Table1[[#This Row],[Total (HRK million)                                                        ]]*1000000/Table1[[#This Row],[Population 2016]]</f>
        <v>3894.6502418379687</v>
      </c>
      <c r="AY98" s="82">
        <f>Table1[[#This Row],[Total (HRK million)                                ]]-Table1[[#This Row],[Total (HRK million)                                                        ]]</f>
        <v>0.52747900000000314</v>
      </c>
      <c r="AZ98" s="13">
        <f>Table1[[#This Row],[Total (HRK million)                                                                      ]]*1000000/Table1[[#This Row],[Population 2016]]</f>
        <v>79.727781136638924</v>
      </c>
      <c r="BA98" s="68">
        <v>6804</v>
      </c>
      <c r="BB98" s="52">
        <v>25.786085</v>
      </c>
      <c r="BC98" s="13">
        <f>Table1[[#This Row],[Total (HRK million)                                                           ]]*1000000/Table1[[#This Row],[Population 2015]]</f>
        <v>3789.8420047031159</v>
      </c>
      <c r="BD98" s="52">
        <v>26.627185999999998</v>
      </c>
      <c r="BE98" s="13">
        <f>Table1[[#This Row],[Total (HRK million) ]]*1000000/Table1[[#This Row],[Population 2015]]</f>
        <v>3913.4606114050557</v>
      </c>
      <c r="BF98" s="82">
        <f>Table1[[#This Row],[Total (HRK million)                                                           ]]-Table1[[#This Row],[Total (HRK million) ]]</f>
        <v>-0.84110099999999832</v>
      </c>
      <c r="BG98" s="13">
        <f>Table1[[#This Row],[Total (HRK million)     ]]*1000000/Table1[[#This Row],[Population 2015]]</f>
        <v>-123.6186067019398</v>
      </c>
      <c r="BH98" s="68">
        <v>6989</v>
      </c>
      <c r="BI98" s="88">
        <v>22.374289999999998</v>
      </c>
      <c r="BJ98" s="12">
        <f>Table1[[#This Row],[Total (HRK million)                                  ]]*1000000/Table1[[#This Row],[Population 2014]]</f>
        <v>3201.3578480469309</v>
      </c>
      <c r="BK98" s="88">
        <v>27.167223</v>
      </c>
      <c r="BL98" s="12">
        <f>Table1[[#This Row],[Total (HRK million)    ]]*1000000/Table1[[#This Row],[Population 2014]]</f>
        <v>3887.1402203462585</v>
      </c>
      <c r="BM98" s="88">
        <f>Table1[[#This Row],[Total (HRK million)                                  ]]-Table1[[#This Row],[Total (HRK million)    ]]</f>
        <v>-4.7929330000000014</v>
      </c>
      <c r="BN98" s="12">
        <f>Table1[[#This Row],[Total (HRK million)      ]]*1000000/Table1[[#This Row],[Population 2014]]</f>
        <v>-685.78237229932779</v>
      </c>
      <c r="BO98" s="94">
        <v>5</v>
      </c>
      <c r="BP98" s="53">
        <v>5</v>
      </c>
      <c r="BQ98" s="55">
        <v>5</v>
      </c>
      <c r="BR98" s="26">
        <v>5</v>
      </c>
      <c r="BS98" s="13">
        <v>4</v>
      </c>
      <c r="BT98" s="13">
        <v>4</v>
      </c>
      <c r="BU98" s="13">
        <v>4</v>
      </c>
      <c r="BV98" s="13">
        <v>4</v>
      </c>
      <c r="BW98" s="56">
        <v>4</v>
      </c>
    </row>
    <row r="99" spans="1:75" x14ac:dyDescent="0.25">
      <c r="A99" s="14" t="s">
        <v>608</v>
      </c>
      <c r="B99" s="15" t="s">
        <v>672</v>
      </c>
      <c r="C99" s="15" t="s">
        <v>243</v>
      </c>
      <c r="D99" s="45">
        <v>1533</v>
      </c>
      <c r="E99" s="44">
        <v>7.7958426699999999</v>
      </c>
      <c r="F99" s="40">
        <f>Table1[[#This Row],[Total (HRK million)]]*1000000/Table1[[#This Row],[Population 2022]]</f>
        <v>5085.3507305936073</v>
      </c>
      <c r="G99" s="44">
        <v>7.7393748000000011</v>
      </c>
      <c r="H99" s="40">
        <f>Table1[[#This Row],[Total (HRK million)                ]]*1000000/Table1[[#This Row],[Population 2022]]</f>
        <v>5048.5158512720163</v>
      </c>
      <c r="I99" s="44">
        <v>5.6467869999999178E-2</v>
      </c>
      <c r="J99" s="40">
        <f>Table1[[#This Row],[Total (HRK million)                           ]]*1000000/Table1[[#This Row],[Population 2022]]</f>
        <v>36.834879321591117</v>
      </c>
      <c r="K99" s="45">
        <v>1533</v>
      </c>
      <c r="L99" s="44">
        <v>7.5898450000000004</v>
      </c>
      <c r="M99" s="40">
        <f>Table1[[#This Row],[Total (HRK million)  ]]*1000000/Table1[[#This Row],[Population 2021]]</f>
        <v>4950.9752120026096</v>
      </c>
      <c r="N99" s="44">
        <v>6.2136529999999999</v>
      </c>
      <c r="O99" s="40">
        <f>Table1[[#This Row],[Total (HRK million)                 ]]*1000000/Table1[[#This Row],[Population 2021]]</f>
        <v>4053.2635355512066</v>
      </c>
      <c r="P99" s="44">
        <v>1.3761920000000005</v>
      </c>
      <c r="Q99" s="40">
        <f>Table1[[#This Row],[Total (HRK million)                            ]]*1000000/Table1[[#This Row],[Population 2021]]</f>
        <v>897.71167645140281</v>
      </c>
      <c r="R99" s="64">
        <v>1554</v>
      </c>
      <c r="S99" s="35">
        <v>5.9841819999999997</v>
      </c>
      <c r="T99" s="36">
        <f>Table1[[#This Row],[Total (HRK million)   ]]*1000000/Table1[[#This Row],[Population 2020]]</f>
        <v>3850.8249678249676</v>
      </c>
      <c r="U99" s="35">
        <v>6.0764339999999999</v>
      </c>
      <c r="V99" s="36">
        <f>Table1[[#This Row],[Total (HRK million)                  ]]*1000000/Table1[[#This Row],[Population 2020]]</f>
        <v>3910.1891891891892</v>
      </c>
      <c r="W99" s="35">
        <f>Table1[[#This Row],[Total (HRK million)   ]]-Table1[[#This Row],[Total (HRK million)                  ]]</f>
        <v>-9.2252000000000223E-2</v>
      </c>
      <c r="X99" s="36">
        <f>Table1[[#This Row],[Total (HRK million)                             ]]*1000000/Table1[[#This Row],[Population 2020]]</f>
        <v>-59.364221364221507</v>
      </c>
      <c r="Y99" s="68">
        <v>1572</v>
      </c>
      <c r="Z99" s="7">
        <v>6.9054349999999998</v>
      </c>
      <c r="AA99" s="6">
        <f>Table1[[#This Row],[Total (HRK million)                     ]]*1000000/Table1[[#This Row],[Population 2019                 ]]</f>
        <v>4392.7703562340967</v>
      </c>
      <c r="AB99" s="7">
        <v>8.9307269999999992</v>
      </c>
      <c r="AC99" s="6">
        <f>Table1[[#This Row],[Total (HRK million)                                   ]]*1000000/Table1[[#This Row],[Population 2019                 ]]</f>
        <v>5681.1240458015263</v>
      </c>
      <c r="AD99" s="7">
        <f>Table1[[#This Row],[Total (HRK million)                     ]]-Table1[[#This Row],[Total (HRK million)                                   ]]</f>
        <v>-2.0252919999999994</v>
      </c>
      <c r="AE99" s="8">
        <f>Table1[[#This Row],[Total (HRK million)                       ]]*1000000/Table1[[#This Row],[Population 2019                 ]]</f>
        <v>-1288.3536895674297</v>
      </c>
      <c r="AF99" s="6">
        <v>1620</v>
      </c>
      <c r="AG99" s="7">
        <v>7.5101250000000004</v>
      </c>
      <c r="AH99" s="6">
        <f>Table1[[#This Row],[Total (HRK million)                                 ]]*1000000/Table1[[#This Row],[Population 2018]]</f>
        <v>4635.8796296296296</v>
      </c>
      <c r="AI99" s="7">
        <v>7.2236479999999998</v>
      </c>
      <c r="AJ99" s="6">
        <f>Table1[[#This Row],[Total (HRK million)                                     ]]*1000000/Table1[[#This Row],[Population 2018]]</f>
        <v>4459.0419753086417</v>
      </c>
      <c r="AK99" s="7">
        <f>Table1[[#This Row],[Total (HRK million)                                 ]]-Table1[[#This Row],[Total (HRK million)                                     ]]</f>
        <v>0.28647700000000054</v>
      </c>
      <c r="AL99" s="8">
        <f>Table1[[#This Row],[Total (HRK million)                                      ]]*1000000/Table1[[#This Row],[Population 2018]]</f>
        <v>176.83765432098798</v>
      </c>
      <c r="AM99" s="9">
        <v>1701</v>
      </c>
      <c r="AN99" s="10">
        <v>7.262289</v>
      </c>
      <c r="AO99" s="11">
        <f>Table1[[#This Row],[Total (HRK million)                                         ]]*1000000/Table1[[#This Row],[Population 2017               ]]</f>
        <v>4269.4232804232806</v>
      </c>
      <c r="AP99" s="10">
        <v>6.7552580000000004</v>
      </c>
      <c r="AQ99" s="11">
        <f>Table1[[#This Row],[Total (HRK million)                                          ]]*1000000/Table1[[#This Row],[Population 2017               ]]</f>
        <v>3971.3450911228688</v>
      </c>
      <c r="AR99" s="10">
        <f>Table1[[#This Row],[Total (HRK million)                                         ]]-Table1[[#This Row],[Total (HRK million)                                          ]]</f>
        <v>0.50703099999999957</v>
      </c>
      <c r="AS99" s="11">
        <f>Table1[[#This Row],[Total (HRK million)                                                  ]]*1000000/Table1[[#This Row],[Population 2017               ]]</f>
        <v>298.07818930041128</v>
      </c>
      <c r="AT99" s="45">
        <v>1751</v>
      </c>
      <c r="AU99" s="46">
        <v>5.9270569999999996</v>
      </c>
      <c r="AV99" s="13">
        <f>Table1[[#This Row],[Total (HRK million)                                ]]*1000000/Table1[[#This Row],[Population 2016]]</f>
        <v>3384.9554540262707</v>
      </c>
      <c r="AW99" s="46">
        <v>5.3922160000000003</v>
      </c>
      <c r="AX99" s="13">
        <f>Table1[[#This Row],[Total (HRK million)                                                        ]]*1000000/Table1[[#This Row],[Population 2016]]</f>
        <v>3079.506567675614</v>
      </c>
      <c r="AY99" s="82">
        <f>Table1[[#This Row],[Total (HRK million)                                ]]-Table1[[#This Row],[Total (HRK million)                                                        ]]</f>
        <v>0.53484099999999923</v>
      </c>
      <c r="AZ99" s="13">
        <f>Table1[[#This Row],[Total (HRK million)                                                                      ]]*1000000/Table1[[#This Row],[Population 2016]]</f>
        <v>305.44888635065632</v>
      </c>
      <c r="BA99" s="68">
        <v>1784</v>
      </c>
      <c r="BB99" s="52">
        <v>5.7133060000000002</v>
      </c>
      <c r="BC99" s="13">
        <f>Table1[[#This Row],[Total (HRK million)                                                           ]]*1000000/Table1[[#This Row],[Population 2015]]</f>
        <v>3202.525784753363</v>
      </c>
      <c r="BD99" s="52">
        <v>5.0829680000000002</v>
      </c>
      <c r="BE99" s="13">
        <f>Table1[[#This Row],[Total (HRK million) ]]*1000000/Table1[[#This Row],[Population 2015]]</f>
        <v>2849.1973094170403</v>
      </c>
      <c r="BF99" s="82">
        <f>Table1[[#This Row],[Total (HRK million)                                                           ]]-Table1[[#This Row],[Total (HRK million) ]]</f>
        <v>0.63033800000000006</v>
      </c>
      <c r="BG99" s="13">
        <f>Table1[[#This Row],[Total (HRK million)     ]]*1000000/Table1[[#This Row],[Population 2015]]</f>
        <v>353.32847533632292</v>
      </c>
      <c r="BH99" s="68">
        <v>1807</v>
      </c>
      <c r="BI99" s="88">
        <v>5.1403249999999998</v>
      </c>
      <c r="BJ99" s="12">
        <f>Table1[[#This Row],[Total (HRK million)                                  ]]*1000000/Table1[[#This Row],[Population 2014]]</f>
        <v>2844.6734919756504</v>
      </c>
      <c r="BK99" s="88">
        <v>5.0346929999999999</v>
      </c>
      <c r="BL99" s="12">
        <f>Table1[[#This Row],[Total (HRK million)    ]]*1000000/Table1[[#This Row],[Population 2014]]</f>
        <v>2786.2163807415604</v>
      </c>
      <c r="BM99" s="88">
        <f>Table1[[#This Row],[Total (HRK million)                                  ]]-Table1[[#This Row],[Total (HRK million)    ]]</f>
        <v>0.10563199999999995</v>
      </c>
      <c r="BN99" s="12">
        <f>Table1[[#This Row],[Total (HRK million)      ]]*1000000/Table1[[#This Row],[Population 2014]]</f>
        <v>58.457111234089616</v>
      </c>
      <c r="BO99" s="94">
        <v>5</v>
      </c>
      <c r="BP99" s="53">
        <v>5</v>
      </c>
      <c r="BQ99" s="55">
        <v>5</v>
      </c>
      <c r="BR99" s="26">
        <v>5</v>
      </c>
      <c r="BS99" s="13">
        <v>5</v>
      </c>
      <c r="BT99" s="13">
        <v>5</v>
      </c>
      <c r="BU99" s="13">
        <v>4</v>
      </c>
      <c r="BV99" s="13">
        <v>4</v>
      </c>
      <c r="BW99" s="56">
        <v>2</v>
      </c>
    </row>
    <row r="100" spans="1:75" x14ac:dyDescent="0.25">
      <c r="A100" s="14" t="s">
        <v>608</v>
      </c>
      <c r="B100" s="15" t="s">
        <v>121</v>
      </c>
      <c r="C100" s="15" t="s">
        <v>146</v>
      </c>
      <c r="D100" s="45">
        <v>4449</v>
      </c>
      <c r="E100" s="44">
        <v>17.788113610000003</v>
      </c>
      <c r="F100" s="40">
        <f>Table1[[#This Row],[Total (HRK million)]]*1000000/Table1[[#This Row],[Population 2022]]</f>
        <v>3998.2273791863349</v>
      </c>
      <c r="G100" s="44">
        <v>14.44528961</v>
      </c>
      <c r="H100" s="40">
        <f>Table1[[#This Row],[Total (HRK million)                ]]*1000000/Table1[[#This Row],[Population 2022]]</f>
        <v>3246.8621285682175</v>
      </c>
      <c r="I100" s="44">
        <v>3.3428240000000038</v>
      </c>
      <c r="J100" s="40">
        <f>Table1[[#This Row],[Total (HRK million)                           ]]*1000000/Table1[[#This Row],[Population 2022]]</f>
        <v>751.36525061811722</v>
      </c>
      <c r="K100" s="45">
        <v>4520</v>
      </c>
      <c r="L100" s="44">
        <v>17.955100999999999</v>
      </c>
      <c r="M100" s="40">
        <f>Table1[[#This Row],[Total (HRK million)  ]]*1000000/Table1[[#This Row],[Population 2021]]</f>
        <v>3972.367477876106</v>
      </c>
      <c r="N100" s="44">
        <v>18.608025999999999</v>
      </c>
      <c r="O100" s="40">
        <f>Table1[[#This Row],[Total (HRK million)                 ]]*1000000/Table1[[#This Row],[Population 2021]]</f>
        <v>4116.8199115044245</v>
      </c>
      <c r="P100" s="44">
        <v>-0.65292499999999976</v>
      </c>
      <c r="Q100" s="40">
        <f>Table1[[#This Row],[Total (HRK million)                            ]]*1000000/Table1[[#This Row],[Population 2021]]</f>
        <v>-144.45243362831854</v>
      </c>
      <c r="R100" s="64">
        <v>4622</v>
      </c>
      <c r="S100" s="35">
        <v>16.979416000000001</v>
      </c>
      <c r="T100" s="36">
        <f>Table1[[#This Row],[Total (HRK million)   ]]*1000000/Table1[[#This Row],[Population 2020]]</f>
        <v>3673.607961921246</v>
      </c>
      <c r="U100" s="35">
        <v>17.581275999999999</v>
      </c>
      <c r="V100" s="36">
        <f>Table1[[#This Row],[Total (HRK million)                  ]]*1000000/Table1[[#This Row],[Population 2020]]</f>
        <v>3803.8243184768498</v>
      </c>
      <c r="W100" s="35">
        <f>Table1[[#This Row],[Total (HRK million)   ]]-Table1[[#This Row],[Total (HRK million)                  ]]</f>
        <v>-0.60185999999999851</v>
      </c>
      <c r="X100" s="36">
        <f>Table1[[#This Row],[Total (HRK million)                             ]]*1000000/Table1[[#This Row],[Population 2020]]</f>
        <v>-130.21635655560331</v>
      </c>
      <c r="Y100" s="68">
        <v>4674</v>
      </c>
      <c r="Z100" s="7">
        <v>12.754744000000001</v>
      </c>
      <c r="AA100" s="6">
        <f>Table1[[#This Row],[Total (HRK million)                     ]]*1000000/Table1[[#This Row],[Population 2019                 ]]</f>
        <v>2728.8712023962344</v>
      </c>
      <c r="AB100" s="7">
        <v>17.575092999999999</v>
      </c>
      <c r="AC100" s="6">
        <f>Table1[[#This Row],[Total (HRK million)                                   ]]*1000000/Table1[[#This Row],[Population 2019                 ]]</f>
        <v>3760.1824989302527</v>
      </c>
      <c r="AD100" s="7">
        <f>Table1[[#This Row],[Total (HRK million)                     ]]-Table1[[#This Row],[Total (HRK million)                                   ]]</f>
        <v>-4.8203489999999984</v>
      </c>
      <c r="AE100" s="8">
        <f>Table1[[#This Row],[Total (HRK million)                       ]]*1000000/Table1[[#This Row],[Population 2019                 ]]</f>
        <v>-1031.3112965340176</v>
      </c>
      <c r="AF100" s="6">
        <v>4704</v>
      </c>
      <c r="AG100" s="7">
        <v>10.896513000000001</v>
      </c>
      <c r="AH100" s="6">
        <f>Table1[[#This Row],[Total (HRK million)                                 ]]*1000000/Table1[[#This Row],[Population 2018]]</f>
        <v>2316.435586734694</v>
      </c>
      <c r="AI100" s="7">
        <v>9.4814080000000001</v>
      </c>
      <c r="AJ100" s="6">
        <f>Table1[[#This Row],[Total (HRK million)                                     ]]*1000000/Table1[[#This Row],[Population 2018]]</f>
        <v>2015.6054421768708</v>
      </c>
      <c r="AK100" s="7">
        <f>Table1[[#This Row],[Total (HRK million)                                 ]]-Table1[[#This Row],[Total (HRK million)                                     ]]</f>
        <v>1.4151050000000005</v>
      </c>
      <c r="AL100" s="8">
        <f>Table1[[#This Row],[Total (HRK million)                                      ]]*1000000/Table1[[#This Row],[Population 2018]]</f>
        <v>300.83014455782325</v>
      </c>
      <c r="AM100" s="9">
        <v>4752</v>
      </c>
      <c r="AN100" s="10">
        <v>7.9969809999999999</v>
      </c>
      <c r="AO100" s="11">
        <f>Table1[[#This Row],[Total (HRK million)                                         ]]*1000000/Table1[[#This Row],[Population 2017               ]]</f>
        <v>1682.8663720538721</v>
      </c>
      <c r="AP100" s="10">
        <v>8.9069629999999993</v>
      </c>
      <c r="AQ100" s="11">
        <f>Table1[[#This Row],[Total (HRK million)                                          ]]*1000000/Table1[[#This Row],[Population 2017               ]]</f>
        <v>1874.3609006734007</v>
      </c>
      <c r="AR100" s="10">
        <f>Table1[[#This Row],[Total (HRK million)                                         ]]-Table1[[#This Row],[Total (HRK million)                                          ]]</f>
        <v>-0.9099819999999994</v>
      </c>
      <c r="AS100" s="11">
        <f>Table1[[#This Row],[Total (HRK million)                                                  ]]*1000000/Table1[[#This Row],[Population 2017               ]]</f>
        <v>-191.4945286195285</v>
      </c>
      <c r="AT100" s="45">
        <v>4827</v>
      </c>
      <c r="AU100" s="46">
        <v>8.3046179999999996</v>
      </c>
      <c r="AV100" s="13">
        <f>Table1[[#This Row],[Total (HRK million)                                ]]*1000000/Table1[[#This Row],[Population 2016]]</f>
        <v>1720.4512119328776</v>
      </c>
      <c r="AW100" s="46">
        <v>6.852595</v>
      </c>
      <c r="AX100" s="13">
        <f>Table1[[#This Row],[Total (HRK million)                                                        ]]*1000000/Table1[[#This Row],[Population 2016]]</f>
        <v>1419.6384918168635</v>
      </c>
      <c r="AY100" s="82">
        <f>Table1[[#This Row],[Total (HRK million)                                ]]-Table1[[#This Row],[Total (HRK million)                                                        ]]</f>
        <v>1.4520229999999996</v>
      </c>
      <c r="AZ100" s="13">
        <f>Table1[[#This Row],[Total (HRK million)                                                                      ]]*1000000/Table1[[#This Row],[Population 2016]]</f>
        <v>300.81272011601396</v>
      </c>
      <c r="BA100" s="68">
        <v>4871</v>
      </c>
      <c r="BB100" s="52">
        <v>7.7212709999999998</v>
      </c>
      <c r="BC100" s="13">
        <f>Table1[[#This Row],[Total (HRK million)                                                           ]]*1000000/Table1[[#This Row],[Population 2015]]</f>
        <v>1585.1510983370972</v>
      </c>
      <c r="BD100" s="52">
        <v>7.7341550000000003</v>
      </c>
      <c r="BE100" s="13">
        <f>Table1[[#This Row],[Total (HRK million) ]]*1000000/Table1[[#This Row],[Population 2015]]</f>
        <v>1587.7961404229111</v>
      </c>
      <c r="BF100" s="82">
        <f>Table1[[#This Row],[Total (HRK million)                                                           ]]-Table1[[#This Row],[Total (HRK million) ]]</f>
        <v>-1.2884000000000562E-2</v>
      </c>
      <c r="BG100" s="13">
        <f>Table1[[#This Row],[Total (HRK million)     ]]*1000000/Table1[[#This Row],[Population 2015]]</f>
        <v>-2.6450420858141168</v>
      </c>
      <c r="BH100" s="68">
        <v>4948</v>
      </c>
      <c r="BI100" s="88">
        <v>4.7106589999999997</v>
      </c>
      <c r="BJ100" s="12">
        <f>Table1[[#This Row],[Total (HRK million)                                  ]]*1000000/Table1[[#This Row],[Population 2014]]</f>
        <v>952.032942603072</v>
      </c>
      <c r="BK100" s="88">
        <v>5.5871269999999997</v>
      </c>
      <c r="BL100" s="12">
        <f>Table1[[#This Row],[Total (HRK million)    ]]*1000000/Table1[[#This Row],[Population 2014]]</f>
        <v>1129.1687550525464</v>
      </c>
      <c r="BM100" s="88">
        <f>Table1[[#This Row],[Total (HRK million)                                  ]]-Table1[[#This Row],[Total (HRK million)    ]]</f>
        <v>-0.87646800000000002</v>
      </c>
      <c r="BN100" s="12">
        <f>Table1[[#This Row],[Total (HRK million)      ]]*1000000/Table1[[#This Row],[Population 2014]]</f>
        <v>-177.13581244947454</v>
      </c>
      <c r="BO100" s="94">
        <v>5</v>
      </c>
      <c r="BP100" s="53">
        <v>4</v>
      </c>
      <c r="BQ100" s="55">
        <v>4</v>
      </c>
      <c r="BR100" s="26">
        <v>4</v>
      </c>
      <c r="BS100" s="13">
        <v>4</v>
      </c>
      <c r="BT100" s="13">
        <v>4</v>
      </c>
      <c r="BU100" s="13">
        <v>4</v>
      </c>
      <c r="BV100" s="13">
        <v>2</v>
      </c>
      <c r="BW100" s="56">
        <v>1</v>
      </c>
    </row>
    <row r="101" spans="1:75" x14ac:dyDescent="0.25">
      <c r="A101" s="14" t="s">
        <v>608</v>
      </c>
      <c r="B101" s="15" t="s">
        <v>121</v>
      </c>
      <c r="C101" s="15" t="s">
        <v>147</v>
      </c>
      <c r="D101" s="45">
        <v>1185</v>
      </c>
      <c r="E101" s="44">
        <v>6.9578717000000001</v>
      </c>
      <c r="F101" s="40">
        <f>Table1[[#This Row],[Total (HRK million)]]*1000000/Table1[[#This Row],[Population 2022]]</f>
        <v>5871.6216877637135</v>
      </c>
      <c r="G101" s="44">
        <v>7.7005869999999996</v>
      </c>
      <c r="H101" s="40">
        <f>Table1[[#This Row],[Total (HRK million)                ]]*1000000/Table1[[#This Row],[Population 2022]]</f>
        <v>6498.3856540084389</v>
      </c>
      <c r="I101" s="44">
        <v>-0.74271529999999986</v>
      </c>
      <c r="J101" s="40">
        <f>Table1[[#This Row],[Total (HRK million)                           ]]*1000000/Table1[[#This Row],[Population 2022]]</f>
        <v>-626.76396624472557</v>
      </c>
      <c r="K101" s="45">
        <v>1192</v>
      </c>
      <c r="L101" s="44">
        <v>6.2815669999999999</v>
      </c>
      <c r="M101" s="40">
        <f>Table1[[#This Row],[Total (HRK million)  ]]*1000000/Table1[[#This Row],[Population 2021]]</f>
        <v>5269.7709731543628</v>
      </c>
      <c r="N101" s="44">
        <v>7.0625770000000001</v>
      </c>
      <c r="O101" s="40">
        <f>Table1[[#This Row],[Total (HRK million)                 ]]*1000000/Table1[[#This Row],[Population 2021]]</f>
        <v>5924.9807046979868</v>
      </c>
      <c r="P101" s="44">
        <v>-0.7810100000000002</v>
      </c>
      <c r="Q101" s="40">
        <f>Table1[[#This Row],[Total (HRK million)                            ]]*1000000/Table1[[#This Row],[Population 2021]]</f>
        <v>-655.20973154362434</v>
      </c>
      <c r="R101" s="64">
        <v>1276</v>
      </c>
      <c r="S101" s="35">
        <v>5.2329530000000002</v>
      </c>
      <c r="T101" s="36">
        <f>Table1[[#This Row],[Total (HRK million)   ]]*1000000/Table1[[#This Row],[Population 2020]]</f>
        <v>4101.0603448275861</v>
      </c>
      <c r="U101" s="35">
        <v>5.3690069999999999</v>
      </c>
      <c r="V101" s="36">
        <f>Table1[[#This Row],[Total (HRK million)                  ]]*1000000/Table1[[#This Row],[Population 2020]]</f>
        <v>4207.6857366771164</v>
      </c>
      <c r="W101" s="35">
        <f>Table1[[#This Row],[Total (HRK million)   ]]-Table1[[#This Row],[Total (HRK million)                  ]]</f>
        <v>-0.13605399999999968</v>
      </c>
      <c r="X101" s="36">
        <f>Table1[[#This Row],[Total (HRK million)                             ]]*1000000/Table1[[#This Row],[Population 2020]]</f>
        <v>-106.62539184952954</v>
      </c>
      <c r="Y101" s="68">
        <v>1279</v>
      </c>
      <c r="Z101" s="7">
        <v>5.1928739999999998</v>
      </c>
      <c r="AA101" s="6">
        <f>Table1[[#This Row],[Total (HRK million)                     ]]*1000000/Table1[[#This Row],[Population 2019                 ]]</f>
        <v>4060.1047693510554</v>
      </c>
      <c r="AB101" s="7">
        <v>5.649737</v>
      </c>
      <c r="AC101" s="6">
        <f>Table1[[#This Row],[Total (HRK million)                                   ]]*1000000/Table1[[#This Row],[Population 2019                 ]]</f>
        <v>4417.3080531665364</v>
      </c>
      <c r="AD101" s="7">
        <f>Table1[[#This Row],[Total (HRK million)                     ]]-Table1[[#This Row],[Total (HRK million)                                   ]]</f>
        <v>-0.45686300000000024</v>
      </c>
      <c r="AE101" s="8">
        <f>Table1[[#This Row],[Total (HRK million)                       ]]*1000000/Table1[[#This Row],[Population 2019                 ]]</f>
        <v>-357.20328381548103</v>
      </c>
      <c r="AF101" s="6">
        <v>1308</v>
      </c>
      <c r="AG101" s="7">
        <v>4.940766</v>
      </c>
      <c r="AH101" s="6">
        <f>Table1[[#This Row],[Total (HRK million)                                 ]]*1000000/Table1[[#This Row],[Population 2018]]</f>
        <v>3777.3440366972477</v>
      </c>
      <c r="AI101" s="7">
        <v>6.0524420000000001</v>
      </c>
      <c r="AJ101" s="6">
        <f>Table1[[#This Row],[Total (HRK million)                                     ]]*1000000/Table1[[#This Row],[Population 2018]]</f>
        <v>4627.2492354740061</v>
      </c>
      <c r="AK101" s="7">
        <f>Table1[[#This Row],[Total (HRK million)                                 ]]-Table1[[#This Row],[Total (HRK million)                                     ]]</f>
        <v>-1.1116760000000001</v>
      </c>
      <c r="AL101" s="8">
        <f>Table1[[#This Row],[Total (HRK million)                                      ]]*1000000/Table1[[#This Row],[Population 2018]]</f>
        <v>-849.90519877675843</v>
      </c>
      <c r="AM101" s="9">
        <v>1321</v>
      </c>
      <c r="AN101" s="10">
        <v>3.411718</v>
      </c>
      <c r="AO101" s="11">
        <f>Table1[[#This Row],[Total (HRK million)                                         ]]*1000000/Table1[[#This Row],[Population 2017               ]]</f>
        <v>2582.6782740348222</v>
      </c>
      <c r="AP101" s="10">
        <v>4.1665669999999997</v>
      </c>
      <c r="AQ101" s="11">
        <f>Table1[[#This Row],[Total (HRK million)                                          ]]*1000000/Table1[[#This Row],[Population 2017               ]]</f>
        <v>3154.1006813020435</v>
      </c>
      <c r="AR101" s="10">
        <f>Table1[[#This Row],[Total (HRK million)                                         ]]-Table1[[#This Row],[Total (HRK million)                                          ]]</f>
        <v>-0.75484899999999966</v>
      </c>
      <c r="AS101" s="11">
        <f>Table1[[#This Row],[Total (HRK million)                                                  ]]*1000000/Table1[[#This Row],[Population 2017               ]]</f>
        <v>-571.4224072672215</v>
      </c>
      <c r="AT101" s="45">
        <v>1350</v>
      </c>
      <c r="AU101" s="46">
        <v>3.0222000000000002</v>
      </c>
      <c r="AV101" s="13">
        <f>Table1[[#This Row],[Total (HRK million)                                ]]*1000000/Table1[[#This Row],[Population 2016]]</f>
        <v>2238.6666666666665</v>
      </c>
      <c r="AW101" s="46">
        <v>3.2189139999999998</v>
      </c>
      <c r="AX101" s="13">
        <f>Table1[[#This Row],[Total (HRK million)                                                        ]]*1000000/Table1[[#This Row],[Population 2016]]</f>
        <v>2384.3807407407407</v>
      </c>
      <c r="AY101" s="82">
        <f>Table1[[#This Row],[Total (HRK million)                                ]]-Table1[[#This Row],[Total (HRK million)                                                        ]]</f>
        <v>-0.19671399999999961</v>
      </c>
      <c r="AZ101" s="13">
        <f>Table1[[#This Row],[Total (HRK million)                                                                      ]]*1000000/Table1[[#This Row],[Population 2016]]</f>
        <v>-145.71407407407381</v>
      </c>
      <c r="BA101" s="68">
        <v>1359</v>
      </c>
      <c r="BB101" s="52">
        <v>2.6290490000000002</v>
      </c>
      <c r="BC101" s="13">
        <f>Table1[[#This Row],[Total (HRK million)                                                           ]]*1000000/Table1[[#This Row],[Population 2015]]</f>
        <v>1934.5467255334804</v>
      </c>
      <c r="BD101" s="52">
        <v>3.0392640000000002</v>
      </c>
      <c r="BE101" s="13">
        <f>Table1[[#This Row],[Total (HRK million) ]]*1000000/Table1[[#This Row],[Population 2015]]</f>
        <v>2236.3973509933776</v>
      </c>
      <c r="BF101" s="82">
        <f>Table1[[#This Row],[Total (HRK million)                                                           ]]-Table1[[#This Row],[Total (HRK million) ]]</f>
        <v>-0.410215</v>
      </c>
      <c r="BG101" s="13">
        <f>Table1[[#This Row],[Total (HRK million)     ]]*1000000/Table1[[#This Row],[Population 2015]]</f>
        <v>-301.850625459897</v>
      </c>
      <c r="BH101" s="68">
        <v>1383</v>
      </c>
      <c r="BI101" s="88">
        <v>3.0443210000000001</v>
      </c>
      <c r="BJ101" s="12">
        <f>Table1[[#This Row],[Total (HRK million)                                  ]]*1000000/Table1[[#This Row],[Population 2014]]</f>
        <v>2201.244396240058</v>
      </c>
      <c r="BK101" s="88">
        <v>3.9126590000000001</v>
      </c>
      <c r="BL101" s="12">
        <f>Table1[[#This Row],[Total (HRK million)    ]]*1000000/Table1[[#This Row],[Population 2014]]</f>
        <v>2829.1099060014462</v>
      </c>
      <c r="BM101" s="88">
        <f>Table1[[#This Row],[Total (HRK million)                                  ]]-Table1[[#This Row],[Total (HRK million)    ]]</f>
        <v>-0.86833800000000005</v>
      </c>
      <c r="BN101" s="12">
        <f>Table1[[#This Row],[Total (HRK million)      ]]*1000000/Table1[[#This Row],[Population 2014]]</f>
        <v>-627.86550976138824</v>
      </c>
      <c r="BO101" s="94">
        <v>5</v>
      </c>
      <c r="BP101" s="53">
        <v>5</v>
      </c>
      <c r="BQ101" s="55">
        <v>5</v>
      </c>
      <c r="BR101" s="26">
        <v>5</v>
      </c>
      <c r="BS101" s="13">
        <v>5</v>
      </c>
      <c r="BT101" s="13">
        <v>5</v>
      </c>
      <c r="BU101" s="13">
        <v>5</v>
      </c>
      <c r="BV101" s="13">
        <v>1</v>
      </c>
      <c r="BW101" s="56">
        <v>2</v>
      </c>
    </row>
    <row r="102" spans="1:75" x14ac:dyDescent="0.25">
      <c r="A102" s="14" t="s">
        <v>608</v>
      </c>
      <c r="B102" s="15" t="s">
        <v>663</v>
      </c>
      <c r="C102" s="15" t="s">
        <v>551</v>
      </c>
      <c r="D102" s="45">
        <v>1601</v>
      </c>
      <c r="E102" s="44">
        <v>19.959647570000001</v>
      </c>
      <c r="F102" s="40">
        <f>Table1[[#This Row],[Total (HRK million)]]*1000000/Table1[[#This Row],[Population 2022]]</f>
        <v>12466.987863835104</v>
      </c>
      <c r="G102" s="44">
        <v>11.380306220000001</v>
      </c>
      <c r="H102" s="40">
        <f>Table1[[#This Row],[Total (HRK million)                ]]*1000000/Table1[[#This Row],[Population 2022]]</f>
        <v>7108.2487320424734</v>
      </c>
      <c r="I102" s="44">
        <v>8.57934135</v>
      </c>
      <c r="J102" s="40">
        <f>Table1[[#This Row],[Total (HRK million)                           ]]*1000000/Table1[[#This Row],[Population 2022]]</f>
        <v>5358.7391317926295</v>
      </c>
      <c r="K102" s="45">
        <v>1636</v>
      </c>
      <c r="L102" s="44">
        <v>11.974197999999999</v>
      </c>
      <c r="M102" s="40">
        <f>Table1[[#This Row],[Total (HRK million)  ]]*1000000/Table1[[#This Row],[Population 2021]]</f>
        <v>7319.191931540342</v>
      </c>
      <c r="N102" s="44">
        <v>13.118836</v>
      </c>
      <c r="O102" s="40">
        <f>Table1[[#This Row],[Total (HRK million)                 ]]*1000000/Table1[[#This Row],[Population 2021]]</f>
        <v>8018.8484107579461</v>
      </c>
      <c r="P102" s="44">
        <v>-1.1446380000000005</v>
      </c>
      <c r="Q102" s="40">
        <f>Table1[[#This Row],[Total (HRK million)                            ]]*1000000/Table1[[#This Row],[Population 2021]]</f>
        <v>-699.65647921760421</v>
      </c>
      <c r="R102" s="64">
        <v>1626</v>
      </c>
      <c r="S102" s="35">
        <v>16.722826000000001</v>
      </c>
      <c r="T102" s="36">
        <f>Table1[[#This Row],[Total (HRK million)   ]]*1000000/Table1[[#This Row],[Population 2020]]</f>
        <v>10284.640836408365</v>
      </c>
      <c r="U102" s="35">
        <v>14.707727999999999</v>
      </c>
      <c r="V102" s="36">
        <f>Table1[[#This Row],[Total (HRK million)                  ]]*1000000/Table1[[#This Row],[Population 2020]]</f>
        <v>9045.3431734317346</v>
      </c>
      <c r="W102" s="35">
        <f>Table1[[#This Row],[Total (HRK million)   ]]-Table1[[#This Row],[Total (HRK million)                  ]]</f>
        <v>2.0150980000000018</v>
      </c>
      <c r="X102" s="36">
        <f>Table1[[#This Row],[Total (HRK million)                             ]]*1000000/Table1[[#This Row],[Population 2020]]</f>
        <v>1239.2976629766308</v>
      </c>
      <c r="Y102" s="68">
        <v>1649</v>
      </c>
      <c r="Z102" s="7">
        <v>18.070978</v>
      </c>
      <c r="AA102" s="6">
        <f>Table1[[#This Row],[Total (HRK million)                     ]]*1000000/Table1[[#This Row],[Population 2019                 ]]</f>
        <v>10958.749545178896</v>
      </c>
      <c r="AB102" s="7">
        <v>19.766777999999999</v>
      </c>
      <c r="AC102" s="6">
        <f>Table1[[#This Row],[Total (HRK million)                                   ]]*1000000/Table1[[#This Row],[Population 2019                 ]]</f>
        <v>11987.130382049727</v>
      </c>
      <c r="AD102" s="7">
        <f>Table1[[#This Row],[Total (HRK million)                     ]]-Table1[[#This Row],[Total (HRK million)                                   ]]</f>
        <v>-1.6957999999999984</v>
      </c>
      <c r="AE102" s="8">
        <f>Table1[[#This Row],[Total (HRK million)                       ]]*1000000/Table1[[#This Row],[Population 2019                 ]]</f>
        <v>-1028.3808368708299</v>
      </c>
      <c r="AF102" s="6">
        <v>1684</v>
      </c>
      <c r="AG102" s="7">
        <v>14.904264</v>
      </c>
      <c r="AH102" s="6">
        <f>Table1[[#This Row],[Total (HRK million)                                 ]]*1000000/Table1[[#This Row],[Population 2018]]</f>
        <v>8850.5130641330161</v>
      </c>
      <c r="AI102" s="7">
        <v>13.347785999999999</v>
      </c>
      <c r="AJ102" s="6">
        <f>Table1[[#This Row],[Total (HRK million)                                     ]]*1000000/Table1[[#This Row],[Population 2018]]</f>
        <v>7926.2387173396673</v>
      </c>
      <c r="AK102" s="7">
        <f>Table1[[#This Row],[Total (HRK million)                                 ]]-Table1[[#This Row],[Total (HRK million)                                     ]]</f>
        <v>1.5564780000000003</v>
      </c>
      <c r="AL102" s="8">
        <f>Table1[[#This Row],[Total (HRK million)                                      ]]*1000000/Table1[[#This Row],[Population 2018]]</f>
        <v>924.27434679334931</v>
      </c>
      <c r="AM102" s="9">
        <v>1729</v>
      </c>
      <c r="AN102" s="10">
        <v>13.040569</v>
      </c>
      <c r="AO102" s="11">
        <f>Table1[[#This Row],[Total (HRK million)                                         ]]*1000000/Table1[[#This Row],[Population 2017               ]]</f>
        <v>7542.260844418739</v>
      </c>
      <c r="AP102" s="10">
        <v>15.410116</v>
      </c>
      <c r="AQ102" s="11">
        <f>Table1[[#This Row],[Total (HRK million)                                          ]]*1000000/Table1[[#This Row],[Population 2017               ]]</f>
        <v>8912.7333718912669</v>
      </c>
      <c r="AR102" s="10">
        <f>Table1[[#This Row],[Total (HRK million)                                         ]]-Table1[[#This Row],[Total (HRK million)                                          ]]</f>
        <v>-2.3695470000000007</v>
      </c>
      <c r="AS102" s="11">
        <f>Table1[[#This Row],[Total (HRK million)                                                  ]]*1000000/Table1[[#This Row],[Population 2017               ]]</f>
        <v>-1370.4725274725281</v>
      </c>
      <c r="AT102" s="45">
        <v>1794</v>
      </c>
      <c r="AU102" s="46">
        <v>21.191372000000001</v>
      </c>
      <c r="AV102" s="13">
        <f>Table1[[#This Row],[Total (HRK million)                                ]]*1000000/Table1[[#This Row],[Population 2016]]</f>
        <v>11812.358974358975</v>
      </c>
      <c r="AW102" s="46">
        <v>11.772022</v>
      </c>
      <c r="AX102" s="13">
        <f>Table1[[#This Row],[Total (HRK million)                                                        ]]*1000000/Table1[[#This Row],[Population 2016]]</f>
        <v>6561.8851727982164</v>
      </c>
      <c r="AY102" s="82">
        <f>Table1[[#This Row],[Total (HRK million)                                ]]-Table1[[#This Row],[Total (HRK million)                                                        ]]</f>
        <v>9.4193500000000014</v>
      </c>
      <c r="AZ102" s="13">
        <f>Table1[[#This Row],[Total (HRK million)                                                                      ]]*1000000/Table1[[#This Row],[Population 2016]]</f>
        <v>5250.4738015607591</v>
      </c>
      <c r="BA102" s="68">
        <v>1895</v>
      </c>
      <c r="BB102" s="52">
        <v>10.889595</v>
      </c>
      <c r="BC102" s="13">
        <f>Table1[[#This Row],[Total (HRK million)                                                           ]]*1000000/Table1[[#This Row],[Population 2015]]</f>
        <v>5746.4881266490765</v>
      </c>
      <c r="BD102" s="52">
        <v>13.438841999999999</v>
      </c>
      <c r="BE102" s="13">
        <f>Table1[[#This Row],[Total (HRK million) ]]*1000000/Table1[[#This Row],[Population 2015]]</f>
        <v>7091.7372031662271</v>
      </c>
      <c r="BF102" s="82">
        <f>Table1[[#This Row],[Total (HRK million)                                                           ]]-Table1[[#This Row],[Total (HRK million) ]]</f>
        <v>-2.5492469999999994</v>
      </c>
      <c r="BG102" s="13">
        <f>Table1[[#This Row],[Total (HRK million)     ]]*1000000/Table1[[#This Row],[Population 2015]]</f>
        <v>-1345.2490765171501</v>
      </c>
      <c r="BH102" s="68">
        <v>2000</v>
      </c>
      <c r="BI102" s="88">
        <v>14.442242</v>
      </c>
      <c r="BJ102" s="12">
        <f>Table1[[#This Row],[Total (HRK million)                                  ]]*1000000/Table1[[#This Row],[Population 2014]]</f>
        <v>7221.1210000000001</v>
      </c>
      <c r="BK102" s="88">
        <v>19.072548999999999</v>
      </c>
      <c r="BL102" s="12">
        <f>Table1[[#This Row],[Total (HRK million)    ]]*1000000/Table1[[#This Row],[Population 2014]]</f>
        <v>9536.2744999999995</v>
      </c>
      <c r="BM102" s="88">
        <f>Table1[[#This Row],[Total (HRK million)                                  ]]-Table1[[#This Row],[Total (HRK million)    ]]</f>
        <v>-4.6303069999999984</v>
      </c>
      <c r="BN102" s="12">
        <f>Table1[[#This Row],[Total (HRK million)      ]]*1000000/Table1[[#This Row],[Population 2014]]</f>
        <v>-2315.153499999999</v>
      </c>
      <c r="BO102" s="94">
        <v>5</v>
      </c>
      <c r="BP102" s="53">
        <v>5</v>
      </c>
      <c r="BQ102" s="55">
        <v>5</v>
      </c>
      <c r="BR102" s="26">
        <v>5</v>
      </c>
      <c r="BS102" s="13">
        <v>5</v>
      </c>
      <c r="BT102" s="13">
        <v>3</v>
      </c>
      <c r="BU102" s="13">
        <v>4</v>
      </c>
      <c r="BV102" s="13">
        <v>1</v>
      </c>
      <c r="BW102" s="56">
        <v>0</v>
      </c>
    </row>
    <row r="103" spans="1:75" x14ac:dyDescent="0.25">
      <c r="A103" s="14" t="s">
        <v>606</v>
      </c>
      <c r="B103" s="15" t="s">
        <v>663</v>
      </c>
      <c r="C103" s="15" t="s">
        <v>140</v>
      </c>
      <c r="D103" s="45">
        <v>114869</v>
      </c>
      <c r="E103" s="44">
        <v>209.28158877999999</v>
      </c>
      <c r="F103" s="40">
        <f>Table1[[#This Row],[Total (HRK million)]]*1000000/Table1[[#This Row],[Population 2022]]</f>
        <v>1821.9153016044363</v>
      </c>
      <c r="G103" s="44">
        <v>203.71412635999999</v>
      </c>
      <c r="H103" s="40">
        <f>Table1[[#This Row],[Total (HRK million)                ]]*1000000/Table1[[#This Row],[Population 2022]]</f>
        <v>1773.4473736169025</v>
      </c>
      <c r="I103" s="44">
        <v>5.5674624200000169</v>
      </c>
      <c r="J103" s="40">
        <f>Table1[[#This Row],[Total (HRK million)                           ]]*1000000/Table1[[#This Row],[Population 2022]]</f>
        <v>48.46792798753377</v>
      </c>
      <c r="K103" s="45">
        <v>115564</v>
      </c>
      <c r="L103" s="44">
        <v>191.338334</v>
      </c>
      <c r="M103" s="40">
        <f>Table1[[#This Row],[Total (HRK million)  ]]*1000000/Table1[[#This Row],[Population 2021]]</f>
        <v>1655.6915129279014</v>
      </c>
      <c r="N103" s="44">
        <v>185.21787699999999</v>
      </c>
      <c r="O103" s="40">
        <f>Table1[[#This Row],[Total (HRK million)                 ]]*1000000/Table1[[#This Row],[Population 2021]]</f>
        <v>1602.7298899311204</v>
      </c>
      <c r="P103" s="44">
        <v>6.120457000000016</v>
      </c>
      <c r="Q103" s="40">
        <f>Table1[[#This Row],[Total (HRK million)                            ]]*1000000/Table1[[#This Row],[Population 2021]]</f>
        <v>52.961622996781145</v>
      </c>
      <c r="R103" s="65">
        <v>122571</v>
      </c>
      <c r="S103" s="35">
        <v>184.66240199999999</v>
      </c>
      <c r="T103" s="36">
        <f>Table1[[#This Row],[Total (HRK million)   ]]*1000000/Table1[[#This Row],[Population 2020]]</f>
        <v>1506.5749810314021</v>
      </c>
      <c r="U103" s="35">
        <v>192.669918</v>
      </c>
      <c r="V103" s="36">
        <f>Table1[[#This Row],[Total (HRK million)                  ]]*1000000/Table1[[#This Row],[Population 2020]]</f>
        <v>1571.9045940720073</v>
      </c>
      <c r="W103" s="35">
        <f>Table1[[#This Row],[Total (HRK million)   ]]-Table1[[#This Row],[Total (HRK million)                  ]]</f>
        <v>-8.0075160000000096</v>
      </c>
      <c r="X103" s="36">
        <f>Table1[[#This Row],[Total (HRK million)                             ]]*1000000/Table1[[#This Row],[Population 2020]]</f>
        <v>-65.329613040605111</v>
      </c>
      <c r="Y103" s="68">
        <v>121816</v>
      </c>
      <c r="Z103" s="7">
        <v>180.082629</v>
      </c>
      <c r="AA103" s="6">
        <f>Table1[[#This Row],[Total (HRK million)                     ]]*1000000/Table1[[#This Row],[Population 2019                 ]]</f>
        <v>1478.3167153740067</v>
      </c>
      <c r="AB103" s="7">
        <v>175.803731</v>
      </c>
      <c r="AC103" s="6">
        <f>Table1[[#This Row],[Total (HRK million)                                   ]]*1000000/Table1[[#This Row],[Population 2019                 ]]</f>
        <v>1443.1908041636566</v>
      </c>
      <c r="AD103" s="7">
        <f>Table1[[#This Row],[Total (HRK million)                     ]]-Table1[[#This Row],[Total (HRK million)                                   ]]</f>
        <v>4.2788979999999981</v>
      </c>
      <c r="AE103" s="8">
        <f>Table1[[#This Row],[Total (HRK million)                       ]]*1000000/Table1[[#This Row],[Population 2019                 ]]</f>
        <v>35.125911210350019</v>
      </c>
      <c r="AF103" s="6">
        <v>121425</v>
      </c>
      <c r="AG103" s="7">
        <v>159.02444600000001</v>
      </c>
      <c r="AH103" s="6">
        <f>Table1[[#This Row],[Total (HRK million)                                 ]]*1000000/Table1[[#This Row],[Population 2018]]</f>
        <v>1309.651603870702</v>
      </c>
      <c r="AI103" s="7">
        <v>155.184269</v>
      </c>
      <c r="AJ103" s="6">
        <f>Table1[[#This Row],[Total (HRK million)                                     ]]*1000000/Table1[[#This Row],[Population 2018]]</f>
        <v>1278.0256866378422</v>
      </c>
      <c r="AK103" s="7">
        <f>Table1[[#This Row],[Total (HRK million)                                 ]]-Table1[[#This Row],[Total (HRK million)                                     ]]</f>
        <v>3.8401770000000113</v>
      </c>
      <c r="AL103" s="8">
        <f>Table1[[#This Row],[Total (HRK million)                                      ]]*1000000/Table1[[#This Row],[Population 2018]]</f>
        <v>31.625917232859884</v>
      </c>
      <c r="AM103" s="17">
        <v>121325</v>
      </c>
      <c r="AN103" s="10">
        <v>180.55183600000001</v>
      </c>
      <c r="AO103" s="24">
        <f>Table1[[#This Row],[Total (HRK million)                                         ]]*1000000/Table1[[#This Row],[Population 2017               ]]</f>
        <v>1488.1667916752524</v>
      </c>
      <c r="AP103" s="10">
        <v>174.85171</v>
      </c>
      <c r="AQ103" s="11">
        <f>Table1[[#This Row],[Total (HRK million)                                          ]]*1000000/Table1[[#This Row],[Population 2017               ]]</f>
        <v>1441.1845044302493</v>
      </c>
      <c r="AR103" s="10">
        <f>Table1[[#This Row],[Total (HRK million)                                         ]]-Table1[[#This Row],[Total (HRK million)                                          ]]</f>
        <v>5.7001260000000116</v>
      </c>
      <c r="AS103" s="11">
        <f>Table1[[#This Row],[Total (HRK million)                                                  ]]*1000000/Table1[[#This Row],[Population 2017               ]]</f>
        <v>46.982287245003185</v>
      </c>
      <c r="AT103" s="45">
        <v>121671</v>
      </c>
      <c r="AU103" s="46">
        <v>144.172549</v>
      </c>
      <c r="AV103" s="13">
        <f>Table1[[#This Row],[Total (HRK million)                                ]]*1000000/Table1[[#This Row],[Population 2016]]</f>
        <v>1184.9376515356987</v>
      </c>
      <c r="AW103" s="46">
        <v>147.157242</v>
      </c>
      <c r="AX103" s="13">
        <f>Table1[[#This Row],[Total (HRK million)                                                        ]]*1000000/Table1[[#This Row],[Population 2016]]</f>
        <v>1209.4685011218778</v>
      </c>
      <c r="AY103" s="82">
        <f>Table1[[#This Row],[Total (HRK million)                                ]]-Table1[[#This Row],[Total (HRK million)                                                        ]]</f>
        <v>-2.9846929999999929</v>
      </c>
      <c r="AZ103" s="13">
        <f>Table1[[#This Row],[Total (HRK million)                                                                      ]]*1000000/Table1[[#This Row],[Population 2016]]</f>
        <v>-24.530849586179066</v>
      </c>
      <c r="BA103" s="68">
        <v>122257</v>
      </c>
      <c r="BB103" s="52">
        <v>153.995374</v>
      </c>
      <c r="BC103" s="13">
        <f>Table1[[#This Row],[Total (HRK million)                                                           ]]*1000000/Table1[[#This Row],[Population 2015]]</f>
        <v>1259.6037363913722</v>
      </c>
      <c r="BD103" s="52">
        <v>155.02272400000001</v>
      </c>
      <c r="BE103" s="13">
        <f>Table1[[#This Row],[Total (HRK million) ]]*1000000/Table1[[#This Row],[Population 2015]]</f>
        <v>1268.0069362081517</v>
      </c>
      <c r="BF103" s="82">
        <f>Table1[[#This Row],[Total (HRK million)                                                           ]]-Table1[[#This Row],[Total (HRK million) ]]</f>
        <v>-1.0273500000000126</v>
      </c>
      <c r="BG103" s="13">
        <f>Table1[[#This Row],[Total (HRK million)     ]]*1000000/Table1[[#This Row],[Population 2015]]</f>
        <v>-8.4031998167795106</v>
      </c>
      <c r="BH103" s="68">
        <v>122400</v>
      </c>
      <c r="BI103" s="88">
        <v>140.57817900000001</v>
      </c>
      <c r="BJ103" s="12">
        <f>Table1[[#This Row],[Total (HRK million)                                  ]]*1000000/Table1[[#This Row],[Population 2014]]</f>
        <v>1148.5145343137256</v>
      </c>
      <c r="BK103" s="88">
        <v>132.96097900000001</v>
      </c>
      <c r="BL103" s="12">
        <f>Table1[[#This Row],[Total (HRK million)    ]]*1000000/Table1[[#This Row],[Population 2014]]</f>
        <v>1086.2825081699348</v>
      </c>
      <c r="BM103" s="88">
        <f>Table1[[#This Row],[Total (HRK million)                                  ]]-Table1[[#This Row],[Total (HRK million)    ]]</f>
        <v>7.6171999999999969</v>
      </c>
      <c r="BN103" s="12">
        <f>Table1[[#This Row],[Total (HRK million)      ]]*1000000/Table1[[#This Row],[Population 2014]]</f>
        <v>62.232026143790826</v>
      </c>
      <c r="BO103" s="94">
        <v>5</v>
      </c>
      <c r="BP103" s="53">
        <v>5</v>
      </c>
      <c r="BQ103" s="55">
        <v>5</v>
      </c>
      <c r="BR103" s="26">
        <v>5</v>
      </c>
      <c r="BS103" s="13">
        <v>5</v>
      </c>
      <c r="BT103" s="13">
        <v>5</v>
      </c>
      <c r="BU103" s="13">
        <v>5</v>
      </c>
      <c r="BV103" s="13">
        <v>5</v>
      </c>
      <c r="BW103" s="56">
        <v>4</v>
      </c>
    </row>
    <row r="104" spans="1:75" x14ac:dyDescent="0.25">
      <c r="A104" s="14" t="s">
        <v>607</v>
      </c>
      <c r="B104" s="15" t="s">
        <v>663</v>
      </c>
      <c r="C104" s="15" t="s">
        <v>113</v>
      </c>
      <c r="D104" s="45">
        <v>41489</v>
      </c>
      <c r="E104" s="44">
        <v>490.73865794</v>
      </c>
      <c r="F104" s="40">
        <f>Table1[[#This Row],[Total (HRK million)]]*1000000/Table1[[#This Row],[Population 2022]]</f>
        <v>11828.16307792427</v>
      </c>
      <c r="G104" s="44">
        <v>422.92637688000002</v>
      </c>
      <c r="H104" s="40">
        <f>Table1[[#This Row],[Total (HRK million)                ]]*1000000/Table1[[#This Row],[Population 2022]]</f>
        <v>10193.698977560318</v>
      </c>
      <c r="I104" s="44">
        <v>67.812281060000004</v>
      </c>
      <c r="J104" s="40">
        <f>Table1[[#This Row],[Total (HRK million)                           ]]*1000000/Table1[[#This Row],[Population 2022]]</f>
        <v>1634.464100363952</v>
      </c>
      <c r="K104" s="45">
        <v>41562</v>
      </c>
      <c r="L104" s="44">
        <v>316.13314600000001</v>
      </c>
      <c r="M104" s="40">
        <f>Table1[[#This Row],[Total (HRK million)  ]]*1000000/Table1[[#This Row],[Population 2021]]</f>
        <v>7606.3025359703579</v>
      </c>
      <c r="N104" s="44">
        <v>384.91130900000002</v>
      </c>
      <c r="O104" s="40">
        <f>Table1[[#This Row],[Total (HRK million)                 ]]*1000000/Table1[[#This Row],[Population 2021]]</f>
        <v>9261.1353880948936</v>
      </c>
      <c r="P104" s="44">
        <v>-68.778163000000006</v>
      </c>
      <c r="Q104" s="40">
        <f>Table1[[#This Row],[Total (HRK million)                            ]]*1000000/Table1[[#This Row],[Population 2021]]</f>
        <v>-1654.8328521245369</v>
      </c>
      <c r="R104" s="64">
        <v>44695</v>
      </c>
      <c r="S104" s="35">
        <v>296.77532100000002</v>
      </c>
      <c r="T104" s="36">
        <f>Table1[[#This Row],[Total (HRK million)   ]]*1000000/Table1[[#This Row],[Population 2020]]</f>
        <v>6640.0116567848754</v>
      </c>
      <c r="U104" s="35">
        <v>459.69335000000001</v>
      </c>
      <c r="V104" s="36">
        <f>Table1[[#This Row],[Total (HRK million)                  ]]*1000000/Table1[[#This Row],[Population 2020]]</f>
        <v>10285.118022150129</v>
      </c>
      <c r="W104" s="35">
        <f>Table1[[#This Row],[Total (HRK million)   ]]-Table1[[#This Row],[Total (HRK million)                  ]]</f>
        <v>-162.91802899999999</v>
      </c>
      <c r="X104" s="36">
        <f>Table1[[#This Row],[Total (HRK million)                             ]]*1000000/Table1[[#This Row],[Population 2020]]</f>
        <v>-3645.1063653652532</v>
      </c>
      <c r="Y104" s="68">
        <v>44743</v>
      </c>
      <c r="Z104" s="7">
        <v>580.92975899999999</v>
      </c>
      <c r="AA104" s="6">
        <f>Table1[[#This Row],[Total (HRK million)                     ]]*1000000/Table1[[#This Row],[Population 2019                 ]]</f>
        <v>12983.701562255548</v>
      </c>
      <c r="AB104" s="7">
        <v>645.46020099999998</v>
      </c>
      <c r="AC104" s="6">
        <f>Table1[[#This Row],[Total (HRK million)                                   ]]*1000000/Table1[[#This Row],[Population 2019                 ]]</f>
        <v>14425.948215363296</v>
      </c>
      <c r="AD104" s="7">
        <f>Table1[[#This Row],[Total (HRK million)                     ]]-Table1[[#This Row],[Total (HRK million)                                   ]]</f>
        <v>-64.530441999999994</v>
      </c>
      <c r="AE104" s="8">
        <f>Table1[[#This Row],[Total (HRK million)                       ]]*1000000/Table1[[#This Row],[Population 2019                 ]]</f>
        <v>-1442.2466531077484</v>
      </c>
      <c r="AF104" s="6">
        <v>44376</v>
      </c>
      <c r="AG104" s="7">
        <v>492.16019499999999</v>
      </c>
      <c r="AH104" s="6">
        <f>Table1[[#This Row],[Total (HRK million)                                 ]]*1000000/Table1[[#This Row],[Population 2018]]</f>
        <v>11090.684040923021</v>
      </c>
      <c r="AI104" s="7">
        <v>493.18817000000001</v>
      </c>
      <c r="AJ104" s="6">
        <f>Table1[[#This Row],[Total (HRK million)                                     ]]*1000000/Table1[[#This Row],[Population 2018]]</f>
        <v>11113.849152695151</v>
      </c>
      <c r="AK104" s="7">
        <f>Table1[[#This Row],[Total (HRK million)                                 ]]-Table1[[#This Row],[Total (HRK million)                                     ]]</f>
        <v>-1.0279750000000263</v>
      </c>
      <c r="AL104" s="8">
        <f>Table1[[#This Row],[Total (HRK million)                                      ]]*1000000/Table1[[#This Row],[Population 2018]]</f>
        <v>-23.16511177212967</v>
      </c>
      <c r="AM104" s="9">
        <v>44149</v>
      </c>
      <c r="AN104" s="10">
        <v>401.67562099999998</v>
      </c>
      <c r="AO104" s="11">
        <f>Table1[[#This Row],[Total (HRK million)                                         ]]*1000000/Table1[[#This Row],[Population 2017               ]]</f>
        <v>9098.181634918119</v>
      </c>
      <c r="AP104" s="10">
        <v>368.09345999999999</v>
      </c>
      <c r="AQ104" s="11">
        <f>Table1[[#This Row],[Total (HRK million)                                          ]]*1000000/Table1[[#This Row],[Population 2017               ]]</f>
        <v>8337.5265577929276</v>
      </c>
      <c r="AR104" s="10">
        <f>Table1[[#This Row],[Total (HRK million)                                         ]]-Table1[[#This Row],[Total (HRK million)                                          ]]</f>
        <v>33.582160999999985</v>
      </c>
      <c r="AS104" s="11">
        <f>Table1[[#This Row],[Total (HRK million)                                                  ]]*1000000/Table1[[#This Row],[Population 2017               ]]</f>
        <v>760.65507712518934</v>
      </c>
      <c r="AT104" s="45">
        <v>43950</v>
      </c>
      <c r="AU104" s="46">
        <v>387.38545900000003</v>
      </c>
      <c r="AV104" s="13">
        <f>Table1[[#This Row],[Total (HRK million)                                ]]*1000000/Table1[[#This Row],[Population 2016]]</f>
        <v>8814.2311490329921</v>
      </c>
      <c r="AW104" s="46">
        <v>400.25163600000002</v>
      </c>
      <c r="AX104" s="13">
        <f>Table1[[#This Row],[Total (HRK million)                                                        ]]*1000000/Table1[[#This Row],[Population 2016]]</f>
        <v>9106.9769283276455</v>
      </c>
      <c r="AY104" s="82">
        <f>Table1[[#This Row],[Total (HRK million)                                ]]-Table1[[#This Row],[Total (HRK million)                                                        ]]</f>
        <v>-12.866176999999993</v>
      </c>
      <c r="AZ104" s="13">
        <f>Table1[[#This Row],[Total (HRK million)                                                                      ]]*1000000/Table1[[#This Row],[Population 2016]]</f>
        <v>-292.74577929465283</v>
      </c>
      <c r="BA104" s="68">
        <v>43697</v>
      </c>
      <c r="BB104" s="52">
        <v>374.748875</v>
      </c>
      <c r="BC104" s="13">
        <f>Table1[[#This Row],[Total (HRK million)                                                           ]]*1000000/Table1[[#This Row],[Population 2015]]</f>
        <v>8576.0778771998084</v>
      </c>
      <c r="BD104" s="52">
        <v>366.36470000000003</v>
      </c>
      <c r="BE104" s="13">
        <f>Table1[[#This Row],[Total (HRK million) ]]*1000000/Table1[[#This Row],[Population 2015]]</f>
        <v>8384.2071538091859</v>
      </c>
      <c r="BF104" s="82">
        <f>Table1[[#This Row],[Total (HRK million)                                                           ]]-Table1[[#This Row],[Total (HRK million) ]]</f>
        <v>8.3841749999999706</v>
      </c>
      <c r="BG104" s="13">
        <f>Table1[[#This Row],[Total (HRK million)     ]]*1000000/Table1[[#This Row],[Population 2015]]</f>
        <v>191.87072339062109</v>
      </c>
      <c r="BH104" s="68">
        <v>43400</v>
      </c>
      <c r="BI104" s="88">
        <v>375.31920700000001</v>
      </c>
      <c r="BJ104" s="12">
        <f>Table1[[#This Row],[Total (HRK million)                                  ]]*1000000/Table1[[#This Row],[Population 2014]]</f>
        <v>8647.9079953917044</v>
      </c>
      <c r="BK104" s="88">
        <v>389.39256799999998</v>
      </c>
      <c r="BL104" s="12">
        <f>Table1[[#This Row],[Total (HRK million)    ]]*1000000/Table1[[#This Row],[Population 2014]]</f>
        <v>8972.1789861751149</v>
      </c>
      <c r="BM104" s="88">
        <f>Table1[[#This Row],[Total (HRK million)                                  ]]-Table1[[#This Row],[Total (HRK million)    ]]</f>
        <v>-14.073360999999977</v>
      </c>
      <c r="BN104" s="12">
        <f>Table1[[#This Row],[Total (HRK million)      ]]*1000000/Table1[[#This Row],[Population 2014]]</f>
        <v>-324.27099078340962</v>
      </c>
      <c r="BO104" s="94">
        <v>5</v>
      </c>
      <c r="BP104" s="53">
        <v>5</v>
      </c>
      <c r="BQ104" s="55">
        <v>5</v>
      </c>
      <c r="BR104" s="26">
        <v>5</v>
      </c>
      <c r="BS104" s="13">
        <v>5</v>
      </c>
      <c r="BT104" s="13">
        <v>5</v>
      </c>
      <c r="BU104" s="13">
        <v>5</v>
      </c>
      <c r="BV104" s="13">
        <v>4</v>
      </c>
      <c r="BW104" s="56">
        <v>5</v>
      </c>
    </row>
    <row r="105" spans="1:75" x14ac:dyDescent="0.25">
      <c r="A105" s="14" t="s">
        <v>607</v>
      </c>
      <c r="B105" s="15" t="s">
        <v>24</v>
      </c>
      <c r="C105" s="15" t="s">
        <v>23</v>
      </c>
      <c r="D105" s="45">
        <v>10208</v>
      </c>
      <c r="E105" s="44">
        <v>37.218147039999998</v>
      </c>
      <c r="F105" s="40">
        <f>Table1[[#This Row],[Total (HRK million)]]*1000000/Table1[[#This Row],[Population 2022]]</f>
        <v>3645.9783542319747</v>
      </c>
      <c r="G105" s="44">
        <v>36.473744140000001</v>
      </c>
      <c r="H105" s="40">
        <f>Table1[[#This Row],[Total (HRK million)                ]]*1000000/Table1[[#This Row],[Population 2022]]</f>
        <v>3573.0548726489028</v>
      </c>
      <c r="I105" s="44">
        <v>0.74440289999999854</v>
      </c>
      <c r="J105" s="40">
        <f>Table1[[#This Row],[Total (HRK million)                           ]]*1000000/Table1[[#This Row],[Population 2022]]</f>
        <v>72.923481583071961</v>
      </c>
      <c r="K105" s="45">
        <v>10212</v>
      </c>
      <c r="L105" s="44">
        <v>36.619785</v>
      </c>
      <c r="M105" s="40">
        <f>Table1[[#This Row],[Total (HRK million)  ]]*1000000/Table1[[#This Row],[Population 2021]]</f>
        <v>3585.9562279670977</v>
      </c>
      <c r="N105" s="44">
        <v>37.66131</v>
      </c>
      <c r="O105" s="40">
        <f>Table1[[#This Row],[Total (HRK million)                 ]]*1000000/Table1[[#This Row],[Population 2021]]</f>
        <v>3687.9465334900119</v>
      </c>
      <c r="P105" s="44">
        <v>-1.041525</v>
      </c>
      <c r="Q105" s="40">
        <f>Table1[[#This Row],[Total (HRK million)                            ]]*1000000/Table1[[#This Row],[Population 2021]]</f>
        <v>-101.99030552291421</v>
      </c>
      <c r="R105" s="64">
        <v>10533</v>
      </c>
      <c r="S105" s="35">
        <v>31.196874000000001</v>
      </c>
      <c r="T105" s="36">
        <f>Table1[[#This Row],[Total (HRK million)   ]]*1000000/Table1[[#This Row],[Population 2020]]</f>
        <v>2961.8222728567362</v>
      </c>
      <c r="U105" s="35">
        <v>27.924178000000001</v>
      </c>
      <c r="V105" s="36">
        <f>Table1[[#This Row],[Total (HRK million)                  ]]*1000000/Table1[[#This Row],[Population 2020]]</f>
        <v>2651.1134529573719</v>
      </c>
      <c r="W105" s="35">
        <f>Table1[[#This Row],[Total (HRK million)   ]]-Table1[[#This Row],[Total (HRK million)                  ]]</f>
        <v>3.2726959999999998</v>
      </c>
      <c r="X105" s="36">
        <f>Table1[[#This Row],[Total (HRK million)                             ]]*1000000/Table1[[#This Row],[Population 2020]]</f>
        <v>310.7088198993639</v>
      </c>
      <c r="Y105" s="68">
        <v>10552</v>
      </c>
      <c r="Z105" s="7">
        <v>27.505596000000001</v>
      </c>
      <c r="AA105" s="6">
        <f>Table1[[#This Row],[Total (HRK million)                     ]]*1000000/Table1[[#This Row],[Population 2019                 ]]</f>
        <v>2606.6713419257012</v>
      </c>
      <c r="AB105" s="7">
        <v>27.314592000000001</v>
      </c>
      <c r="AC105" s="6">
        <f>Table1[[#This Row],[Total (HRK million)                                   ]]*1000000/Table1[[#This Row],[Population 2019                 ]]</f>
        <v>2588.5701288855194</v>
      </c>
      <c r="AD105" s="7">
        <f>Table1[[#This Row],[Total (HRK million)                     ]]-Table1[[#This Row],[Total (HRK million)                                   ]]</f>
        <v>0.19100399999999951</v>
      </c>
      <c r="AE105" s="8">
        <f>Table1[[#This Row],[Total (HRK million)                       ]]*1000000/Table1[[#This Row],[Population 2019                 ]]</f>
        <v>18.101213040181911</v>
      </c>
      <c r="AF105" s="6">
        <v>10583</v>
      </c>
      <c r="AG105" s="7">
        <v>25.456288000000001</v>
      </c>
      <c r="AH105" s="6">
        <f>Table1[[#This Row],[Total (HRK million)                                 ]]*1000000/Table1[[#This Row],[Population 2018]]</f>
        <v>2405.3943116318624</v>
      </c>
      <c r="AI105" s="7">
        <v>22.314433999999999</v>
      </c>
      <c r="AJ105" s="6">
        <f>Table1[[#This Row],[Total (HRK million)                                     ]]*1000000/Table1[[#This Row],[Population 2018]]</f>
        <v>2108.516866672966</v>
      </c>
      <c r="AK105" s="7">
        <f>Table1[[#This Row],[Total (HRK million)                                 ]]-Table1[[#This Row],[Total (HRK million)                                     ]]</f>
        <v>3.1418540000000021</v>
      </c>
      <c r="AL105" s="8">
        <f>Table1[[#This Row],[Total (HRK million)                                      ]]*1000000/Table1[[#This Row],[Population 2018]]</f>
        <v>296.87744495889655</v>
      </c>
      <c r="AM105" s="9">
        <v>10673</v>
      </c>
      <c r="AN105" s="10">
        <v>22.814371999999999</v>
      </c>
      <c r="AO105" s="11">
        <f>Table1[[#This Row],[Total (HRK million)                                         ]]*1000000/Table1[[#This Row],[Population 2017               ]]</f>
        <v>2137.5781879509041</v>
      </c>
      <c r="AP105" s="10">
        <v>22.128969000000001</v>
      </c>
      <c r="AQ105" s="11">
        <f>Table1[[#This Row],[Total (HRK million)                                          ]]*1000000/Table1[[#This Row],[Population 2017               ]]</f>
        <v>2073.3597863768387</v>
      </c>
      <c r="AR105" s="10">
        <f>Table1[[#This Row],[Total (HRK million)                                         ]]-Table1[[#This Row],[Total (HRK million)                                          ]]</f>
        <v>0.68540299999999732</v>
      </c>
      <c r="AS105" s="11">
        <f>Table1[[#This Row],[Total (HRK million)                                                  ]]*1000000/Table1[[#This Row],[Population 2017               ]]</f>
        <v>64.218401574065155</v>
      </c>
      <c r="AT105" s="45">
        <v>10776</v>
      </c>
      <c r="AU105" s="46">
        <v>21.758934</v>
      </c>
      <c r="AV105" s="13">
        <f>Table1[[#This Row],[Total (HRK million)                                ]]*1000000/Table1[[#This Row],[Population 2016]]</f>
        <v>2019.2032293986638</v>
      </c>
      <c r="AW105" s="46">
        <v>20.176313</v>
      </c>
      <c r="AX105" s="13">
        <f>Table1[[#This Row],[Total (HRK million)                                                        ]]*1000000/Table1[[#This Row],[Population 2016]]</f>
        <v>1872.3378804751299</v>
      </c>
      <c r="AY105" s="82">
        <f>Table1[[#This Row],[Total (HRK million)                                ]]-Table1[[#This Row],[Total (HRK million)                                                        ]]</f>
        <v>1.5826209999999996</v>
      </c>
      <c r="AZ105" s="13">
        <f>Table1[[#This Row],[Total (HRK million)                                                                      ]]*1000000/Table1[[#This Row],[Population 2016]]</f>
        <v>146.86534892353373</v>
      </c>
      <c r="BA105" s="68">
        <v>10843</v>
      </c>
      <c r="BB105" s="52">
        <v>20.223889</v>
      </c>
      <c r="BC105" s="13">
        <f>Table1[[#This Row],[Total (HRK million)                                                           ]]*1000000/Table1[[#This Row],[Population 2015]]</f>
        <v>1865.156229825694</v>
      </c>
      <c r="BD105" s="52">
        <v>20.366681</v>
      </c>
      <c r="BE105" s="13">
        <f>Table1[[#This Row],[Total (HRK million) ]]*1000000/Table1[[#This Row],[Population 2015]]</f>
        <v>1878.3252789818316</v>
      </c>
      <c r="BF105" s="82">
        <f>Table1[[#This Row],[Total (HRK million)                                                           ]]-Table1[[#This Row],[Total (HRK million) ]]</f>
        <v>-0.14279200000000003</v>
      </c>
      <c r="BG105" s="13">
        <f>Table1[[#This Row],[Total (HRK million)     ]]*1000000/Table1[[#This Row],[Population 2015]]</f>
        <v>-13.169049156137604</v>
      </c>
      <c r="BH105" s="68">
        <v>10940</v>
      </c>
      <c r="BI105" s="88">
        <v>22.792169999999999</v>
      </c>
      <c r="BJ105" s="12">
        <f>Table1[[#This Row],[Total (HRK million)                                  ]]*1000000/Table1[[#This Row],[Population 2014]]</f>
        <v>2083.3793418647165</v>
      </c>
      <c r="BK105" s="88">
        <v>24.512412999999999</v>
      </c>
      <c r="BL105" s="12">
        <f>Table1[[#This Row],[Total (HRK million)    ]]*1000000/Table1[[#This Row],[Population 2014]]</f>
        <v>2240.6227605118829</v>
      </c>
      <c r="BM105" s="88">
        <f>Table1[[#This Row],[Total (HRK million)                                  ]]-Table1[[#This Row],[Total (HRK million)    ]]</f>
        <v>-1.720243</v>
      </c>
      <c r="BN105" s="12">
        <f>Table1[[#This Row],[Total (HRK million)      ]]*1000000/Table1[[#This Row],[Population 2014]]</f>
        <v>-157.24341864716635</v>
      </c>
      <c r="BO105" s="94">
        <v>5</v>
      </c>
      <c r="BP105" s="53">
        <v>5</v>
      </c>
      <c r="BQ105" s="55">
        <v>5</v>
      </c>
      <c r="BR105" s="26">
        <v>5</v>
      </c>
      <c r="BS105" s="13">
        <v>5</v>
      </c>
      <c r="BT105" s="13">
        <v>5</v>
      </c>
      <c r="BU105" s="13">
        <v>5</v>
      </c>
      <c r="BV105" s="13">
        <v>5</v>
      </c>
      <c r="BW105" s="56">
        <v>4</v>
      </c>
    </row>
    <row r="106" spans="1:75" x14ac:dyDescent="0.25">
      <c r="A106" s="14" t="s">
        <v>608</v>
      </c>
      <c r="B106" s="15" t="s">
        <v>660</v>
      </c>
      <c r="C106" s="15" t="s">
        <v>463</v>
      </c>
      <c r="D106" s="47">
        <v>6848</v>
      </c>
      <c r="E106" s="46">
        <v>23.857753760000001</v>
      </c>
      <c r="F106" s="36">
        <f>Table1[[#This Row],[Total (HRK million)]]*1000000/Table1[[#This Row],[Population 2022]]</f>
        <v>3483.9009579439253</v>
      </c>
      <c r="G106" s="46">
        <v>17.64434718</v>
      </c>
      <c r="H106" s="36">
        <f>Table1[[#This Row],[Total (HRK million)                ]]*1000000/Table1[[#This Row],[Population 2022]]</f>
        <v>2576.5693896028038</v>
      </c>
      <c r="I106" s="46">
        <v>6.2134065800000018</v>
      </c>
      <c r="J106" s="36">
        <f>Table1[[#This Row],[Total (HRK million)                           ]]*1000000/Table1[[#This Row],[Population 2022]]</f>
        <v>907.33156834112174</v>
      </c>
      <c r="K106" s="47">
        <v>6876</v>
      </c>
      <c r="L106" s="46">
        <v>18.480414</v>
      </c>
      <c r="M106" s="36">
        <f>Table1[[#This Row],[Total (HRK million)  ]]*1000000/Table1[[#This Row],[Population 2021]]</f>
        <v>2687.6692844677136</v>
      </c>
      <c r="N106" s="46">
        <v>18.491434999999999</v>
      </c>
      <c r="O106" s="36">
        <f>Table1[[#This Row],[Total (HRK million)                 ]]*1000000/Table1[[#This Row],[Population 2021]]</f>
        <v>2689.2721058755092</v>
      </c>
      <c r="P106" s="46">
        <v>-1.1020999999999503E-2</v>
      </c>
      <c r="Q106" s="36">
        <f>Table1[[#This Row],[Total (HRK million)                            ]]*1000000/Table1[[#This Row],[Population 2021]]</f>
        <v>-1.6028214077951575</v>
      </c>
      <c r="R106" s="64">
        <v>6955</v>
      </c>
      <c r="S106" s="35">
        <v>16.628800999999999</v>
      </c>
      <c r="T106" s="36">
        <f>Table1[[#This Row],[Total (HRK million)   ]]*1000000/Table1[[#This Row],[Population 2020]]</f>
        <v>2390.9131560028754</v>
      </c>
      <c r="U106" s="35">
        <v>20.968309999999999</v>
      </c>
      <c r="V106" s="36">
        <f>Table1[[#This Row],[Total (HRK million)                  ]]*1000000/Table1[[#This Row],[Population 2020]]</f>
        <v>3014.8540618260245</v>
      </c>
      <c r="W106" s="35">
        <f>Table1[[#This Row],[Total (HRK million)   ]]-Table1[[#This Row],[Total (HRK million)                  ]]</f>
        <v>-4.3395089999999996</v>
      </c>
      <c r="X106" s="36">
        <f>Table1[[#This Row],[Total (HRK million)                             ]]*1000000/Table1[[#This Row],[Population 2020]]</f>
        <v>-623.9409058231488</v>
      </c>
      <c r="Y106" s="68">
        <v>6981</v>
      </c>
      <c r="Z106" s="7">
        <v>20.851288</v>
      </c>
      <c r="AA106" s="6">
        <f>Table1[[#This Row],[Total (HRK million)                     ]]*1000000/Table1[[#This Row],[Population 2019                 ]]</f>
        <v>2986.8626271307835</v>
      </c>
      <c r="AB106" s="7">
        <v>24.32639</v>
      </c>
      <c r="AC106" s="6">
        <f>Table1[[#This Row],[Total (HRK million)                                   ]]*1000000/Table1[[#This Row],[Population 2019                 ]]</f>
        <v>3484.656925941842</v>
      </c>
      <c r="AD106" s="7">
        <f>Table1[[#This Row],[Total (HRK million)                     ]]-Table1[[#This Row],[Total (HRK million)                                   ]]</f>
        <v>-3.4751019999999997</v>
      </c>
      <c r="AE106" s="8">
        <f>Table1[[#This Row],[Total (HRK million)                       ]]*1000000/Table1[[#This Row],[Population 2019                 ]]</f>
        <v>-497.79429881105852</v>
      </c>
      <c r="AF106" s="6">
        <v>6980</v>
      </c>
      <c r="AG106" s="7">
        <v>27.106659000000001</v>
      </c>
      <c r="AH106" s="6">
        <f>Table1[[#This Row],[Total (HRK million)                                 ]]*1000000/Table1[[#This Row],[Population 2018]]</f>
        <v>3883.4755014326647</v>
      </c>
      <c r="AI106" s="7">
        <v>24.024281999999999</v>
      </c>
      <c r="AJ106" s="6">
        <f>Table1[[#This Row],[Total (HRK million)                                     ]]*1000000/Table1[[#This Row],[Population 2018]]</f>
        <v>3441.8742120343841</v>
      </c>
      <c r="AK106" s="7">
        <f>Table1[[#This Row],[Total (HRK million)                                 ]]-Table1[[#This Row],[Total (HRK million)                                     ]]</f>
        <v>3.082377000000001</v>
      </c>
      <c r="AL106" s="8">
        <f>Table1[[#This Row],[Total (HRK million)                                      ]]*1000000/Table1[[#This Row],[Population 2018]]</f>
        <v>441.60128939828093</v>
      </c>
      <c r="AM106" s="9">
        <v>7011</v>
      </c>
      <c r="AN106" s="10">
        <v>19.759651999999999</v>
      </c>
      <c r="AO106" s="11">
        <f>Table1[[#This Row],[Total (HRK million)                                         ]]*1000000/Table1[[#This Row],[Population 2017               ]]</f>
        <v>2818.3785479960061</v>
      </c>
      <c r="AP106" s="10">
        <v>21.223057000000001</v>
      </c>
      <c r="AQ106" s="11">
        <f>Table1[[#This Row],[Total (HRK million)                                          ]]*1000000/Table1[[#This Row],[Population 2017               ]]</f>
        <v>3027.1084010840109</v>
      </c>
      <c r="AR106" s="10">
        <f>Table1[[#This Row],[Total (HRK million)                                         ]]-Table1[[#This Row],[Total (HRK million)                                          ]]</f>
        <v>-1.4634050000000016</v>
      </c>
      <c r="AS106" s="11">
        <f>Table1[[#This Row],[Total (HRK million)                                                  ]]*1000000/Table1[[#This Row],[Population 2017               ]]</f>
        <v>-208.7298530880048</v>
      </c>
      <c r="AT106" s="45">
        <v>7055</v>
      </c>
      <c r="AU106" s="46">
        <v>15.719535</v>
      </c>
      <c r="AV106" s="13">
        <f>Table1[[#This Row],[Total (HRK million)                                ]]*1000000/Table1[[#This Row],[Population 2016]]</f>
        <v>2228.141034727144</v>
      </c>
      <c r="AW106" s="46">
        <v>19.117052999999999</v>
      </c>
      <c r="AX106" s="13">
        <f>Table1[[#This Row],[Total (HRK million)                                                        ]]*1000000/Table1[[#This Row],[Population 2016]]</f>
        <v>2709.7169383416017</v>
      </c>
      <c r="AY106" s="82">
        <f>Table1[[#This Row],[Total (HRK million)                                ]]-Table1[[#This Row],[Total (HRK million)                                                        ]]</f>
        <v>-3.397517999999998</v>
      </c>
      <c r="AZ106" s="13">
        <f>Table1[[#This Row],[Total (HRK million)                                                                      ]]*1000000/Table1[[#This Row],[Population 2016]]</f>
        <v>-481.57590361445756</v>
      </c>
      <c r="BA106" s="68">
        <v>7060</v>
      </c>
      <c r="BB106" s="52">
        <v>18.669695000000001</v>
      </c>
      <c r="BC106" s="13">
        <f>Table1[[#This Row],[Total (HRK million)                                                           ]]*1000000/Table1[[#This Row],[Population 2015]]</f>
        <v>2644.4327195467422</v>
      </c>
      <c r="BD106" s="52">
        <v>16.777615000000001</v>
      </c>
      <c r="BE106" s="13">
        <f>Table1[[#This Row],[Total (HRK million) ]]*1000000/Table1[[#This Row],[Population 2015]]</f>
        <v>2376.4327195467422</v>
      </c>
      <c r="BF106" s="82">
        <f>Table1[[#This Row],[Total (HRK million)                                                           ]]-Table1[[#This Row],[Total (HRK million) ]]</f>
        <v>1.89208</v>
      </c>
      <c r="BG106" s="13">
        <f>Table1[[#This Row],[Total (HRK million)     ]]*1000000/Table1[[#This Row],[Population 2015]]</f>
        <v>268</v>
      </c>
      <c r="BH106" s="68">
        <v>7096</v>
      </c>
      <c r="BI106" s="88">
        <v>18.501429999999999</v>
      </c>
      <c r="BJ106" s="12">
        <f>Table1[[#This Row],[Total (HRK million)                                  ]]*1000000/Table1[[#This Row],[Population 2014]]</f>
        <v>2607.3041149943629</v>
      </c>
      <c r="BK106" s="88">
        <v>15.053079</v>
      </c>
      <c r="BL106" s="12">
        <f>Table1[[#This Row],[Total (HRK million)    ]]*1000000/Table1[[#This Row],[Population 2014]]</f>
        <v>2121.3470969560317</v>
      </c>
      <c r="BM106" s="88">
        <f>Table1[[#This Row],[Total (HRK million)                                  ]]-Table1[[#This Row],[Total (HRK million)    ]]</f>
        <v>3.4483509999999988</v>
      </c>
      <c r="BN106" s="12">
        <f>Table1[[#This Row],[Total (HRK million)      ]]*1000000/Table1[[#This Row],[Population 2014]]</f>
        <v>485.95701803833128</v>
      </c>
      <c r="BO106" s="94">
        <v>3</v>
      </c>
      <c r="BP106" s="53">
        <v>4</v>
      </c>
      <c r="BQ106" s="55">
        <v>4</v>
      </c>
      <c r="BR106" s="26">
        <v>4</v>
      </c>
      <c r="BS106" s="13">
        <v>3</v>
      </c>
      <c r="BT106" s="13">
        <v>4</v>
      </c>
      <c r="BU106" s="13">
        <v>0</v>
      </c>
      <c r="BV106" s="13">
        <v>0</v>
      </c>
      <c r="BW106" s="56">
        <v>0</v>
      </c>
    </row>
    <row r="107" spans="1:75" x14ac:dyDescent="0.25">
      <c r="A107" s="14" t="s">
        <v>607</v>
      </c>
      <c r="B107" s="15" t="s">
        <v>668</v>
      </c>
      <c r="C107" s="15" t="s">
        <v>0</v>
      </c>
      <c r="D107" s="47">
        <v>18200</v>
      </c>
      <c r="E107" s="46">
        <v>83.250102710000007</v>
      </c>
      <c r="F107" s="36">
        <f>Table1[[#This Row],[Total (HRK million)]]*1000000/Table1[[#This Row],[Population 2022]]</f>
        <v>4574.181467582418</v>
      </c>
      <c r="G107" s="46">
        <v>98.801213489999995</v>
      </c>
      <c r="H107" s="36">
        <f>Table1[[#This Row],[Total (HRK million)                ]]*1000000/Table1[[#This Row],[Population 2022]]</f>
        <v>5428.6381038461532</v>
      </c>
      <c r="I107" s="46">
        <v>-15.551110779999986</v>
      </c>
      <c r="J107" s="36">
        <f>Table1[[#This Row],[Total (HRK million)                           ]]*1000000/Table1[[#This Row],[Population 2022]]</f>
        <v>-854.4566362637355</v>
      </c>
      <c r="K107" s="47">
        <v>17676</v>
      </c>
      <c r="L107" s="46">
        <v>80.722579999999994</v>
      </c>
      <c r="M107" s="36">
        <f>Table1[[#This Row],[Total (HRK million)  ]]*1000000/Table1[[#This Row],[Population 2021]]</f>
        <v>4566.7899977370444</v>
      </c>
      <c r="N107" s="46">
        <v>75.446202</v>
      </c>
      <c r="O107" s="36">
        <f>Table1[[#This Row],[Total (HRK million)                 ]]*1000000/Table1[[#This Row],[Population 2021]]</f>
        <v>4268.2847929395793</v>
      </c>
      <c r="P107" s="46">
        <v>5.276377999999994</v>
      </c>
      <c r="Q107" s="36">
        <f>Table1[[#This Row],[Total (HRK million)                            ]]*1000000/Table1[[#This Row],[Population 2021]]</f>
        <v>298.50520479746518</v>
      </c>
      <c r="R107" s="64">
        <v>18192</v>
      </c>
      <c r="S107" s="35">
        <v>65.537538999999995</v>
      </c>
      <c r="T107" s="36">
        <f>Table1[[#This Row],[Total (HRK million)   ]]*1000000/Table1[[#This Row],[Population 2020]]</f>
        <v>3602.5472185576073</v>
      </c>
      <c r="U107" s="35">
        <v>60.056224999999998</v>
      </c>
      <c r="V107" s="36">
        <f>Table1[[#This Row],[Total (HRK million)                  ]]*1000000/Table1[[#This Row],[Population 2020]]</f>
        <v>3301.2436785400178</v>
      </c>
      <c r="W107" s="35">
        <f>Table1[[#This Row],[Total (HRK million)   ]]-Table1[[#This Row],[Total (HRK million)                  ]]</f>
        <v>5.4813139999999976</v>
      </c>
      <c r="X107" s="36">
        <f>Table1[[#This Row],[Total (HRK million)                             ]]*1000000/Table1[[#This Row],[Population 2020]]</f>
        <v>301.30354001759002</v>
      </c>
      <c r="Y107" s="68">
        <v>18114</v>
      </c>
      <c r="Z107" s="7">
        <v>57.475464000000002</v>
      </c>
      <c r="AA107" s="6">
        <f>Table1[[#This Row],[Total (HRK million)                     ]]*1000000/Table1[[#This Row],[Population 2019                 ]]</f>
        <v>3172.9857568731368</v>
      </c>
      <c r="AB107" s="7">
        <v>54.932400999999999</v>
      </c>
      <c r="AC107" s="6">
        <f>Table1[[#This Row],[Total (HRK million)                                   ]]*1000000/Table1[[#This Row],[Population 2019                 ]]</f>
        <v>3032.5936292370543</v>
      </c>
      <c r="AD107" s="7">
        <f>Table1[[#This Row],[Total (HRK million)                     ]]-Table1[[#This Row],[Total (HRK million)                                   ]]</f>
        <v>2.5430630000000036</v>
      </c>
      <c r="AE107" s="8">
        <f>Table1[[#This Row],[Total (HRK million)                       ]]*1000000/Table1[[#This Row],[Population 2019                 ]]</f>
        <v>140.39212763608279</v>
      </c>
      <c r="AF107" s="6">
        <v>18014</v>
      </c>
      <c r="AG107" s="7">
        <v>51.192041000000003</v>
      </c>
      <c r="AH107" s="6">
        <f>Table1[[#This Row],[Total (HRK million)                                 ]]*1000000/Table1[[#This Row],[Population 2018]]</f>
        <v>2841.7919951149106</v>
      </c>
      <c r="AI107" s="7">
        <v>51.796785999999997</v>
      </c>
      <c r="AJ107" s="6">
        <f>Table1[[#This Row],[Total (HRK million)                                     ]]*1000000/Table1[[#This Row],[Population 2018]]</f>
        <v>2875.3628289108469</v>
      </c>
      <c r="AK107" s="7">
        <f>Table1[[#This Row],[Total (HRK million)                                 ]]-Table1[[#This Row],[Total (HRK million)                                     ]]</f>
        <v>-0.60474499999999409</v>
      </c>
      <c r="AL107" s="8">
        <f>Table1[[#This Row],[Total (HRK million)                                      ]]*1000000/Table1[[#This Row],[Population 2018]]</f>
        <v>-33.570833795936167</v>
      </c>
      <c r="AM107" s="9">
        <v>18039</v>
      </c>
      <c r="AN107" s="10">
        <v>43.361204000000001</v>
      </c>
      <c r="AO107" s="11">
        <f>Table1[[#This Row],[Total (HRK million)                                         ]]*1000000/Table1[[#This Row],[Population 2017               ]]</f>
        <v>2403.7476578524306</v>
      </c>
      <c r="AP107" s="10">
        <v>44.833708999999999</v>
      </c>
      <c r="AQ107" s="11">
        <f>Table1[[#This Row],[Total (HRK million)                                          ]]*1000000/Table1[[#This Row],[Population 2017               ]]</f>
        <v>2485.3766284162093</v>
      </c>
      <c r="AR107" s="10">
        <f>Table1[[#This Row],[Total (HRK million)                                         ]]-Table1[[#This Row],[Total (HRK million)                                          ]]</f>
        <v>-1.4725049999999982</v>
      </c>
      <c r="AS107" s="11">
        <f>Table1[[#This Row],[Total (HRK million)                                                  ]]*1000000/Table1[[#This Row],[Population 2017               ]]</f>
        <v>-81.628970563778381</v>
      </c>
      <c r="AT107" s="45">
        <v>18143</v>
      </c>
      <c r="AU107" s="46">
        <v>45.544404999999998</v>
      </c>
      <c r="AV107" s="13">
        <f>Table1[[#This Row],[Total (HRK million)                                ]]*1000000/Table1[[#This Row],[Population 2016]]</f>
        <v>2510.3017692774074</v>
      </c>
      <c r="AW107" s="46">
        <v>39.669621999999997</v>
      </c>
      <c r="AX107" s="13">
        <f>Table1[[#This Row],[Total (HRK million)                                                        ]]*1000000/Table1[[#This Row],[Population 2016]]</f>
        <v>2186.4973819103789</v>
      </c>
      <c r="AY107" s="82">
        <f>Table1[[#This Row],[Total (HRK million)                                ]]-Table1[[#This Row],[Total (HRK million)                                                        ]]</f>
        <v>5.8747830000000008</v>
      </c>
      <c r="AZ107" s="13">
        <f>Table1[[#This Row],[Total (HRK million)                                                                      ]]*1000000/Table1[[#This Row],[Population 2016]]</f>
        <v>323.80438736702865</v>
      </c>
      <c r="BA107" s="68">
        <v>18240</v>
      </c>
      <c r="BB107" s="52">
        <v>38.660564999999998</v>
      </c>
      <c r="BC107" s="13">
        <f>Table1[[#This Row],[Total (HRK million)                                                           ]]*1000000/Table1[[#This Row],[Population 2015]]</f>
        <v>2119.5485197368421</v>
      </c>
      <c r="BD107" s="52">
        <v>38.860664</v>
      </c>
      <c r="BE107" s="13">
        <f>Table1[[#This Row],[Total (HRK million) ]]*1000000/Table1[[#This Row],[Population 2015]]</f>
        <v>2130.518859649123</v>
      </c>
      <c r="BF107" s="82">
        <f>Table1[[#This Row],[Total (HRK million)                                                           ]]-Table1[[#This Row],[Total (HRK million) ]]</f>
        <v>-0.20009900000000158</v>
      </c>
      <c r="BG107" s="13">
        <f>Table1[[#This Row],[Total (HRK million)     ]]*1000000/Table1[[#This Row],[Population 2015]]</f>
        <v>-10.970339912280789</v>
      </c>
      <c r="BH107" s="68">
        <v>18323</v>
      </c>
      <c r="BI107" s="88">
        <v>41.858491999999998</v>
      </c>
      <c r="BJ107" s="12">
        <f>Table1[[#This Row],[Total (HRK million)                                  ]]*1000000/Table1[[#This Row],[Population 2014]]</f>
        <v>2284.4780876494024</v>
      </c>
      <c r="BK107" s="88">
        <v>40.473931999999998</v>
      </c>
      <c r="BL107" s="12">
        <f>Table1[[#This Row],[Total (HRK million)    ]]*1000000/Table1[[#This Row],[Population 2014]]</f>
        <v>2208.9140424602956</v>
      </c>
      <c r="BM107" s="88">
        <f>Table1[[#This Row],[Total (HRK million)                                  ]]-Table1[[#This Row],[Total (HRK million)    ]]</f>
        <v>1.3845600000000005</v>
      </c>
      <c r="BN107" s="12">
        <f>Table1[[#This Row],[Total (HRK million)      ]]*1000000/Table1[[#This Row],[Population 2014]]</f>
        <v>75.564045189106608</v>
      </c>
      <c r="BO107" s="94">
        <v>5</v>
      </c>
      <c r="BP107" s="53">
        <v>5</v>
      </c>
      <c r="BQ107" s="55">
        <v>5</v>
      </c>
      <c r="BR107" s="26">
        <v>5</v>
      </c>
      <c r="BS107" s="13">
        <v>5</v>
      </c>
      <c r="BT107" s="13">
        <v>4</v>
      </c>
      <c r="BU107" s="13">
        <v>2</v>
      </c>
      <c r="BV107" s="13">
        <v>3</v>
      </c>
      <c r="BW107" s="56">
        <v>3</v>
      </c>
    </row>
    <row r="108" spans="1:75" x14ac:dyDescent="0.25">
      <c r="A108" s="14" t="s">
        <v>608</v>
      </c>
      <c r="B108" s="15" t="s">
        <v>660</v>
      </c>
      <c r="C108" s="15" t="s">
        <v>464</v>
      </c>
      <c r="D108" s="45">
        <v>3787</v>
      </c>
      <c r="E108" s="44">
        <v>43.235993640000004</v>
      </c>
      <c r="F108" s="40">
        <f>Table1[[#This Row],[Total (HRK million)]]*1000000/Table1[[#This Row],[Population 2022]]</f>
        <v>11416.951053604436</v>
      </c>
      <c r="G108" s="44">
        <v>41.462396159999997</v>
      </c>
      <c r="H108" s="40">
        <f>Table1[[#This Row],[Total (HRK million)                ]]*1000000/Table1[[#This Row],[Population 2022]]</f>
        <v>10948.612664378135</v>
      </c>
      <c r="I108" s="44">
        <v>1.7735974800000043</v>
      </c>
      <c r="J108" s="40">
        <f>Table1[[#This Row],[Total (HRK million)                           ]]*1000000/Table1[[#This Row],[Population 2022]]</f>
        <v>468.33838922630162</v>
      </c>
      <c r="K108" s="45">
        <v>3742</v>
      </c>
      <c r="L108" s="44">
        <v>37.533777999999998</v>
      </c>
      <c r="M108" s="40">
        <f>Table1[[#This Row],[Total (HRK million)  ]]*1000000/Table1[[#This Row],[Population 2021]]</f>
        <v>10030.405665419561</v>
      </c>
      <c r="N108" s="44">
        <v>39.058343999999998</v>
      </c>
      <c r="O108" s="40">
        <f>Table1[[#This Row],[Total (HRK million)                 ]]*1000000/Table1[[#This Row],[Population 2021]]</f>
        <v>10437.825761624799</v>
      </c>
      <c r="P108" s="44">
        <v>-1.5245660000000001</v>
      </c>
      <c r="Q108" s="40">
        <f>Table1[[#This Row],[Total (HRK million)                            ]]*1000000/Table1[[#This Row],[Population 2021]]</f>
        <v>-407.42009620523783</v>
      </c>
      <c r="R108" s="64">
        <v>3914</v>
      </c>
      <c r="S108" s="35">
        <v>38.694429</v>
      </c>
      <c r="T108" s="36">
        <f>Table1[[#This Row],[Total (HRK million)   ]]*1000000/Table1[[#This Row],[Population 2020]]</f>
        <v>9886.1596831885545</v>
      </c>
      <c r="U108" s="35">
        <v>42.279046000000001</v>
      </c>
      <c r="V108" s="36">
        <f>Table1[[#This Row],[Total (HRK million)                  ]]*1000000/Table1[[#This Row],[Population 2020]]</f>
        <v>10802.00459887583</v>
      </c>
      <c r="W108" s="35">
        <f>Table1[[#This Row],[Total (HRK million)   ]]-Table1[[#This Row],[Total (HRK million)                  ]]</f>
        <v>-3.5846170000000015</v>
      </c>
      <c r="X108" s="36">
        <f>Table1[[#This Row],[Total (HRK million)                             ]]*1000000/Table1[[#This Row],[Population 2020]]</f>
        <v>-915.84491568727685</v>
      </c>
      <c r="Y108" s="68">
        <v>3892</v>
      </c>
      <c r="Z108" s="7">
        <v>34.028159000000002</v>
      </c>
      <c r="AA108" s="6">
        <f>Table1[[#This Row],[Total (HRK million)                     ]]*1000000/Table1[[#This Row],[Population 2019                 ]]</f>
        <v>8743.1035457348407</v>
      </c>
      <c r="AB108" s="7">
        <v>29.492601000000001</v>
      </c>
      <c r="AC108" s="6">
        <f>Table1[[#This Row],[Total (HRK million)                                   ]]*1000000/Table1[[#This Row],[Population 2019                 ]]</f>
        <v>7577.7494861253854</v>
      </c>
      <c r="AD108" s="7">
        <f>Table1[[#This Row],[Total (HRK million)                     ]]-Table1[[#This Row],[Total (HRK million)                                   ]]</f>
        <v>4.5355580000000018</v>
      </c>
      <c r="AE108" s="8">
        <f>Table1[[#This Row],[Total (HRK million)                       ]]*1000000/Table1[[#This Row],[Population 2019                 ]]</f>
        <v>1165.3540596094558</v>
      </c>
      <c r="AF108" s="6">
        <v>3845</v>
      </c>
      <c r="AG108" s="7">
        <v>31.042145999999999</v>
      </c>
      <c r="AH108" s="6">
        <f>Table1[[#This Row],[Total (HRK million)                                 ]]*1000000/Table1[[#This Row],[Population 2018]]</f>
        <v>8073.3799739921978</v>
      </c>
      <c r="AI108" s="7">
        <v>26.648602</v>
      </c>
      <c r="AJ108" s="6">
        <f>Table1[[#This Row],[Total (HRK million)                                     ]]*1000000/Table1[[#This Row],[Population 2018]]</f>
        <v>6930.7157347204165</v>
      </c>
      <c r="AK108" s="7">
        <f>Table1[[#This Row],[Total (HRK million)                                 ]]-Table1[[#This Row],[Total (HRK million)                                     ]]</f>
        <v>4.3935439999999986</v>
      </c>
      <c r="AL108" s="8">
        <f>Table1[[#This Row],[Total (HRK million)                                      ]]*1000000/Table1[[#This Row],[Population 2018]]</f>
        <v>1142.6642392717811</v>
      </c>
      <c r="AM108" s="9">
        <v>3796</v>
      </c>
      <c r="AN108" s="10">
        <v>47.78031</v>
      </c>
      <c r="AO108" s="11">
        <f>Table1[[#This Row],[Total (HRK million)                                         ]]*1000000/Table1[[#This Row],[Population 2017               ]]</f>
        <v>12587.015279241306</v>
      </c>
      <c r="AP108" s="10">
        <v>30.492087999999999</v>
      </c>
      <c r="AQ108" s="11">
        <f>Table1[[#This Row],[Total (HRK million)                                          ]]*1000000/Table1[[#This Row],[Population 2017               ]]</f>
        <v>8032.6891464699684</v>
      </c>
      <c r="AR108" s="10">
        <f>Table1[[#This Row],[Total (HRK million)                                         ]]-Table1[[#This Row],[Total (HRK million)                                          ]]</f>
        <v>17.288222000000001</v>
      </c>
      <c r="AS108" s="11">
        <f>Table1[[#This Row],[Total (HRK million)                                                  ]]*1000000/Table1[[#This Row],[Population 2017               ]]</f>
        <v>4554.3261327713381</v>
      </c>
      <c r="AT108" s="45">
        <v>3765</v>
      </c>
      <c r="AU108" s="46">
        <v>28.319703000000001</v>
      </c>
      <c r="AV108" s="13">
        <f>Table1[[#This Row],[Total (HRK million)                                ]]*1000000/Table1[[#This Row],[Population 2016]]</f>
        <v>7521.8334661354584</v>
      </c>
      <c r="AW108" s="46">
        <v>22.095987000000001</v>
      </c>
      <c r="AX108" s="13">
        <f>Table1[[#This Row],[Total (HRK million)                                                        ]]*1000000/Table1[[#This Row],[Population 2016]]</f>
        <v>5868.7880478087645</v>
      </c>
      <c r="AY108" s="82">
        <f>Table1[[#This Row],[Total (HRK million)                                ]]-Table1[[#This Row],[Total (HRK million)                                                        ]]</f>
        <v>6.2237159999999996</v>
      </c>
      <c r="AZ108" s="13">
        <f>Table1[[#This Row],[Total (HRK million)                                                                      ]]*1000000/Table1[[#This Row],[Population 2016]]</f>
        <v>1653.0454183266932</v>
      </c>
      <c r="BA108" s="68">
        <v>3782</v>
      </c>
      <c r="BB108" s="52">
        <v>31.528973000000001</v>
      </c>
      <c r="BC108" s="13">
        <f>Table1[[#This Row],[Total (HRK million)                                                           ]]*1000000/Table1[[#This Row],[Population 2015]]</f>
        <v>8336.5872554204125</v>
      </c>
      <c r="BD108" s="52">
        <v>24.453702</v>
      </c>
      <c r="BE108" s="13">
        <f>Table1[[#This Row],[Total (HRK million) ]]*1000000/Table1[[#This Row],[Population 2015]]</f>
        <v>6465.8122686409306</v>
      </c>
      <c r="BF108" s="82">
        <f>Table1[[#This Row],[Total (HRK million)                                                           ]]-Table1[[#This Row],[Total (HRK million) ]]</f>
        <v>7.0752710000000008</v>
      </c>
      <c r="BG108" s="13">
        <f>Table1[[#This Row],[Total (HRK million)     ]]*1000000/Table1[[#This Row],[Population 2015]]</f>
        <v>1870.7749867794821</v>
      </c>
      <c r="BH108" s="68">
        <v>3755</v>
      </c>
      <c r="BI108" s="88">
        <v>26.681283000000001</v>
      </c>
      <c r="BJ108" s="12">
        <f>Table1[[#This Row],[Total (HRK million)                                  ]]*1000000/Table1[[#This Row],[Population 2014]]</f>
        <v>7105.5347536617846</v>
      </c>
      <c r="BK108" s="88">
        <v>23.419884</v>
      </c>
      <c r="BL108" s="12">
        <f>Table1[[#This Row],[Total (HRK million)    ]]*1000000/Table1[[#This Row],[Population 2014]]</f>
        <v>6236.986418109188</v>
      </c>
      <c r="BM108" s="88">
        <f>Table1[[#This Row],[Total (HRK million)                                  ]]-Table1[[#This Row],[Total (HRK million)    ]]</f>
        <v>3.2613990000000008</v>
      </c>
      <c r="BN108" s="12">
        <f>Table1[[#This Row],[Total (HRK million)      ]]*1000000/Table1[[#This Row],[Population 2014]]</f>
        <v>868.54833555259677</v>
      </c>
      <c r="BO108" s="94">
        <v>5</v>
      </c>
      <c r="BP108" s="53">
        <v>5</v>
      </c>
      <c r="BQ108" s="55">
        <v>5</v>
      </c>
      <c r="BR108" s="26">
        <v>5</v>
      </c>
      <c r="BS108" s="13">
        <v>5</v>
      </c>
      <c r="BT108" s="13">
        <v>5</v>
      </c>
      <c r="BU108" s="13">
        <v>0</v>
      </c>
      <c r="BV108" s="13">
        <v>1</v>
      </c>
      <c r="BW108" s="56">
        <v>0</v>
      </c>
    </row>
    <row r="109" spans="1:75" x14ac:dyDescent="0.25">
      <c r="A109" s="14" t="s">
        <v>608</v>
      </c>
      <c r="B109" s="15" t="s">
        <v>674</v>
      </c>
      <c r="C109" s="15" t="s">
        <v>193</v>
      </c>
      <c r="D109" s="47">
        <v>2833</v>
      </c>
      <c r="E109" s="46">
        <v>21.257214650000002</v>
      </c>
      <c r="F109" s="36">
        <f>Table1[[#This Row],[Total (HRK million)]]*1000000/Table1[[#This Row],[Population 2022]]</f>
        <v>7503.4291034239332</v>
      </c>
      <c r="G109" s="46">
        <v>20.835331270000001</v>
      </c>
      <c r="H109" s="36">
        <f>Table1[[#This Row],[Total (HRK million)                ]]*1000000/Table1[[#This Row],[Population 2022]]</f>
        <v>7354.5115672432048</v>
      </c>
      <c r="I109" s="46">
        <v>0.42188338000000269</v>
      </c>
      <c r="J109" s="36">
        <f>Table1[[#This Row],[Total (HRK million)                           ]]*1000000/Table1[[#This Row],[Population 2022]]</f>
        <v>148.91753618072809</v>
      </c>
      <c r="K109" s="47">
        <v>2996</v>
      </c>
      <c r="L109" s="46">
        <v>17.627172000000002</v>
      </c>
      <c r="M109" s="36">
        <f>Table1[[#This Row],[Total (HRK million)  ]]*1000000/Table1[[#This Row],[Population 2021]]</f>
        <v>5883.5687583444596</v>
      </c>
      <c r="N109" s="46">
        <v>21.097480000000001</v>
      </c>
      <c r="O109" s="36">
        <f>Table1[[#This Row],[Total (HRK million)                 ]]*1000000/Table1[[#This Row],[Population 2021]]</f>
        <v>7041.8825100133508</v>
      </c>
      <c r="P109" s="46">
        <v>-3.4703079999999993</v>
      </c>
      <c r="Q109" s="36">
        <f>Table1[[#This Row],[Total (HRK million)                            ]]*1000000/Table1[[#This Row],[Population 2021]]</f>
        <v>-1158.3137516688917</v>
      </c>
      <c r="R109" s="64">
        <v>3267</v>
      </c>
      <c r="S109" s="35">
        <v>17.674137000000002</v>
      </c>
      <c r="T109" s="36">
        <f>Table1[[#This Row],[Total (HRK million)   ]]*1000000/Table1[[#This Row],[Population 2020]]</f>
        <v>5409.8980716253445</v>
      </c>
      <c r="U109" s="35">
        <v>13.45505</v>
      </c>
      <c r="V109" s="36">
        <f>Table1[[#This Row],[Total (HRK million)                  ]]*1000000/Table1[[#This Row],[Population 2020]]</f>
        <v>4118.4726048362409</v>
      </c>
      <c r="W109" s="35">
        <f>Table1[[#This Row],[Total (HRK million)   ]]-Table1[[#This Row],[Total (HRK million)                  ]]</f>
        <v>4.2190870000000018</v>
      </c>
      <c r="X109" s="36">
        <f>Table1[[#This Row],[Total (HRK million)                             ]]*1000000/Table1[[#This Row],[Population 2020]]</f>
        <v>1291.4254667891037</v>
      </c>
      <c r="Y109" s="68">
        <v>3413</v>
      </c>
      <c r="Z109" s="7">
        <v>15.609527999999999</v>
      </c>
      <c r="AA109" s="6">
        <f>Table1[[#This Row],[Total (HRK million)                     ]]*1000000/Table1[[#This Row],[Population 2019                 ]]</f>
        <v>4573.5505420451218</v>
      </c>
      <c r="AB109" s="7">
        <v>18.808153000000001</v>
      </c>
      <c r="AC109" s="6">
        <f>Table1[[#This Row],[Total (HRK million)                                   ]]*1000000/Table1[[#This Row],[Population 2019                 ]]</f>
        <v>5510.7392323469085</v>
      </c>
      <c r="AD109" s="7">
        <f>Table1[[#This Row],[Total (HRK million)                     ]]-Table1[[#This Row],[Total (HRK million)                                   ]]</f>
        <v>-3.1986250000000016</v>
      </c>
      <c r="AE109" s="8">
        <f>Table1[[#This Row],[Total (HRK million)                       ]]*1000000/Table1[[#This Row],[Population 2019                 ]]</f>
        <v>-937.18869030178769</v>
      </c>
      <c r="AF109" s="6">
        <v>3571</v>
      </c>
      <c r="AG109" s="7">
        <v>14.304292999999999</v>
      </c>
      <c r="AH109" s="6">
        <f>Table1[[#This Row],[Total (HRK million)                                 ]]*1000000/Table1[[#This Row],[Population 2018]]</f>
        <v>4005.6827219266311</v>
      </c>
      <c r="AI109" s="7">
        <v>11.110404000000001</v>
      </c>
      <c r="AJ109" s="6">
        <f>Table1[[#This Row],[Total (HRK million)                                     ]]*1000000/Table1[[#This Row],[Population 2018]]</f>
        <v>3111.2864743769251</v>
      </c>
      <c r="AK109" s="7">
        <f>Table1[[#This Row],[Total (HRK million)                                 ]]-Table1[[#This Row],[Total (HRK million)                                     ]]</f>
        <v>3.1938889999999986</v>
      </c>
      <c r="AL109" s="8">
        <f>Table1[[#This Row],[Total (HRK million)                                      ]]*1000000/Table1[[#This Row],[Population 2018]]</f>
        <v>894.39624754970555</v>
      </c>
      <c r="AM109" s="9">
        <v>3765</v>
      </c>
      <c r="AN109" s="10">
        <v>8.4952959999999997</v>
      </c>
      <c r="AO109" s="11">
        <f>Table1[[#This Row],[Total (HRK million)                                         ]]*1000000/Table1[[#This Row],[Population 2017               ]]</f>
        <v>2256.3867197875165</v>
      </c>
      <c r="AP109" s="10">
        <v>8.2765070000000005</v>
      </c>
      <c r="AQ109" s="11">
        <f>Table1[[#This Row],[Total (HRK million)                                          ]]*1000000/Table1[[#This Row],[Population 2017               ]]</f>
        <v>2198.2754316069058</v>
      </c>
      <c r="AR109" s="10">
        <f>Table1[[#This Row],[Total (HRK million)                                         ]]-Table1[[#This Row],[Total (HRK million)                                          ]]</f>
        <v>0.21878899999999923</v>
      </c>
      <c r="AS109" s="11">
        <f>Table1[[#This Row],[Total (HRK million)                                                  ]]*1000000/Table1[[#This Row],[Population 2017               ]]</f>
        <v>58.111288180610686</v>
      </c>
      <c r="AT109" s="45">
        <v>4019</v>
      </c>
      <c r="AU109" s="46">
        <v>7.3222310000000004</v>
      </c>
      <c r="AV109" s="13">
        <f>Table1[[#This Row],[Total (HRK million)                                ]]*1000000/Table1[[#This Row],[Population 2016]]</f>
        <v>1821.903707389898</v>
      </c>
      <c r="AW109" s="46">
        <v>7.3409979999999999</v>
      </c>
      <c r="AX109" s="13">
        <f>Table1[[#This Row],[Total (HRK million)                                                        ]]*1000000/Table1[[#This Row],[Population 2016]]</f>
        <v>1826.5732769345609</v>
      </c>
      <c r="AY109" s="82">
        <f>Table1[[#This Row],[Total (HRK million)                                ]]-Table1[[#This Row],[Total (HRK million)                                                        ]]</f>
        <v>-1.8766999999999534E-2</v>
      </c>
      <c r="AZ109" s="13">
        <f>Table1[[#This Row],[Total (HRK million)                                                                      ]]*1000000/Table1[[#This Row],[Population 2016]]</f>
        <v>-4.6695695446627354</v>
      </c>
      <c r="BA109" s="68">
        <v>4200</v>
      </c>
      <c r="BB109" s="52">
        <v>7.8409370000000003</v>
      </c>
      <c r="BC109" s="13">
        <f>Table1[[#This Row],[Total (HRK million)                                                           ]]*1000000/Table1[[#This Row],[Population 2015]]</f>
        <v>1866.8897619047618</v>
      </c>
      <c r="BD109" s="52">
        <v>7.7718150000000001</v>
      </c>
      <c r="BE109" s="13">
        <f>Table1[[#This Row],[Total (HRK million) ]]*1000000/Table1[[#This Row],[Population 2015]]</f>
        <v>1850.4321428571429</v>
      </c>
      <c r="BF109" s="82">
        <f>Table1[[#This Row],[Total (HRK million)                                                           ]]-Table1[[#This Row],[Total (HRK million) ]]</f>
        <v>6.9122000000000128E-2</v>
      </c>
      <c r="BG109" s="13">
        <f>Table1[[#This Row],[Total (HRK million)     ]]*1000000/Table1[[#This Row],[Population 2015]]</f>
        <v>16.45761904761908</v>
      </c>
      <c r="BH109" s="68">
        <v>4480</v>
      </c>
      <c r="BI109" s="88">
        <v>7.9211640000000001</v>
      </c>
      <c r="BJ109" s="12">
        <f>Table1[[#This Row],[Total (HRK million)                                  ]]*1000000/Table1[[#This Row],[Population 2014]]</f>
        <v>1768.1169642857142</v>
      </c>
      <c r="BK109" s="88">
        <v>7.1672039999999999</v>
      </c>
      <c r="BL109" s="12">
        <f>Table1[[#This Row],[Total (HRK million)    ]]*1000000/Table1[[#This Row],[Population 2014]]</f>
        <v>1599.8223214285715</v>
      </c>
      <c r="BM109" s="88">
        <f>Table1[[#This Row],[Total (HRK million)                                  ]]-Table1[[#This Row],[Total (HRK million)    ]]</f>
        <v>0.75396000000000019</v>
      </c>
      <c r="BN109" s="12">
        <f>Table1[[#This Row],[Total (HRK million)      ]]*1000000/Table1[[#This Row],[Population 2014]]</f>
        <v>168.29464285714292</v>
      </c>
      <c r="BO109" s="94">
        <v>4</v>
      </c>
      <c r="BP109" s="53">
        <v>2</v>
      </c>
      <c r="BQ109" s="55">
        <v>2</v>
      </c>
      <c r="BR109" s="26">
        <v>4</v>
      </c>
      <c r="BS109" s="13">
        <v>2</v>
      </c>
      <c r="BT109" s="13">
        <v>4</v>
      </c>
      <c r="BU109" s="13">
        <v>0</v>
      </c>
      <c r="BV109" s="13">
        <v>1</v>
      </c>
      <c r="BW109" s="56">
        <v>2</v>
      </c>
    </row>
    <row r="110" spans="1:75" x14ac:dyDescent="0.25">
      <c r="A110" s="14" t="s">
        <v>607</v>
      </c>
      <c r="B110" s="15" t="s">
        <v>666</v>
      </c>
      <c r="C110" s="15" t="s">
        <v>79</v>
      </c>
      <c r="D110" s="45">
        <v>23178</v>
      </c>
      <c r="E110" s="44">
        <v>92.678187929999993</v>
      </c>
      <c r="F110" s="40">
        <f>Table1[[#This Row],[Total (HRK million)]]*1000000/Table1[[#This Row],[Population 2022]]</f>
        <v>3998.5411998446798</v>
      </c>
      <c r="G110" s="44">
        <v>83.669894620000008</v>
      </c>
      <c r="H110" s="40">
        <f>Table1[[#This Row],[Total (HRK million)                ]]*1000000/Table1[[#This Row],[Population 2022]]</f>
        <v>3609.8841409957722</v>
      </c>
      <c r="I110" s="44">
        <v>9.0082933099999867</v>
      </c>
      <c r="J110" s="40">
        <f>Table1[[#This Row],[Total (HRK million)                           ]]*1000000/Table1[[#This Row],[Population 2022]]</f>
        <v>388.65705884890792</v>
      </c>
      <c r="K110" s="45">
        <v>23577</v>
      </c>
      <c r="L110" s="44">
        <v>90.723923999999997</v>
      </c>
      <c r="M110" s="40">
        <f>Table1[[#This Row],[Total (HRK million)  ]]*1000000/Table1[[#This Row],[Population 2021]]</f>
        <v>3847.9842219111847</v>
      </c>
      <c r="N110" s="44">
        <v>94.152296000000007</v>
      </c>
      <c r="O110" s="40">
        <f>Table1[[#This Row],[Total (HRK million)                 ]]*1000000/Table1[[#This Row],[Population 2021]]</f>
        <v>3993.3959367179878</v>
      </c>
      <c r="P110" s="44">
        <v>-3.4283720000000102</v>
      </c>
      <c r="Q110" s="40">
        <f>Table1[[#This Row],[Total (HRK million)                            ]]*1000000/Table1[[#This Row],[Population 2021]]</f>
        <v>-145.41171480680367</v>
      </c>
      <c r="R110" s="64">
        <v>24853</v>
      </c>
      <c r="S110" s="35">
        <v>89.347156999999996</v>
      </c>
      <c r="T110" s="36">
        <f>Table1[[#This Row],[Total (HRK million)   ]]*1000000/Table1[[#This Row],[Population 2020]]</f>
        <v>3595.0250271596992</v>
      </c>
      <c r="U110" s="35">
        <v>91.414756999999994</v>
      </c>
      <c r="V110" s="36">
        <f>Table1[[#This Row],[Total (HRK million)                  ]]*1000000/Table1[[#This Row],[Population 2020]]</f>
        <v>3678.218203033839</v>
      </c>
      <c r="W110" s="35">
        <f>Table1[[#This Row],[Total (HRK million)   ]]-Table1[[#This Row],[Total (HRK million)                  ]]</f>
        <v>-2.0675999999999988</v>
      </c>
      <c r="X110" s="36">
        <f>Table1[[#This Row],[Total (HRK million)                             ]]*1000000/Table1[[#This Row],[Population 2020]]</f>
        <v>-83.193175874139897</v>
      </c>
      <c r="Y110" s="68">
        <v>25063</v>
      </c>
      <c r="Z110" s="7">
        <v>94.957553000000004</v>
      </c>
      <c r="AA110" s="6">
        <f>Table1[[#This Row],[Total (HRK million)                     ]]*1000000/Table1[[#This Row],[Population 2019                 ]]</f>
        <v>3788.754458763915</v>
      </c>
      <c r="AB110" s="7">
        <v>102.363601</v>
      </c>
      <c r="AC110" s="6">
        <f>Table1[[#This Row],[Total (HRK million)                                   ]]*1000000/Table1[[#This Row],[Population 2019                 ]]</f>
        <v>4084.2517256513584</v>
      </c>
      <c r="AD110" s="7">
        <f>Table1[[#This Row],[Total (HRK million)                     ]]-Table1[[#This Row],[Total (HRK million)                                   ]]</f>
        <v>-7.4060479999999984</v>
      </c>
      <c r="AE110" s="8">
        <f>Table1[[#This Row],[Total (HRK million)                       ]]*1000000/Table1[[#This Row],[Population 2019                 ]]</f>
        <v>-295.49726688744357</v>
      </c>
      <c r="AF110" s="6">
        <v>25412</v>
      </c>
      <c r="AG110" s="7">
        <v>84.278507000000005</v>
      </c>
      <c r="AH110" s="6">
        <f>Table1[[#This Row],[Total (HRK million)                                 ]]*1000000/Table1[[#This Row],[Population 2018]]</f>
        <v>3316.4846135683929</v>
      </c>
      <c r="AI110" s="7">
        <v>66.501626000000002</v>
      </c>
      <c r="AJ110" s="6">
        <f>Table1[[#This Row],[Total (HRK million)                                     ]]*1000000/Table1[[#This Row],[Population 2018]]</f>
        <v>2616.9379033527466</v>
      </c>
      <c r="AK110" s="7">
        <f>Table1[[#This Row],[Total (HRK million)                                 ]]-Table1[[#This Row],[Total (HRK million)                                     ]]</f>
        <v>17.776881000000003</v>
      </c>
      <c r="AL110" s="8">
        <f>Table1[[#This Row],[Total (HRK million)                                      ]]*1000000/Table1[[#This Row],[Population 2018]]</f>
        <v>699.54671021564627</v>
      </c>
      <c r="AM110" s="9">
        <v>25813</v>
      </c>
      <c r="AN110" s="10">
        <v>62.243716999999997</v>
      </c>
      <c r="AO110" s="11">
        <f>Table1[[#This Row],[Total (HRK million)                                         ]]*1000000/Table1[[#This Row],[Population 2017               ]]</f>
        <v>2411.3321582148528</v>
      </c>
      <c r="AP110" s="10">
        <v>57.196514999999998</v>
      </c>
      <c r="AQ110" s="11">
        <f>Table1[[#This Row],[Total (HRK million)                                          ]]*1000000/Table1[[#This Row],[Population 2017               ]]</f>
        <v>2215.80269631581</v>
      </c>
      <c r="AR110" s="10">
        <f>Table1[[#This Row],[Total (HRK million)                                         ]]-Table1[[#This Row],[Total (HRK million)                                          ]]</f>
        <v>5.0472019999999986</v>
      </c>
      <c r="AS110" s="11">
        <f>Table1[[#This Row],[Total (HRK million)                                                  ]]*1000000/Table1[[#This Row],[Population 2017               ]]</f>
        <v>195.52946189904307</v>
      </c>
      <c r="AT110" s="45">
        <v>26433</v>
      </c>
      <c r="AU110" s="46">
        <v>59.462848000000001</v>
      </c>
      <c r="AV110" s="13">
        <f>Table1[[#This Row],[Total (HRK million)                                ]]*1000000/Table1[[#This Row],[Population 2016]]</f>
        <v>2249.5686452540385</v>
      </c>
      <c r="AW110" s="46">
        <v>51.253081000000002</v>
      </c>
      <c r="AX110" s="13">
        <f>Table1[[#This Row],[Total (HRK million)                                                        ]]*1000000/Table1[[#This Row],[Population 2016]]</f>
        <v>1938.9808572617562</v>
      </c>
      <c r="AY110" s="82">
        <f>Table1[[#This Row],[Total (HRK million)                                ]]-Table1[[#This Row],[Total (HRK million)                                                        ]]</f>
        <v>8.2097669999999994</v>
      </c>
      <c r="AZ110" s="13">
        <f>Table1[[#This Row],[Total (HRK million)                                                                      ]]*1000000/Table1[[#This Row],[Population 2016]]</f>
        <v>310.58778799228236</v>
      </c>
      <c r="BA110" s="68">
        <v>26865</v>
      </c>
      <c r="BB110" s="52">
        <v>52.399512000000001</v>
      </c>
      <c r="BC110" s="13">
        <f>Table1[[#This Row],[Total (HRK million)                                                           ]]*1000000/Table1[[#This Row],[Population 2015]]</f>
        <v>1950.4750418760468</v>
      </c>
      <c r="BD110" s="52">
        <v>40.489620000000002</v>
      </c>
      <c r="BE110" s="13">
        <f>Table1[[#This Row],[Total (HRK million) ]]*1000000/Table1[[#This Row],[Population 2015]]</f>
        <v>1507.1513121161363</v>
      </c>
      <c r="BF110" s="82">
        <f>Table1[[#This Row],[Total (HRK million)                                                           ]]-Table1[[#This Row],[Total (HRK million) ]]</f>
        <v>11.909891999999999</v>
      </c>
      <c r="BG110" s="13">
        <f>Table1[[#This Row],[Total (HRK million)     ]]*1000000/Table1[[#This Row],[Population 2015]]</f>
        <v>443.32372975991069</v>
      </c>
      <c r="BH110" s="68">
        <v>27238</v>
      </c>
      <c r="BI110" s="88">
        <v>39.613812000000003</v>
      </c>
      <c r="BJ110" s="12">
        <f>Table1[[#This Row],[Total (HRK million)                                  ]]*1000000/Table1[[#This Row],[Population 2014]]</f>
        <v>1454.3583229311992</v>
      </c>
      <c r="BK110" s="88">
        <v>37.373725999999998</v>
      </c>
      <c r="BL110" s="12">
        <f>Table1[[#This Row],[Total (HRK million)    ]]*1000000/Table1[[#This Row],[Population 2014]]</f>
        <v>1372.1171157941112</v>
      </c>
      <c r="BM110" s="88">
        <f>Table1[[#This Row],[Total (HRK million)                                  ]]-Table1[[#This Row],[Total (HRK million)    ]]</f>
        <v>2.2400860000000051</v>
      </c>
      <c r="BN110" s="12">
        <f>Table1[[#This Row],[Total (HRK million)      ]]*1000000/Table1[[#This Row],[Population 2014]]</f>
        <v>82.241207137088082</v>
      </c>
      <c r="BO110" s="94">
        <v>5</v>
      </c>
      <c r="BP110" s="53">
        <v>4</v>
      </c>
      <c r="BQ110" s="55">
        <v>5</v>
      </c>
      <c r="BR110" s="26">
        <v>5</v>
      </c>
      <c r="BS110" s="13">
        <v>5</v>
      </c>
      <c r="BT110" s="13">
        <v>4</v>
      </c>
      <c r="BU110" s="13">
        <v>4</v>
      </c>
      <c r="BV110" s="13">
        <v>1</v>
      </c>
      <c r="BW110" s="56">
        <v>1</v>
      </c>
    </row>
    <row r="111" spans="1:75" x14ac:dyDescent="0.25">
      <c r="A111" s="14" t="s">
        <v>608</v>
      </c>
      <c r="B111" s="15" t="s">
        <v>672</v>
      </c>
      <c r="C111" s="15" t="s">
        <v>244</v>
      </c>
      <c r="D111" s="45">
        <v>1290</v>
      </c>
      <c r="E111" s="44">
        <v>4.8860807199999998</v>
      </c>
      <c r="F111" s="40">
        <f>Table1[[#This Row],[Total (HRK million)]]*1000000/Table1[[#This Row],[Population 2022]]</f>
        <v>3787.6594728682167</v>
      </c>
      <c r="G111" s="44">
        <v>4.5922561100000001</v>
      </c>
      <c r="H111" s="40">
        <f>Table1[[#This Row],[Total (HRK million)                ]]*1000000/Table1[[#This Row],[Population 2022]]</f>
        <v>3559.8884573643413</v>
      </c>
      <c r="I111" s="44">
        <v>0.29382460999999943</v>
      </c>
      <c r="J111" s="40">
        <f>Table1[[#This Row],[Total (HRK million)                           ]]*1000000/Table1[[#This Row],[Population 2022]]</f>
        <v>227.7710155038755</v>
      </c>
      <c r="K111" s="45">
        <v>1281</v>
      </c>
      <c r="L111" s="44">
        <v>3.9386030000000001</v>
      </c>
      <c r="M111" s="40">
        <f>Table1[[#This Row],[Total (HRK million)  ]]*1000000/Table1[[#This Row],[Population 2021]]</f>
        <v>3074.6315378610461</v>
      </c>
      <c r="N111" s="44">
        <v>3.5953979999999999</v>
      </c>
      <c r="O111" s="40">
        <f>Table1[[#This Row],[Total (HRK million)                 ]]*1000000/Table1[[#This Row],[Population 2021]]</f>
        <v>2806.7119437939109</v>
      </c>
      <c r="P111" s="44">
        <v>0.3432050000000002</v>
      </c>
      <c r="Q111" s="40">
        <f>Table1[[#This Row],[Total (HRK million)                            ]]*1000000/Table1[[#This Row],[Population 2021]]</f>
        <v>267.91959406713522</v>
      </c>
      <c r="R111" s="64">
        <v>1316</v>
      </c>
      <c r="S111" s="35">
        <v>4.0643130000000003</v>
      </c>
      <c r="T111" s="36">
        <f>Table1[[#This Row],[Total (HRK million)   ]]*1000000/Table1[[#This Row],[Population 2020]]</f>
        <v>3088.383738601824</v>
      </c>
      <c r="U111" s="35">
        <v>4.0301210000000003</v>
      </c>
      <c r="V111" s="36">
        <f>Table1[[#This Row],[Total (HRK million)                  ]]*1000000/Table1[[#This Row],[Population 2020]]</f>
        <v>3062.4019756838911</v>
      </c>
      <c r="W111" s="35">
        <f>Table1[[#This Row],[Total (HRK million)   ]]-Table1[[#This Row],[Total (HRK million)                  ]]</f>
        <v>3.4192E-2</v>
      </c>
      <c r="X111" s="36">
        <f>Table1[[#This Row],[Total (HRK million)                             ]]*1000000/Table1[[#This Row],[Population 2020]]</f>
        <v>25.981762917933132</v>
      </c>
      <c r="Y111" s="68">
        <v>1327</v>
      </c>
      <c r="Z111" s="7">
        <v>4.2161970000000002</v>
      </c>
      <c r="AA111" s="6">
        <f>Table1[[#This Row],[Total (HRK million)                     ]]*1000000/Table1[[#This Row],[Population 2019                 ]]</f>
        <v>3177.2396382818388</v>
      </c>
      <c r="AB111" s="7">
        <v>3.7488090000000001</v>
      </c>
      <c r="AC111" s="6">
        <f>Table1[[#This Row],[Total (HRK million)                                   ]]*1000000/Table1[[#This Row],[Population 2019                 ]]</f>
        <v>2825.0256217030897</v>
      </c>
      <c r="AD111" s="7">
        <f>Table1[[#This Row],[Total (HRK million)                     ]]-Table1[[#This Row],[Total (HRK million)                                   ]]</f>
        <v>0.46738800000000014</v>
      </c>
      <c r="AE111" s="8">
        <f>Table1[[#This Row],[Total (HRK million)                       ]]*1000000/Table1[[#This Row],[Population 2019                 ]]</f>
        <v>352.21401657874912</v>
      </c>
      <c r="AF111" s="6">
        <v>1364</v>
      </c>
      <c r="AG111" s="7">
        <v>3.3295699999999999</v>
      </c>
      <c r="AH111" s="6">
        <f>Table1[[#This Row],[Total (HRK million)                                 ]]*1000000/Table1[[#This Row],[Population 2018]]</f>
        <v>2441.0337243401759</v>
      </c>
      <c r="AI111" s="7">
        <v>4.1081209999999997</v>
      </c>
      <c r="AJ111" s="6">
        <f>Table1[[#This Row],[Total (HRK million)                                     ]]*1000000/Table1[[#This Row],[Population 2018]]</f>
        <v>3011.8189149560112</v>
      </c>
      <c r="AK111" s="7">
        <f>Table1[[#This Row],[Total (HRK million)                                 ]]-Table1[[#This Row],[Total (HRK million)                                     ]]</f>
        <v>-0.77855099999999977</v>
      </c>
      <c r="AL111" s="8">
        <f>Table1[[#This Row],[Total (HRK million)                                      ]]*1000000/Table1[[#This Row],[Population 2018]]</f>
        <v>-570.78519061583563</v>
      </c>
      <c r="AM111" s="9">
        <v>1370</v>
      </c>
      <c r="AN111" s="10">
        <v>2.8950049999999998</v>
      </c>
      <c r="AO111" s="11">
        <f>Table1[[#This Row],[Total (HRK million)                                         ]]*1000000/Table1[[#This Row],[Population 2017               ]]</f>
        <v>2113.1423357664235</v>
      </c>
      <c r="AP111" s="10">
        <v>3.6944840000000001</v>
      </c>
      <c r="AQ111" s="11">
        <f>Table1[[#This Row],[Total (HRK million)                                          ]]*1000000/Table1[[#This Row],[Population 2017               ]]</f>
        <v>2696.7036496350365</v>
      </c>
      <c r="AR111" s="10">
        <f>Table1[[#This Row],[Total (HRK million)                                         ]]-Table1[[#This Row],[Total (HRK million)                                          ]]</f>
        <v>-0.79947900000000027</v>
      </c>
      <c r="AS111" s="11">
        <f>Table1[[#This Row],[Total (HRK million)                                                  ]]*1000000/Table1[[#This Row],[Population 2017               ]]</f>
        <v>-583.5613138686133</v>
      </c>
      <c r="AT111" s="45">
        <v>1413</v>
      </c>
      <c r="AU111" s="46">
        <v>2.5027699999999999</v>
      </c>
      <c r="AV111" s="13">
        <f>Table1[[#This Row],[Total (HRK million)                                ]]*1000000/Table1[[#This Row],[Population 2016]]</f>
        <v>1771.2455767869781</v>
      </c>
      <c r="AW111" s="46">
        <v>2.4614669999999998</v>
      </c>
      <c r="AX111" s="13">
        <f>Table1[[#This Row],[Total (HRK million)                                                        ]]*1000000/Table1[[#This Row],[Population 2016]]</f>
        <v>1742.0148619957538</v>
      </c>
      <c r="AY111" s="82">
        <f>Table1[[#This Row],[Total (HRK million)                                ]]-Table1[[#This Row],[Total (HRK million)                                                        ]]</f>
        <v>4.130300000000009E-2</v>
      </c>
      <c r="AZ111" s="13">
        <f>Table1[[#This Row],[Total (HRK million)                                                                      ]]*1000000/Table1[[#This Row],[Population 2016]]</f>
        <v>29.230714791224408</v>
      </c>
      <c r="BA111" s="68">
        <v>1454</v>
      </c>
      <c r="BB111" s="52">
        <v>1.987009</v>
      </c>
      <c r="BC111" s="13">
        <f>Table1[[#This Row],[Total (HRK million)                                                           ]]*1000000/Table1[[#This Row],[Population 2015]]</f>
        <v>1366.5811554332874</v>
      </c>
      <c r="BD111" s="52">
        <v>1.9834769999999999</v>
      </c>
      <c r="BE111" s="13">
        <f>Table1[[#This Row],[Total (HRK million) ]]*1000000/Table1[[#This Row],[Population 2015]]</f>
        <v>1364.1519944979368</v>
      </c>
      <c r="BF111" s="82">
        <f>Table1[[#This Row],[Total (HRK million)                                                           ]]-Table1[[#This Row],[Total (HRK million) ]]</f>
        <v>3.5320000000000906E-3</v>
      </c>
      <c r="BG111" s="13">
        <f>Table1[[#This Row],[Total (HRK million)     ]]*1000000/Table1[[#This Row],[Population 2015]]</f>
        <v>2.4291609353508186</v>
      </c>
      <c r="BH111" s="68">
        <v>1484</v>
      </c>
      <c r="BI111" s="88">
        <v>1.901195</v>
      </c>
      <c r="BJ111" s="12">
        <f>Table1[[#This Row],[Total (HRK million)                                  ]]*1000000/Table1[[#This Row],[Population 2014]]</f>
        <v>1281.128706199461</v>
      </c>
      <c r="BK111" s="88">
        <v>1.838849</v>
      </c>
      <c r="BL111" s="12">
        <f>Table1[[#This Row],[Total (HRK million)    ]]*1000000/Table1[[#This Row],[Population 2014]]</f>
        <v>1239.1165768194071</v>
      </c>
      <c r="BM111" s="88">
        <f>Table1[[#This Row],[Total (HRK million)                                  ]]-Table1[[#This Row],[Total (HRK million)    ]]</f>
        <v>6.2346000000000013E-2</v>
      </c>
      <c r="BN111" s="12">
        <f>Table1[[#This Row],[Total (HRK million)      ]]*1000000/Table1[[#This Row],[Population 2014]]</f>
        <v>42.012129380053921</v>
      </c>
      <c r="BO111" s="94">
        <v>5</v>
      </c>
      <c r="BP111" s="53">
        <v>5</v>
      </c>
      <c r="BQ111" s="55">
        <v>5</v>
      </c>
      <c r="BR111" s="26">
        <v>5</v>
      </c>
      <c r="BS111" s="13">
        <v>5</v>
      </c>
      <c r="BT111" s="13">
        <v>5</v>
      </c>
      <c r="BU111" s="13">
        <v>5</v>
      </c>
      <c r="BV111" s="13">
        <v>3</v>
      </c>
      <c r="BW111" s="56">
        <v>2</v>
      </c>
    </row>
    <row r="112" spans="1:75" x14ac:dyDescent="0.25">
      <c r="A112" s="14" t="s">
        <v>608</v>
      </c>
      <c r="B112" s="15" t="s">
        <v>662</v>
      </c>
      <c r="C112" s="15" t="s">
        <v>267</v>
      </c>
      <c r="D112" s="45">
        <v>2747</v>
      </c>
      <c r="E112" s="44">
        <v>9.5944879700000012</v>
      </c>
      <c r="F112" s="40">
        <f>Table1[[#This Row],[Total (HRK million)]]*1000000/Table1[[#This Row],[Population 2022]]</f>
        <v>3492.7149508554789</v>
      </c>
      <c r="G112" s="44">
        <v>8.9992174800000004</v>
      </c>
      <c r="H112" s="40">
        <f>Table1[[#This Row],[Total (HRK million)                ]]*1000000/Table1[[#This Row],[Population 2022]]</f>
        <v>3276.0165562431744</v>
      </c>
      <c r="I112" s="44">
        <v>0.59527049000000021</v>
      </c>
      <c r="J112" s="40">
        <f>Table1[[#This Row],[Total (HRK million)                           ]]*1000000/Table1[[#This Row],[Population 2022]]</f>
        <v>216.69839461230441</v>
      </c>
      <c r="K112" s="45">
        <v>2772</v>
      </c>
      <c r="L112" s="44">
        <v>10.734749000000001</v>
      </c>
      <c r="M112" s="40">
        <f>Table1[[#This Row],[Total (HRK million)  ]]*1000000/Table1[[#This Row],[Population 2021]]</f>
        <v>3872.5645743145742</v>
      </c>
      <c r="N112" s="44">
        <v>8.853472</v>
      </c>
      <c r="O112" s="40">
        <f>Table1[[#This Row],[Total (HRK million)                 ]]*1000000/Table1[[#This Row],[Population 2021]]</f>
        <v>3193.8932178932178</v>
      </c>
      <c r="P112" s="44">
        <v>1.8812770000000008</v>
      </c>
      <c r="Q112" s="40">
        <f>Table1[[#This Row],[Total (HRK million)                            ]]*1000000/Table1[[#This Row],[Population 2021]]</f>
        <v>678.67135642135668</v>
      </c>
      <c r="R112" s="64">
        <v>2713</v>
      </c>
      <c r="S112" s="35">
        <v>12.459527</v>
      </c>
      <c r="T112" s="36">
        <f>Table1[[#This Row],[Total (HRK million)   ]]*1000000/Table1[[#This Row],[Population 2020]]</f>
        <v>4592.5274603759672</v>
      </c>
      <c r="U112" s="35">
        <v>9.5720120000000009</v>
      </c>
      <c r="V112" s="36">
        <f>Table1[[#This Row],[Total (HRK million)                  ]]*1000000/Table1[[#This Row],[Population 2020]]</f>
        <v>3528.2019904165131</v>
      </c>
      <c r="W112" s="35">
        <f>Table1[[#This Row],[Total (HRK million)   ]]-Table1[[#This Row],[Total (HRK million)                  ]]</f>
        <v>2.8875149999999987</v>
      </c>
      <c r="X112" s="36">
        <f>Table1[[#This Row],[Total (HRK million)                             ]]*1000000/Table1[[#This Row],[Population 2020]]</f>
        <v>1064.325469959454</v>
      </c>
      <c r="Y112" s="68">
        <v>2770</v>
      </c>
      <c r="Z112" s="7">
        <v>13.305504000000001</v>
      </c>
      <c r="AA112" s="6">
        <f>Table1[[#This Row],[Total (HRK million)                     ]]*1000000/Table1[[#This Row],[Population 2019                 ]]</f>
        <v>4803.4310469314078</v>
      </c>
      <c r="AB112" s="7">
        <v>18.847062000000001</v>
      </c>
      <c r="AC112" s="6">
        <f>Table1[[#This Row],[Total (HRK million)                                   ]]*1000000/Table1[[#This Row],[Population 2019                 ]]</f>
        <v>6803.9935018050537</v>
      </c>
      <c r="AD112" s="7">
        <f>Table1[[#This Row],[Total (HRK million)                     ]]-Table1[[#This Row],[Total (HRK million)                                   ]]</f>
        <v>-5.5415580000000002</v>
      </c>
      <c r="AE112" s="8">
        <f>Table1[[#This Row],[Total (HRK million)                       ]]*1000000/Table1[[#This Row],[Population 2019                 ]]</f>
        <v>-2000.5624548736462</v>
      </c>
      <c r="AF112" s="6">
        <v>2806</v>
      </c>
      <c r="AG112" s="7">
        <v>11.315356</v>
      </c>
      <c r="AH112" s="6">
        <f>Table1[[#This Row],[Total (HRK million)                                 ]]*1000000/Table1[[#This Row],[Population 2018]]</f>
        <v>4032.5573770491801</v>
      </c>
      <c r="AI112" s="7">
        <v>11.677611000000001</v>
      </c>
      <c r="AJ112" s="6">
        <f>Table1[[#This Row],[Total (HRK million)                                     ]]*1000000/Table1[[#This Row],[Population 2018]]</f>
        <v>4161.6575196008553</v>
      </c>
      <c r="AK112" s="7">
        <f>Table1[[#This Row],[Total (HRK million)                                 ]]-Table1[[#This Row],[Total (HRK million)                                     ]]</f>
        <v>-0.3622550000000011</v>
      </c>
      <c r="AL112" s="8">
        <f>Table1[[#This Row],[Total (HRK million)                                      ]]*1000000/Table1[[#This Row],[Population 2018]]</f>
        <v>-129.10014255167539</v>
      </c>
      <c r="AM112" s="9">
        <v>2862</v>
      </c>
      <c r="AN112" s="10">
        <v>7.2819969999999996</v>
      </c>
      <c r="AO112" s="11">
        <f>Table1[[#This Row],[Total (HRK million)                                         ]]*1000000/Table1[[#This Row],[Population 2017               ]]</f>
        <v>2544.3735150244584</v>
      </c>
      <c r="AP112" s="10">
        <v>7.7667400000000004</v>
      </c>
      <c r="AQ112" s="11">
        <f>Table1[[#This Row],[Total (HRK million)                                          ]]*1000000/Table1[[#This Row],[Population 2017               ]]</f>
        <v>2713.7456324248778</v>
      </c>
      <c r="AR112" s="10">
        <f>Table1[[#This Row],[Total (HRK million)                                         ]]-Table1[[#This Row],[Total (HRK million)                                          ]]</f>
        <v>-0.48474300000000081</v>
      </c>
      <c r="AS112" s="11">
        <f>Table1[[#This Row],[Total (HRK million)                                                  ]]*1000000/Table1[[#This Row],[Population 2017               ]]</f>
        <v>-169.37211740041957</v>
      </c>
      <c r="AT112" s="45">
        <v>2942</v>
      </c>
      <c r="AU112" s="46">
        <v>6.1239949999999999</v>
      </c>
      <c r="AV112" s="13">
        <f>Table1[[#This Row],[Total (HRK million)                                ]]*1000000/Table1[[#This Row],[Population 2016]]</f>
        <v>2081.5754588715158</v>
      </c>
      <c r="AW112" s="46">
        <v>5.375508</v>
      </c>
      <c r="AX112" s="13">
        <f>Table1[[#This Row],[Total (HRK million)                                                        ]]*1000000/Table1[[#This Row],[Population 2016]]</f>
        <v>1827.1611148878314</v>
      </c>
      <c r="AY112" s="82">
        <f>Table1[[#This Row],[Total (HRK million)                                ]]-Table1[[#This Row],[Total (HRK million)                                                        ]]</f>
        <v>0.7484869999999999</v>
      </c>
      <c r="AZ112" s="13">
        <f>Table1[[#This Row],[Total (HRK million)                                                                      ]]*1000000/Table1[[#This Row],[Population 2016]]</f>
        <v>254.41434398368452</v>
      </c>
      <c r="BA112" s="68">
        <v>3009</v>
      </c>
      <c r="BB112" s="52">
        <v>5.0391380000000003</v>
      </c>
      <c r="BC112" s="13">
        <f>Table1[[#This Row],[Total (HRK million)                                                           ]]*1000000/Table1[[#This Row],[Population 2015]]</f>
        <v>1674.6886008640745</v>
      </c>
      <c r="BD112" s="52">
        <v>4.540381</v>
      </c>
      <c r="BE112" s="13">
        <f>Table1[[#This Row],[Total (HRK million) ]]*1000000/Table1[[#This Row],[Population 2015]]</f>
        <v>1508.933532735128</v>
      </c>
      <c r="BF112" s="82">
        <f>Table1[[#This Row],[Total (HRK million)                                                           ]]-Table1[[#This Row],[Total (HRK million) ]]</f>
        <v>0.49875700000000034</v>
      </c>
      <c r="BG112" s="13">
        <f>Table1[[#This Row],[Total (HRK million)     ]]*1000000/Table1[[#This Row],[Population 2015]]</f>
        <v>165.75506812894662</v>
      </c>
      <c r="BH112" s="68">
        <v>3038</v>
      </c>
      <c r="BI112" s="88">
        <v>4.7474939999999997</v>
      </c>
      <c r="BJ112" s="12">
        <f>Table1[[#This Row],[Total (HRK million)                                  ]]*1000000/Table1[[#This Row],[Population 2014]]</f>
        <v>1562.7037524687294</v>
      </c>
      <c r="BK112" s="88">
        <v>4.1360989999999997</v>
      </c>
      <c r="BL112" s="12">
        <f>Table1[[#This Row],[Total (HRK million)    ]]*1000000/Table1[[#This Row],[Population 2014]]</f>
        <v>1361.4545753785383</v>
      </c>
      <c r="BM112" s="88">
        <f>Table1[[#This Row],[Total (HRK million)                                  ]]-Table1[[#This Row],[Total (HRK million)    ]]</f>
        <v>0.61139499999999991</v>
      </c>
      <c r="BN112" s="12">
        <f>Table1[[#This Row],[Total (HRK million)      ]]*1000000/Table1[[#This Row],[Population 2014]]</f>
        <v>201.24917709019087</v>
      </c>
      <c r="BO112" s="94">
        <v>5</v>
      </c>
      <c r="BP112" s="53">
        <v>5</v>
      </c>
      <c r="BQ112" s="55">
        <v>5</v>
      </c>
      <c r="BR112" s="26">
        <v>5</v>
      </c>
      <c r="BS112" s="13">
        <v>5</v>
      </c>
      <c r="BT112" s="13">
        <v>5</v>
      </c>
      <c r="BU112" s="13">
        <v>5</v>
      </c>
      <c r="BV112" s="13">
        <v>4</v>
      </c>
      <c r="BW112" s="56">
        <v>1</v>
      </c>
    </row>
    <row r="113" spans="1:75" x14ac:dyDescent="0.25">
      <c r="A113" s="14" t="s">
        <v>608</v>
      </c>
      <c r="B113" s="15" t="s">
        <v>666</v>
      </c>
      <c r="C113" s="15" t="s">
        <v>393</v>
      </c>
      <c r="D113" s="45">
        <v>5207</v>
      </c>
      <c r="E113" s="44">
        <v>25.851088140000002</v>
      </c>
      <c r="F113" s="40">
        <f>Table1[[#This Row],[Total (HRK million)]]*1000000/Table1[[#This Row],[Population 2022]]</f>
        <v>4964.6798809295178</v>
      </c>
      <c r="G113" s="44">
        <v>17.654528939999999</v>
      </c>
      <c r="H113" s="40">
        <f>Table1[[#This Row],[Total (HRK million)                ]]*1000000/Table1[[#This Row],[Population 2022]]</f>
        <v>3390.5375340887263</v>
      </c>
      <c r="I113" s="44">
        <v>8.1965592000000029</v>
      </c>
      <c r="J113" s="40">
        <f>Table1[[#This Row],[Total (HRK million)                           ]]*1000000/Table1[[#This Row],[Population 2022]]</f>
        <v>1574.1423468407918</v>
      </c>
      <c r="K113" s="45">
        <v>5332</v>
      </c>
      <c r="L113" s="44">
        <v>20.305845000000001</v>
      </c>
      <c r="M113" s="40">
        <f>Table1[[#This Row],[Total (HRK million)  ]]*1000000/Table1[[#This Row],[Population 2021]]</f>
        <v>3808.2980120030006</v>
      </c>
      <c r="N113" s="44">
        <v>24.790026999999998</v>
      </c>
      <c r="O113" s="40">
        <f>Table1[[#This Row],[Total (HRK million)                 ]]*1000000/Table1[[#This Row],[Population 2021]]</f>
        <v>4649.2923855963991</v>
      </c>
      <c r="P113" s="44">
        <v>-4.484181999999997</v>
      </c>
      <c r="Q113" s="40">
        <f>Table1[[#This Row],[Total (HRK million)                            ]]*1000000/Table1[[#This Row],[Population 2021]]</f>
        <v>-840.99437359339788</v>
      </c>
      <c r="R113" s="64">
        <v>5523</v>
      </c>
      <c r="S113" s="35">
        <v>23.604092000000001</v>
      </c>
      <c r="T113" s="36">
        <f>Table1[[#This Row],[Total (HRK million)   ]]*1000000/Table1[[#This Row],[Population 2020]]</f>
        <v>4273.7809161687492</v>
      </c>
      <c r="U113" s="35">
        <v>30.324102</v>
      </c>
      <c r="V113" s="36">
        <f>Table1[[#This Row],[Total (HRK million)                  ]]*1000000/Table1[[#This Row],[Population 2020]]</f>
        <v>5490.5127648017378</v>
      </c>
      <c r="W113" s="35">
        <f>Table1[[#This Row],[Total (HRK million)   ]]-Table1[[#This Row],[Total (HRK million)                  ]]</f>
        <v>-6.7200099999999985</v>
      </c>
      <c r="X113" s="36">
        <f>Table1[[#This Row],[Total (HRK million)                             ]]*1000000/Table1[[#This Row],[Population 2020]]</f>
        <v>-1216.7318486329889</v>
      </c>
      <c r="Y113" s="68">
        <v>5576</v>
      </c>
      <c r="Z113" s="7">
        <v>20.429846000000001</v>
      </c>
      <c r="AA113" s="6">
        <f>Table1[[#This Row],[Total (HRK million)                     ]]*1000000/Table1[[#This Row],[Population 2019                 ]]</f>
        <v>3663.8891678622667</v>
      </c>
      <c r="AB113" s="7">
        <v>23.259729</v>
      </c>
      <c r="AC113" s="6">
        <f>Table1[[#This Row],[Total (HRK million)                                   ]]*1000000/Table1[[#This Row],[Population 2019                 ]]</f>
        <v>4171.4004662840744</v>
      </c>
      <c r="AD113" s="7">
        <f>Table1[[#This Row],[Total (HRK million)                     ]]-Table1[[#This Row],[Total (HRK million)                                   ]]</f>
        <v>-2.8298829999999988</v>
      </c>
      <c r="AE113" s="8">
        <f>Table1[[#This Row],[Total (HRK million)                       ]]*1000000/Table1[[#This Row],[Population 2019                 ]]</f>
        <v>-507.51129842180751</v>
      </c>
      <c r="AF113" s="6">
        <v>5735</v>
      </c>
      <c r="AG113" s="7">
        <v>19.790488</v>
      </c>
      <c r="AH113" s="6">
        <f>Table1[[#This Row],[Total (HRK million)                                 ]]*1000000/Table1[[#This Row],[Population 2018]]</f>
        <v>3450.8261551874457</v>
      </c>
      <c r="AI113" s="7">
        <v>14.353173</v>
      </c>
      <c r="AJ113" s="6">
        <f>Table1[[#This Row],[Total (HRK million)                                     ]]*1000000/Table1[[#This Row],[Population 2018]]</f>
        <v>2502.7328683522232</v>
      </c>
      <c r="AK113" s="7">
        <f>Table1[[#This Row],[Total (HRK million)                                 ]]-Table1[[#This Row],[Total (HRK million)                                     ]]</f>
        <v>5.4373149999999999</v>
      </c>
      <c r="AL113" s="8">
        <f>Table1[[#This Row],[Total (HRK million)                                      ]]*1000000/Table1[[#This Row],[Population 2018]]</f>
        <v>948.09328683522233</v>
      </c>
      <c r="AM113" s="9">
        <v>5896</v>
      </c>
      <c r="AN113" s="10">
        <v>12.278714000000001</v>
      </c>
      <c r="AO113" s="11">
        <f>Table1[[#This Row],[Total (HRK million)                                         ]]*1000000/Table1[[#This Row],[Population 2017               ]]</f>
        <v>2082.5498643147898</v>
      </c>
      <c r="AP113" s="10">
        <v>15.761093000000001</v>
      </c>
      <c r="AQ113" s="11">
        <f>Table1[[#This Row],[Total (HRK million)                                          ]]*1000000/Table1[[#This Row],[Population 2017               ]]</f>
        <v>2673.1840230664857</v>
      </c>
      <c r="AR113" s="10">
        <f>Table1[[#This Row],[Total (HRK million)                                         ]]-Table1[[#This Row],[Total (HRK million)                                          ]]</f>
        <v>-3.4823789999999999</v>
      </c>
      <c r="AS113" s="11">
        <f>Table1[[#This Row],[Total (HRK million)                                                  ]]*1000000/Table1[[#This Row],[Population 2017               ]]</f>
        <v>-590.63415875169608</v>
      </c>
      <c r="AT113" s="45">
        <v>6075</v>
      </c>
      <c r="AU113" s="46">
        <v>15.085385</v>
      </c>
      <c r="AV113" s="13">
        <f>Table1[[#This Row],[Total (HRK million)                                ]]*1000000/Table1[[#This Row],[Population 2016]]</f>
        <v>2483.1909465020576</v>
      </c>
      <c r="AW113" s="46">
        <v>14.712557</v>
      </c>
      <c r="AX113" s="13">
        <f>Table1[[#This Row],[Total (HRK million)                                                        ]]*1000000/Table1[[#This Row],[Population 2016]]</f>
        <v>2421.8200823045267</v>
      </c>
      <c r="AY113" s="82">
        <f>Table1[[#This Row],[Total (HRK million)                                ]]-Table1[[#This Row],[Total (HRK million)                                                        ]]</f>
        <v>0.37282800000000016</v>
      </c>
      <c r="AZ113" s="13">
        <f>Table1[[#This Row],[Total (HRK million)                                                                      ]]*1000000/Table1[[#This Row],[Population 2016]]</f>
        <v>61.370864197530892</v>
      </c>
      <c r="BA113" s="68">
        <v>6251</v>
      </c>
      <c r="BB113" s="52">
        <v>10.223817</v>
      </c>
      <c r="BC113" s="13">
        <f>Table1[[#This Row],[Total (HRK million)                                                           ]]*1000000/Table1[[#This Row],[Population 2015]]</f>
        <v>1635.5490321548552</v>
      </c>
      <c r="BD113" s="52">
        <v>8.0453510000000001</v>
      </c>
      <c r="BE113" s="13">
        <f>Table1[[#This Row],[Total (HRK million) ]]*1000000/Table1[[#This Row],[Population 2015]]</f>
        <v>1287.0502319628858</v>
      </c>
      <c r="BF113" s="82">
        <f>Table1[[#This Row],[Total (HRK million)                                                           ]]-Table1[[#This Row],[Total (HRK million) ]]</f>
        <v>2.1784660000000002</v>
      </c>
      <c r="BG113" s="13">
        <f>Table1[[#This Row],[Total (HRK million)     ]]*1000000/Table1[[#This Row],[Population 2015]]</f>
        <v>348.49880019196934</v>
      </c>
      <c r="BH113" s="68">
        <v>6359</v>
      </c>
      <c r="BI113" s="88">
        <v>7.2848660000000001</v>
      </c>
      <c r="BJ113" s="12">
        <f>Table1[[#This Row],[Total (HRK million)                                  ]]*1000000/Table1[[#This Row],[Population 2014]]</f>
        <v>1145.5993080673061</v>
      </c>
      <c r="BK113" s="88">
        <v>6.5648030000000004</v>
      </c>
      <c r="BL113" s="12">
        <f>Table1[[#This Row],[Total (HRK million)    ]]*1000000/Table1[[#This Row],[Population 2014]]</f>
        <v>1032.3640509514075</v>
      </c>
      <c r="BM113" s="88">
        <f>Table1[[#This Row],[Total (HRK million)                                  ]]-Table1[[#This Row],[Total (HRK million)    ]]</f>
        <v>0.72006299999999968</v>
      </c>
      <c r="BN113" s="12">
        <f>Table1[[#This Row],[Total (HRK million)      ]]*1000000/Table1[[#This Row],[Population 2014]]</f>
        <v>113.23525711589868</v>
      </c>
      <c r="BO113" s="94">
        <v>5</v>
      </c>
      <c r="BP113" s="53">
        <v>5</v>
      </c>
      <c r="BQ113" s="55">
        <v>5</v>
      </c>
      <c r="BR113" s="26">
        <v>5</v>
      </c>
      <c r="BS113" s="13">
        <v>5</v>
      </c>
      <c r="BT113" s="13">
        <v>2</v>
      </c>
      <c r="BU113" s="13">
        <v>1</v>
      </c>
      <c r="BV113" s="13">
        <v>0</v>
      </c>
      <c r="BW113" s="56">
        <v>0</v>
      </c>
    </row>
    <row r="114" spans="1:75" x14ac:dyDescent="0.25">
      <c r="A114" s="14" t="s">
        <v>607</v>
      </c>
      <c r="B114" s="15" t="s">
        <v>672</v>
      </c>
      <c r="C114" s="15" t="s">
        <v>34</v>
      </c>
      <c r="D114" s="45">
        <v>7362</v>
      </c>
      <c r="E114" s="44">
        <v>66.218889419999996</v>
      </c>
      <c r="F114" s="40">
        <f>Table1[[#This Row],[Total (HRK million)]]*1000000/Table1[[#This Row],[Population 2022]]</f>
        <v>8994.6875061124683</v>
      </c>
      <c r="G114" s="44">
        <v>66.593132589999996</v>
      </c>
      <c r="H114" s="40">
        <f>Table1[[#This Row],[Total (HRK million)                ]]*1000000/Table1[[#This Row],[Population 2022]]</f>
        <v>9045.5219491985863</v>
      </c>
      <c r="I114" s="44">
        <v>-0.37424316999999435</v>
      </c>
      <c r="J114" s="40">
        <f>Table1[[#This Row],[Total (HRK million)                           ]]*1000000/Table1[[#This Row],[Population 2022]]</f>
        <v>-50.834443086117133</v>
      </c>
      <c r="K114" s="45">
        <v>7378</v>
      </c>
      <c r="L114" s="44">
        <v>57.375948000000001</v>
      </c>
      <c r="M114" s="40">
        <f>Table1[[#This Row],[Total (HRK million)  ]]*1000000/Table1[[#This Row],[Population 2021]]</f>
        <v>7776.6261859582546</v>
      </c>
      <c r="N114" s="44">
        <v>59.677160999999998</v>
      </c>
      <c r="O114" s="40">
        <f>Table1[[#This Row],[Total (HRK million)                 ]]*1000000/Table1[[#This Row],[Population 2021]]</f>
        <v>8088.5281919219296</v>
      </c>
      <c r="P114" s="44">
        <v>-2.3012129999999971</v>
      </c>
      <c r="Q114" s="40">
        <f>Table1[[#This Row],[Total (HRK million)                            ]]*1000000/Table1[[#This Row],[Population 2021]]</f>
        <v>-311.90200596367544</v>
      </c>
      <c r="R114" s="64">
        <v>7622</v>
      </c>
      <c r="S114" s="35">
        <v>52.961081</v>
      </c>
      <c r="T114" s="36">
        <f>Table1[[#This Row],[Total (HRK million)   ]]*1000000/Table1[[#This Row],[Population 2020]]</f>
        <v>6948.4493571241146</v>
      </c>
      <c r="U114" s="35">
        <v>66.595162999999999</v>
      </c>
      <c r="V114" s="36">
        <f>Table1[[#This Row],[Total (HRK million)                  ]]*1000000/Table1[[#This Row],[Population 2020]]</f>
        <v>8737.22946733141</v>
      </c>
      <c r="W114" s="35">
        <f>Table1[[#This Row],[Total (HRK million)   ]]-Table1[[#This Row],[Total (HRK million)                  ]]</f>
        <v>-13.634081999999999</v>
      </c>
      <c r="X114" s="36">
        <f>Table1[[#This Row],[Total (HRK million)                             ]]*1000000/Table1[[#This Row],[Population 2020]]</f>
        <v>-1788.7801102072947</v>
      </c>
      <c r="Y114" s="68">
        <v>7686</v>
      </c>
      <c r="Z114" s="7">
        <v>42.735179000000002</v>
      </c>
      <c r="AA114" s="6">
        <f>Table1[[#This Row],[Total (HRK million)                     ]]*1000000/Table1[[#This Row],[Population 2019                 ]]</f>
        <v>5560.1325787145461</v>
      </c>
      <c r="AB114" s="7">
        <v>51.64752</v>
      </c>
      <c r="AC114" s="6">
        <f>Table1[[#This Row],[Total (HRK million)                                   ]]*1000000/Table1[[#This Row],[Population 2019                 ]]</f>
        <v>6719.6877439500395</v>
      </c>
      <c r="AD114" s="7">
        <f>Table1[[#This Row],[Total (HRK million)                     ]]-Table1[[#This Row],[Total (HRK million)                                   ]]</f>
        <v>-8.9123409999999978</v>
      </c>
      <c r="AE114" s="8">
        <f>Table1[[#This Row],[Total (HRK million)                       ]]*1000000/Table1[[#This Row],[Population 2019                 ]]</f>
        <v>-1159.555165235493</v>
      </c>
      <c r="AF114" s="6">
        <v>7768</v>
      </c>
      <c r="AG114" s="7">
        <v>50.525973999999998</v>
      </c>
      <c r="AH114" s="6">
        <f>Table1[[#This Row],[Total (HRK million)                                 ]]*1000000/Table1[[#This Row],[Population 2018]]</f>
        <v>6504.3735839340889</v>
      </c>
      <c r="AI114" s="7">
        <v>53.759588999999998</v>
      </c>
      <c r="AJ114" s="6">
        <f>Table1[[#This Row],[Total (HRK million)                                     ]]*1000000/Table1[[#This Row],[Population 2018]]</f>
        <v>6920.6473995880533</v>
      </c>
      <c r="AK114" s="7">
        <f>Table1[[#This Row],[Total (HRK million)                                 ]]-Table1[[#This Row],[Total (HRK million)                                     ]]</f>
        <v>-3.2336150000000004</v>
      </c>
      <c r="AL114" s="8">
        <f>Table1[[#This Row],[Total (HRK million)                                      ]]*1000000/Table1[[#This Row],[Population 2018]]</f>
        <v>-416.27381565396502</v>
      </c>
      <c r="AM114" s="9">
        <v>7810</v>
      </c>
      <c r="AN114" s="10">
        <v>30.349879999999999</v>
      </c>
      <c r="AO114" s="11">
        <f>Table1[[#This Row],[Total (HRK million)                                         ]]*1000000/Table1[[#This Row],[Population 2017               ]]</f>
        <v>3886.0281690140846</v>
      </c>
      <c r="AP114" s="10">
        <v>37.77807</v>
      </c>
      <c r="AQ114" s="11">
        <f>Table1[[#This Row],[Total (HRK million)                                          ]]*1000000/Table1[[#This Row],[Population 2017               ]]</f>
        <v>4837.140845070423</v>
      </c>
      <c r="AR114" s="10">
        <f>Table1[[#This Row],[Total (HRK million)                                         ]]-Table1[[#This Row],[Total (HRK million)                                          ]]</f>
        <v>-7.4281900000000007</v>
      </c>
      <c r="AS114" s="11">
        <f>Table1[[#This Row],[Total (HRK million)                                                  ]]*1000000/Table1[[#This Row],[Population 2017               ]]</f>
        <v>-951.11267605633816</v>
      </c>
      <c r="AT114" s="45">
        <v>7903</v>
      </c>
      <c r="AU114" s="46">
        <v>36.173077999999997</v>
      </c>
      <c r="AV114" s="13">
        <f>Table1[[#This Row],[Total (HRK million)                                ]]*1000000/Table1[[#This Row],[Population 2016]]</f>
        <v>4577.1324813362016</v>
      </c>
      <c r="AW114" s="46">
        <v>37.960214999999998</v>
      </c>
      <c r="AX114" s="13">
        <f>Table1[[#This Row],[Total (HRK million)                                                        ]]*1000000/Table1[[#This Row],[Population 2016]]</f>
        <v>4803.2664810831329</v>
      </c>
      <c r="AY114" s="82">
        <f>Table1[[#This Row],[Total (HRK million)                                ]]-Table1[[#This Row],[Total (HRK million)                                                        ]]</f>
        <v>-1.7871370000000013</v>
      </c>
      <c r="AZ114" s="13">
        <f>Table1[[#This Row],[Total (HRK million)                                                                      ]]*1000000/Table1[[#This Row],[Population 2016]]</f>
        <v>-226.13399974693172</v>
      </c>
      <c r="BA114" s="68">
        <v>8020</v>
      </c>
      <c r="BB114" s="52">
        <v>31.375699000000001</v>
      </c>
      <c r="BC114" s="13">
        <f>Table1[[#This Row],[Total (HRK million)                                                           ]]*1000000/Table1[[#This Row],[Population 2015]]</f>
        <v>3912.1819201995013</v>
      </c>
      <c r="BD114" s="52">
        <v>31.052561000000001</v>
      </c>
      <c r="BE114" s="13">
        <f>Table1[[#This Row],[Total (HRK million) ]]*1000000/Table1[[#This Row],[Population 2015]]</f>
        <v>3871.8903990024937</v>
      </c>
      <c r="BF114" s="82">
        <f>Table1[[#This Row],[Total (HRK million)                                                           ]]-Table1[[#This Row],[Total (HRK million) ]]</f>
        <v>0.32313800000000015</v>
      </c>
      <c r="BG114" s="13">
        <f>Table1[[#This Row],[Total (HRK million)     ]]*1000000/Table1[[#This Row],[Population 2015]]</f>
        <v>40.291521197007505</v>
      </c>
      <c r="BH114" s="68">
        <v>8088</v>
      </c>
      <c r="BI114" s="88">
        <v>27.369054999999999</v>
      </c>
      <c r="BJ114" s="12">
        <f>Table1[[#This Row],[Total (HRK million)                                  ]]*1000000/Table1[[#This Row],[Population 2014]]</f>
        <v>3383.9088773491594</v>
      </c>
      <c r="BK114" s="88">
        <v>24.361405999999999</v>
      </c>
      <c r="BL114" s="12">
        <f>Table1[[#This Row],[Total (HRK million)    ]]*1000000/Table1[[#This Row],[Population 2014]]</f>
        <v>3012.0432739861521</v>
      </c>
      <c r="BM114" s="88">
        <f>Table1[[#This Row],[Total (HRK million)                                  ]]-Table1[[#This Row],[Total (HRK million)    ]]</f>
        <v>3.0076490000000007</v>
      </c>
      <c r="BN114" s="12">
        <f>Table1[[#This Row],[Total (HRK million)      ]]*1000000/Table1[[#This Row],[Population 2014]]</f>
        <v>371.86560336300698</v>
      </c>
      <c r="BO114" s="94">
        <v>5</v>
      </c>
      <c r="BP114" s="53">
        <v>5</v>
      </c>
      <c r="BQ114" s="55">
        <v>5</v>
      </c>
      <c r="BR114" s="26">
        <v>5</v>
      </c>
      <c r="BS114" s="13">
        <v>4</v>
      </c>
      <c r="BT114" s="13">
        <v>2</v>
      </c>
      <c r="BU114" s="13">
        <v>3</v>
      </c>
      <c r="BV114" s="13">
        <v>3</v>
      </c>
      <c r="BW114" s="56">
        <v>0</v>
      </c>
    </row>
    <row r="115" spans="1:75" x14ac:dyDescent="0.25">
      <c r="A115" s="14" t="s">
        <v>608</v>
      </c>
      <c r="B115" s="15" t="s">
        <v>661</v>
      </c>
      <c r="C115" s="15" t="s">
        <v>170</v>
      </c>
      <c r="D115" s="45">
        <v>3725</v>
      </c>
      <c r="E115" s="44">
        <v>9.3923769999999998</v>
      </c>
      <c r="F115" s="40">
        <f>Table1[[#This Row],[Total (HRK million)]]*1000000/Table1[[#This Row],[Population 2022]]</f>
        <v>2521.4434899328858</v>
      </c>
      <c r="G115" s="44">
        <v>8.9824603399999994</v>
      </c>
      <c r="H115" s="40">
        <f>Table1[[#This Row],[Total (HRK million)                ]]*1000000/Table1[[#This Row],[Population 2022]]</f>
        <v>2411.3987489932883</v>
      </c>
      <c r="I115" s="44">
        <v>0.40991666000000015</v>
      </c>
      <c r="J115" s="40">
        <f>Table1[[#This Row],[Total (HRK million)                           ]]*1000000/Table1[[#This Row],[Population 2022]]</f>
        <v>110.04474093959736</v>
      </c>
      <c r="K115" s="45">
        <v>3781</v>
      </c>
      <c r="L115" s="44">
        <v>9.2409350000000003</v>
      </c>
      <c r="M115" s="40">
        <f>Table1[[#This Row],[Total (HRK million)  ]]*1000000/Table1[[#This Row],[Population 2021]]</f>
        <v>2444.0452261306532</v>
      </c>
      <c r="N115" s="44">
        <v>14.036908</v>
      </c>
      <c r="O115" s="40">
        <f>Table1[[#This Row],[Total (HRK million)                 ]]*1000000/Table1[[#This Row],[Population 2021]]</f>
        <v>3712.4855858238561</v>
      </c>
      <c r="P115" s="44">
        <v>-4.795973</v>
      </c>
      <c r="Q115" s="40">
        <f>Table1[[#This Row],[Total (HRK million)                            ]]*1000000/Table1[[#This Row],[Population 2021]]</f>
        <v>-1268.4403596932029</v>
      </c>
      <c r="R115" s="64">
        <v>3815</v>
      </c>
      <c r="S115" s="35">
        <v>16.904185999999999</v>
      </c>
      <c r="T115" s="36">
        <f>Table1[[#This Row],[Total (HRK million)   ]]*1000000/Table1[[#This Row],[Population 2020]]</f>
        <v>4430.979292267366</v>
      </c>
      <c r="U115" s="35">
        <v>17.111145</v>
      </c>
      <c r="V115" s="36">
        <f>Table1[[#This Row],[Total (HRK million)                  ]]*1000000/Table1[[#This Row],[Population 2020]]</f>
        <v>4485.2280471821759</v>
      </c>
      <c r="W115" s="35">
        <f>Table1[[#This Row],[Total (HRK million)   ]]-Table1[[#This Row],[Total (HRK million)                  ]]</f>
        <v>-0.20695900000000123</v>
      </c>
      <c r="X115" s="36">
        <f>Table1[[#This Row],[Total (HRK million)                             ]]*1000000/Table1[[#This Row],[Population 2020]]</f>
        <v>-54.248754914810284</v>
      </c>
      <c r="Y115" s="68">
        <v>3850</v>
      </c>
      <c r="Z115" s="7">
        <v>9.6735430000000004</v>
      </c>
      <c r="AA115" s="6">
        <f>Table1[[#This Row],[Total (HRK million)                     ]]*1000000/Table1[[#This Row],[Population 2019                 ]]</f>
        <v>2512.6085714285714</v>
      </c>
      <c r="AB115" s="7">
        <v>13.174632000000001</v>
      </c>
      <c r="AC115" s="6">
        <f>Table1[[#This Row],[Total (HRK million)                                   ]]*1000000/Table1[[#This Row],[Population 2019                 ]]</f>
        <v>3421.9823376623376</v>
      </c>
      <c r="AD115" s="7">
        <f>Table1[[#This Row],[Total (HRK million)                     ]]-Table1[[#This Row],[Total (HRK million)                                   ]]</f>
        <v>-3.5010890000000003</v>
      </c>
      <c r="AE115" s="8">
        <f>Table1[[#This Row],[Total (HRK million)                       ]]*1000000/Table1[[#This Row],[Population 2019                 ]]</f>
        <v>-909.37376623376633</v>
      </c>
      <c r="AF115" s="6">
        <v>3892</v>
      </c>
      <c r="AG115" s="7">
        <v>14.166122</v>
      </c>
      <c r="AH115" s="6">
        <f>Table1[[#This Row],[Total (HRK million)                                 ]]*1000000/Table1[[#This Row],[Population 2018]]</f>
        <v>3639.8052415210686</v>
      </c>
      <c r="AI115" s="7">
        <v>14.513700999999999</v>
      </c>
      <c r="AJ115" s="6">
        <f>Table1[[#This Row],[Total (HRK million)                                     ]]*1000000/Table1[[#This Row],[Population 2018]]</f>
        <v>3729.1112538540597</v>
      </c>
      <c r="AK115" s="7">
        <f>Table1[[#This Row],[Total (HRK million)                                 ]]-Table1[[#This Row],[Total (HRK million)                                     ]]</f>
        <v>-0.34757899999999964</v>
      </c>
      <c r="AL115" s="8">
        <f>Table1[[#This Row],[Total (HRK million)                                      ]]*1000000/Table1[[#This Row],[Population 2018]]</f>
        <v>-89.306012332990662</v>
      </c>
      <c r="AM115" s="9">
        <v>3925</v>
      </c>
      <c r="AN115" s="10">
        <v>7.8616429999999999</v>
      </c>
      <c r="AO115" s="11">
        <f>Table1[[#This Row],[Total (HRK million)                                         ]]*1000000/Table1[[#This Row],[Population 2017               ]]</f>
        <v>2002.9663694267515</v>
      </c>
      <c r="AP115" s="10">
        <v>8.527469</v>
      </c>
      <c r="AQ115" s="11">
        <f>Table1[[#This Row],[Total (HRK million)                                          ]]*1000000/Table1[[#This Row],[Population 2017               ]]</f>
        <v>2172.6035668789809</v>
      </c>
      <c r="AR115" s="10">
        <f>Table1[[#This Row],[Total (HRK million)                                         ]]-Table1[[#This Row],[Total (HRK million)                                          ]]</f>
        <v>-0.66582600000000003</v>
      </c>
      <c r="AS115" s="11">
        <f>Table1[[#This Row],[Total (HRK million)                                                  ]]*1000000/Table1[[#This Row],[Population 2017               ]]</f>
        <v>-169.63719745222929</v>
      </c>
      <c r="AT115" s="45">
        <v>3978</v>
      </c>
      <c r="AU115" s="46">
        <v>6.7496210000000003</v>
      </c>
      <c r="AV115" s="13">
        <f>Table1[[#This Row],[Total (HRK million)                                ]]*1000000/Table1[[#This Row],[Population 2016]]</f>
        <v>1696.7373051784816</v>
      </c>
      <c r="AW115" s="46">
        <v>7.39839</v>
      </c>
      <c r="AX115" s="13">
        <f>Table1[[#This Row],[Total (HRK million)                                                        ]]*1000000/Table1[[#This Row],[Population 2016]]</f>
        <v>1859.8265460030166</v>
      </c>
      <c r="AY115" s="82">
        <f>Table1[[#This Row],[Total (HRK million)                                ]]-Table1[[#This Row],[Total (HRK million)                                                        ]]</f>
        <v>-0.64876899999999971</v>
      </c>
      <c r="AZ115" s="13">
        <f>Table1[[#This Row],[Total (HRK million)                                                                      ]]*1000000/Table1[[#This Row],[Population 2016]]</f>
        <v>-163.08924082453484</v>
      </c>
      <c r="BA115" s="68">
        <v>4042</v>
      </c>
      <c r="BB115" s="52">
        <v>8.1485509999999994</v>
      </c>
      <c r="BC115" s="13">
        <f>Table1[[#This Row],[Total (HRK million)                                                           ]]*1000000/Table1[[#This Row],[Population 2015]]</f>
        <v>2015.9700643245915</v>
      </c>
      <c r="BD115" s="52">
        <v>8.4503109999999992</v>
      </c>
      <c r="BE115" s="13">
        <f>Table1[[#This Row],[Total (HRK million) ]]*1000000/Table1[[#This Row],[Population 2015]]</f>
        <v>2090.6261751608113</v>
      </c>
      <c r="BF115" s="82">
        <f>Table1[[#This Row],[Total (HRK million)                                                           ]]-Table1[[#This Row],[Total (HRK million) ]]</f>
        <v>-0.30175999999999981</v>
      </c>
      <c r="BG115" s="13">
        <f>Table1[[#This Row],[Total (HRK million)     ]]*1000000/Table1[[#This Row],[Population 2015]]</f>
        <v>-74.656110836219653</v>
      </c>
      <c r="BH115" s="68">
        <v>4110</v>
      </c>
      <c r="BI115" s="88">
        <v>10.53101</v>
      </c>
      <c r="BJ115" s="12">
        <f>Table1[[#This Row],[Total (HRK million)                                  ]]*1000000/Table1[[#This Row],[Population 2014]]</f>
        <v>2562.2895377128953</v>
      </c>
      <c r="BK115" s="88">
        <v>10.141493000000001</v>
      </c>
      <c r="BL115" s="12">
        <f>Table1[[#This Row],[Total (HRK million)    ]]*1000000/Table1[[#This Row],[Population 2014]]</f>
        <v>2467.5165450121654</v>
      </c>
      <c r="BM115" s="88">
        <f>Table1[[#This Row],[Total (HRK million)                                  ]]-Table1[[#This Row],[Total (HRK million)    ]]</f>
        <v>0.38951699999999967</v>
      </c>
      <c r="BN115" s="12">
        <f>Table1[[#This Row],[Total (HRK million)      ]]*1000000/Table1[[#This Row],[Population 2014]]</f>
        <v>94.772992700729844</v>
      </c>
      <c r="BO115" s="94">
        <v>5</v>
      </c>
      <c r="BP115" s="53">
        <v>5</v>
      </c>
      <c r="BQ115" s="55">
        <v>5</v>
      </c>
      <c r="BR115" s="26">
        <v>5</v>
      </c>
      <c r="BS115" s="13">
        <v>5</v>
      </c>
      <c r="BT115" s="13">
        <v>4</v>
      </c>
      <c r="BU115" s="13">
        <v>5</v>
      </c>
      <c r="BV115" s="13">
        <v>1</v>
      </c>
      <c r="BW115" s="56">
        <v>2</v>
      </c>
    </row>
    <row r="116" spans="1:75" x14ac:dyDescent="0.25">
      <c r="A116" s="14" t="s">
        <v>608</v>
      </c>
      <c r="B116" s="15" t="s">
        <v>666</v>
      </c>
      <c r="C116" s="15" t="s">
        <v>394</v>
      </c>
      <c r="D116" s="47">
        <v>5254</v>
      </c>
      <c r="E116" s="46">
        <v>30.021453670000003</v>
      </c>
      <c r="F116" s="36">
        <f>Table1[[#This Row],[Total (HRK million)]]*1000000/Table1[[#This Row],[Population 2022]]</f>
        <v>5714.0185896459843</v>
      </c>
      <c r="G116" s="46">
        <v>29.7013903</v>
      </c>
      <c r="H116" s="36">
        <f>Table1[[#This Row],[Total (HRK million)                ]]*1000000/Table1[[#This Row],[Population 2022]]</f>
        <v>5653.1005519604114</v>
      </c>
      <c r="I116" s="46">
        <v>0.32006337000000107</v>
      </c>
      <c r="J116" s="36">
        <f>Table1[[#This Row],[Total (HRK million)                           ]]*1000000/Table1[[#This Row],[Population 2022]]</f>
        <v>60.918037685573097</v>
      </c>
      <c r="K116" s="47">
        <v>5436</v>
      </c>
      <c r="L116" s="46">
        <v>25.875387</v>
      </c>
      <c r="M116" s="36">
        <f>Table1[[#This Row],[Total (HRK million)  ]]*1000000/Table1[[#This Row],[Population 2021]]</f>
        <v>4760.0049668874171</v>
      </c>
      <c r="N116" s="46">
        <v>28.353570000000001</v>
      </c>
      <c r="O116" s="36">
        <f>Table1[[#This Row],[Total (HRK million)                 ]]*1000000/Table1[[#This Row],[Population 2021]]</f>
        <v>5215.8885209713026</v>
      </c>
      <c r="P116" s="46">
        <v>-2.4781830000000014</v>
      </c>
      <c r="Q116" s="36">
        <f>Table1[[#This Row],[Total (HRK million)                            ]]*1000000/Table1[[#This Row],[Population 2021]]</f>
        <v>-455.88355408388549</v>
      </c>
      <c r="R116" s="64">
        <v>5568</v>
      </c>
      <c r="S116" s="35">
        <v>25.571607</v>
      </c>
      <c r="T116" s="36">
        <f>Table1[[#This Row],[Total (HRK million)   ]]*1000000/Table1[[#This Row],[Population 2020]]</f>
        <v>4592.6018318965516</v>
      </c>
      <c r="U116" s="35">
        <v>28.842057</v>
      </c>
      <c r="V116" s="36">
        <f>Table1[[#This Row],[Total (HRK million)                  ]]*1000000/Table1[[#This Row],[Population 2020]]</f>
        <v>5179.9671336206893</v>
      </c>
      <c r="W116" s="35">
        <f>Table1[[#This Row],[Total (HRK million)   ]]-Table1[[#This Row],[Total (HRK million)                  ]]</f>
        <v>-3.2704500000000003</v>
      </c>
      <c r="X116" s="36">
        <f>Table1[[#This Row],[Total (HRK million)                             ]]*1000000/Table1[[#This Row],[Population 2020]]</f>
        <v>-587.36530172413802</v>
      </c>
      <c r="Y116" s="68">
        <v>5665</v>
      </c>
      <c r="Z116" s="7">
        <v>25.968347000000001</v>
      </c>
      <c r="AA116" s="6">
        <f>Table1[[#This Row],[Total (HRK million)                     ]]*1000000/Table1[[#This Row],[Population 2019                 ]]</f>
        <v>4583.9977052074137</v>
      </c>
      <c r="AB116" s="7">
        <v>30.083197999999999</v>
      </c>
      <c r="AC116" s="6">
        <f>Table1[[#This Row],[Total (HRK million)                                   ]]*1000000/Table1[[#This Row],[Population 2019                 ]]</f>
        <v>5310.3615180935567</v>
      </c>
      <c r="AD116" s="7">
        <f>Table1[[#This Row],[Total (HRK million)                     ]]-Table1[[#This Row],[Total (HRK million)                                   ]]</f>
        <v>-4.114850999999998</v>
      </c>
      <c r="AE116" s="8">
        <f>Table1[[#This Row],[Total (HRK million)                       ]]*1000000/Table1[[#This Row],[Population 2019                 ]]</f>
        <v>-726.36381288614268</v>
      </c>
      <c r="AF116" s="6">
        <v>5817</v>
      </c>
      <c r="AG116" s="7">
        <v>26.984438999999998</v>
      </c>
      <c r="AH116" s="6">
        <f>Table1[[#This Row],[Total (HRK million)                                 ]]*1000000/Table1[[#This Row],[Population 2018]]</f>
        <v>4638.8927282104178</v>
      </c>
      <c r="AI116" s="7">
        <v>23.579249999999998</v>
      </c>
      <c r="AJ116" s="6">
        <f>Table1[[#This Row],[Total (HRK million)                                     ]]*1000000/Table1[[#This Row],[Population 2018]]</f>
        <v>4053.5069623517279</v>
      </c>
      <c r="AK116" s="7">
        <f>Table1[[#This Row],[Total (HRK million)                                 ]]-Table1[[#This Row],[Total (HRK million)                                     ]]</f>
        <v>3.405189</v>
      </c>
      <c r="AL116" s="8">
        <f>Table1[[#This Row],[Total (HRK million)                                      ]]*1000000/Table1[[#This Row],[Population 2018]]</f>
        <v>585.38576585869009</v>
      </c>
      <c r="AM116" s="9">
        <v>6077</v>
      </c>
      <c r="AN116" s="10">
        <v>15.216678</v>
      </c>
      <c r="AO116" s="11">
        <f>Table1[[#This Row],[Total (HRK million)                                         ]]*1000000/Table1[[#This Row],[Population 2017               ]]</f>
        <v>2503.978607865723</v>
      </c>
      <c r="AP116" s="10">
        <v>18.977122999999999</v>
      </c>
      <c r="AQ116" s="11">
        <f>Table1[[#This Row],[Total (HRK million)                                          ]]*1000000/Table1[[#This Row],[Population 2017               ]]</f>
        <v>3122.7781800230377</v>
      </c>
      <c r="AR116" s="10">
        <f>Table1[[#This Row],[Total (HRK million)                                         ]]-Table1[[#This Row],[Total (HRK million)                                          ]]</f>
        <v>-3.7604449999999989</v>
      </c>
      <c r="AS116" s="11">
        <f>Table1[[#This Row],[Total (HRK million)                                                  ]]*1000000/Table1[[#This Row],[Population 2017               ]]</f>
        <v>-618.79957215731429</v>
      </c>
      <c r="AT116" s="45">
        <v>6329</v>
      </c>
      <c r="AU116" s="46">
        <v>15.697405</v>
      </c>
      <c r="AV116" s="13">
        <f>Table1[[#This Row],[Total (HRK million)                                ]]*1000000/Table1[[#This Row],[Population 2016]]</f>
        <v>2480.2346342234159</v>
      </c>
      <c r="AW116" s="46">
        <v>16.712693000000002</v>
      </c>
      <c r="AX116" s="13">
        <f>Table1[[#This Row],[Total (HRK million)                                                        ]]*1000000/Table1[[#This Row],[Population 2016]]</f>
        <v>2640.6530257544637</v>
      </c>
      <c r="AY116" s="82">
        <f>Table1[[#This Row],[Total (HRK million)                                ]]-Table1[[#This Row],[Total (HRK million)                                                        ]]</f>
        <v>-1.0152880000000017</v>
      </c>
      <c r="AZ116" s="13">
        <f>Table1[[#This Row],[Total (HRK million)                                                                      ]]*1000000/Table1[[#This Row],[Population 2016]]</f>
        <v>-160.41839153104783</v>
      </c>
      <c r="BA116" s="68">
        <v>6592</v>
      </c>
      <c r="BB116" s="52">
        <v>17.037800000000001</v>
      </c>
      <c r="BC116" s="13">
        <f>Table1[[#This Row],[Total (HRK million)                                                           ]]*1000000/Table1[[#This Row],[Population 2015]]</f>
        <v>2584.6177184466019</v>
      </c>
      <c r="BD116" s="52">
        <v>17.992875999999999</v>
      </c>
      <c r="BE116" s="13">
        <f>Table1[[#This Row],[Total (HRK million) ]]*1000000/Table1[[#This Row],[Population 2015]]</f>
        <v>2729.5018203883496</v>
      </c>
      <c r="BF116" s="82">
        <f>Table1[[#This Row],[Total (HRK million)                                                           ]]-Table1[[#This Row],[Total (HRK million) ]]</f>
        <v>-0.95507599999999826</v>
      </c>
      <c r="BG116" s="13">
        <f>Table1[[#This Row],[Total (HRK million)     ]]*1000000/Table1[[#This Row],[Population 2015]]</f>
        <v>-144.8841019417473</v>
      </c>
      <c r="BH116" s="68">
        <v>6774</v>
      </c>
      <c r="BI116" s="88">
        <v>15.511741000000001</v>
      </c>
      <c r="BJ116" s="12">
        <f>Table1[[#This Row],[Total (HRK million)                                  ]]*1000000/Table1[[#This Row],[Population 2014]]</f>
        <v>2289.893858872158</v>
      </c>
      <c r="BK116" s="88">
        <v>15.161536999999999</v>
      </c>
      <c r="BL116" s="12">
        <f>Table1[[#This Row],[Total (HRK million)    ]]*1000000/Table1[[#This Row],[Population 2014]]</f>
        <v>2238.1956008266902</v>
      </c>
      <c r="BM116" s="88">
        <f>Table1[[#This Row],[Total (HRK million)                                  ]]-Table1[[#This Row],[Total (HRK million)    ]]</f>
        <v>0.35020400000000151</v>
      </c>
      <c r="BN116" s="12">
        <f>Table1[[#This Row],[Total (HRK million)      ]]*1000000/Table1[[#This Row],[Population 2014]]</f>
        <v>51.698258045468187</v>
      </c>
      <c r="BO116" s="94">
        <v>2</v>
      </c>
      <c r="BP116" s="53">
        <v>3</v>
      </c>
      <c r="BQ116" s="55">
        <v>2</v>
      </c>
      <c r="BR116" s="26">
        <v>3</v>
      </c>
      <c r="BS116" s="13">
        <v>4</v>
      </c>
      <c r="BT116" s="13">
        <v>3</v>
      </c>
      <c r="BU116" s="13">
        <v>3</v>
      </c>
      <c r="BV116" s="13">
        <v>3</v>
      </c>
      <c r="BW116" s="56">
        <v>2</v>
      </c>
    </row>
    <row r="117" spans="1:75" x14ac:dyDescent="0.25">
      <c r="A117" s="14" t="s">
        <v>608</v>
      </c>
      <c r="B117" s="15" t="s">
        <v>666</v>
      </c>
      <c r="C117" s="15" t="s">
        <v>395</v>
      </c>
      <c r="D117" s="45">
        <v>1932</v>
      </c>
      <c r="E117" s="44">
        <v>13.824106219999999</v>
      </c>
      <c r="F117" s="40">
        <f>Table1[[#This Row],[Total (HRK million)]]*1000000/Table1[[#This Row],[Population 2022]]</f>
        <v>7155.3344824016558</v>
      </c>
      <c r="G117" s="44">
        <v>14.64898591</v>
      </c>
      <c r="H117" s="40">
        <f>Table1[[#This Row],[Total (HRK million)                ]]*1000000/Table1[[#This Row],[Population 2022]]</f>
        <v>7582.2908436853004</v>
      </c>
      <c r="I117" s="44">
        <v>-0.82487969000000139</v>
      </c>
      <c r="J117" s="40">
        <f>Table1[[#This Row],[Total (HRK million)                           ]]*1000000/Table1[[#This Row],[Population 2022]]</f>
        <v>-426.95636128364458</v>
      </c>
      <c r="K117" s="45">
        <v>1948</v>
      </c>
      <c r="L117" s="44">
        <v>15.908412999999999</v>
      </c>
      <c r="M117" s="40">
        <f>Table1[[#This Row],[Total (HRK million)  ]]*1000000/Table1[[#This Row],[Population 2021]]</f>
        <v>8166.5364476386039</v>
      </c>
      <c r="N117" s="44">
        <v>13.885018000000001</v>
      </c>
      <c r="O117" s="40">
        <f>Table1[[#This Row],[Total (HRK million)                 ]]*1000000/Table1[[#This Row],[Population 2021]]</f>
        <v>7127.8326488706361</v>
      </c>
      <c r="P117" s="44">
        <v>2.0233949999999989</v>
      </c>
      <c r="Q117" s="40">
        <f>Table1[[#This Row],[Total (HRK million)                            ]]*1000000/Table1[[#This Row],[Population 2021]]</f>
        <v>1038.7037987679666</v>
      </c>
      <c r="R117" s="64">
        <v>1843</v>
      </c>
      <c r="S117" s="35">
        <v>11.987964</v>
      </c>
      <c r="T117" s="36">
        <f>Table1[[#This Row],[Total (HRK million)   ]]*1000000/Table1[[#This Row],[Population 2020]]</f>
        <v>6504.5925122083563</v>
      </c>
      <c r="U117" s="35">
        <v>14.558179000000001</v>
      </c>
      <c r="V117" s="36">
        <f>Table1[[#This Row],[Total (HRK million)                  ]]*1000000/Table1[[#This Row],[Population 2020]]</f>
        <v>7899.1747151383615</v>
      </c>
      <c r="W117" s="35">
        <f>Table1[[#This Row],[Total (HRK million)   ]]-Table1[[#This Row],[Total (HRK million)                  ]]</f>
        <v>-2.570215000000001</v>
      </c>
      <c r="X117" s="36">
        <f>Table1[[#This Row],[Total (HRK million)                             ]]*1000000/Table1[[#This Row],[Population 2020]]</f>
        <v>-1394.5822029300059</v>
      </c>
      <c r="Y117" s="68">
        <v>1865</v>
      </c>
      <c r="Z117" s="7">
        <v>11.975289999999999</v>
      </c>
      <c r="AA117" s="6">
        <f>Table1[[#This Row],[Total (HRK million)                     ]]*1000000/Table1[[#This Row],[Population 2019                 ]]</f>
        <v>6421.0670241286862</v>
      </c>
      <c r="AB117" s="7">
        <v>11.138355000000001</v>
      </c>
      <c r="AC117" s="6">
        <f>Table1[[#This Row],[Total (HRK million)                                   ]]*1000000/Table1[[#This Row],[Population 2019                 ]]</f>
        <v>5972.3083109919571</v>
      </c>
      <c r="AD117" s="7">
        <f>Table1[[#This Row],[Total (HRK million)                     ]]-Table1[[#This Row],[Total (HRK million)                                   ]]</f>
        <v>0.83693499999999865</v>
      </c>
      <c r="AE117" s="8">
        <f>Table1[[#This Row],[Total (HRK million)                       ]]*1000000/Table1[[#This Row],[Population 2019                 ]]</f>
        <v>448.75871313672849</v>
      </c>
      <c r="AF117" s="6">
        <v>1908</v>
      </c>
      <c r="AG117" s="7">
        <v>8.7418709999999997</v>
      </c>
      <c r="AH117" s="6">
        <f>Table1[[#This Row],[Total (HRK million)                                 ]]*1000000/Table1[[#This Row],[Population 2018]]</f>
        <v>4581.6933962264147</v>
      </c>
      <c r="AI117" s="7">
        <v>7.3380900000000002</v>
      </c>
      <c r="AJ117" s="6">
        <f>Table1[[#This Row],[Total (HRK million)                                     ]]*1000000/Table1[[#This Row],[Population 2018]]</f>
        <v>3845.9591194968552</v>
      </c>
      <c r="AK117" s="7">
        <f>Table1[[#This Row],[Total (HRK million)                                 ]]-Table1[[#This Row],[Total (HRK million)                                     ]]</f>
        <v>1.4037809999999995</v>
      </c>
      <c r="AL117" s="8">
        <f>Table1[[#This Row],[Total (HRK million)                                      ]]*1000000/Table1[[#This Row],[Population 2018]]</f>
        <v>735.7342767295595</v>
      </c>
      <c r="AM117" s="9">
        <v>1971</v>
      </c>
      <c r="AN117" s="10">
        <v>5.677314</v>
      </c>
      <c r="AO117" s="11">
        <f>Table1[[#This Row],[Total (HRK million)                                         ]]*1000000/Table1[[#This Row],[Population 2017               ]]</f>
        <v>2880.4231354642316</v>
      </c>
      <c r="AP117" s="10">
        <v>5.2691429999999997</v>
      </c>
      <c r="AQ117" s="11">
        <f>Table1[[#This Row],[Total (HRK million)                                          ]]*1000000/Table1[[#This Row],[Population 2017               ]]</f>
        <v>2673.3348554033487</v>
      </c>
      <c r="AR117" s="10">
        <f>Table1[[#This Row],[Total (HRK million)                                         ]]-Table1[[#This Row],[Total (HRK million)                                          ]]</f>
        <v>0.40817100000000028</v>
      </c>
      <c r="AS117" s="11">
        <f>Table1[[#This Row],[Total (HRK million)                                                  ]]*1000000/Table1[[#This Row],[Population 2017               ]]</f>
        <v>207.08828006088294</v>
      </c>
      <c r="AT117" s="45">
        <v>2035</v>
      </c>
      <c r="AU117" s="46">
        <v>5.387372</v>
      </c>
      <c r="AV117" s="13">
        <f>Table1[[#This Row],[Total (HRK million)                                ]]*1000000/Table1[[#This Row],[Population 2016]]</f>
        <v>2647.3572481572483</v>
      </c>
      <c r="AW117" s="46">
        <v>5.3819530000000002</v>
      </c>
      <c r="AX117" s="13">
        <f>Table1[[#This Row],[Total (HRK million)                                                        ]]*1000000/Table1[[#This Row],[Population 2016]]</f>
        <v>2644.6943488943489</v>
      </c>
      <c r="AY117" s="82">
        <f>Table1[[#This Row],[Total (HRK million)                                ]]-Table1[[#This Row],[Total (HRK million)                                                        ]]</f>
        <v>5.4189999999998406E-3</v>
      </c>
      <c r="AZ117" s="13">
        <f>Table1[[#This Row],[Total (HRK million)                                                                      ]]*1000000/Table1[[#This Row],[Population 2016]]</f>
        <v>2.6628992628991845</v>
      </c>
      <c r="BA117" s="68">
        <v>2083</v>
      </c>
      <c r="BB117" s="52">
        <v>5.0122470000000003</v>
      </c>
      <c r="BC117" s="13">
        <f>Table1[[#This Row],[Total (HRK million)                                                           ]]*1000000/Table1[[#This Row],[Population 2015]]</f>
        <v>2406.2635621699474</v>
      </c>
      <c r="BD117" s="52">
        <v>4.6796610000000003</v>
      </c>
      <c r="BE117" s="13">
        <f>Table1[[#This Row],[Total (HRK million) ]]*1000000/Table1[[#This Row],[Population 2015]]</f>
        <v>2246.5967354776762</v>
      </c>
      <c r="BF117" s="82">
        <f>Table1[[#This Row],[Total (HRK million)                                                           ]]-Table1[[#This Row],[Total (HRK million) ]]</f>
        <v>0.33258600000000005</v>
      </c>
      <c r="BG117" s="13">
        <f>Table1[[#This Row],[Total (HRK million)     ]]*1000000/Table1[[#This Row],[Population 2015]]</f>
        <v>159.6668266922708</v>
      </c>
      <c r="BH117" s="68">
        <v>2150</v>
      </c>
      <c r="BI117" s="88">
        <v>3.8298459999999999</v>
      </c>
      <c r="BJ117" s="12">
        <f>Table1[[#This Row],[Total (HRK million)                                  ]]*1000000/Table1[[#This Row],[Population 2014]]</f>
        <v>1781.3237209302326</v>
      </c>
      <c r="BK117" s="88">
        <v>4.1272859999999998</v>
      </c>
      <c r="BL117" s="12">
        <f>Table1[[#This Row],[Total (HRK million)    ]]*1000000/Table1[[#This Row],[Population 2014]]</f>
        <v>1919.6679069767442</v>
      </c>
      <c r="BM117" s="88">
        <f>Table1[[#This Row],[Total (HRK million)                                  ]]-Table1[[#This Row],[Total (HRK million)    ]]</f>
        <v>-0.29743999999999993</v>
      </c>
      <c r="BN117" s="12">
        <f>Table1[[#This Row],[Total (HRK million)      ]]*1000000/Table1[[#This Row],[Population 2014]]</f>
        <v>-138.3441860465116</v>
      </c>
      <c r="BO117" s="94">
        <v>5</v>
      </c>
      <c r="BP117" s="53">
        <v>5</v>
      </c>
      <c r="BQ117" s="55">
        <v>5</v>
      </c>
      <c r="BR117" s="26">
        <v>3</v>
      </c>
      <c r="BS117" s="13">
        <v>4</v>
      </c>
      <c r="BT117" s="13">
        <v>3</v>
      </c>
      <c r="BU117" s="13">
        <v>3</v>
      </c>
      <c r="BV117" s="13">
        <v>3</v>
      </c>
      <c r="BW117" s="56">
        <v>3</v>
      </c>
    </row>
    <row r="118" spans="1:75" x14ac:dyDescent="0.25">
      <c r="A118" s="14" t="s">
        <v>608</v>
      </c>
      <c r="B118" s="15" t="s">
        <v>676</v>
      </c>
      <c r="C118" s="15" t="s">
        <v>422</v>
      </c>
      <c r="D118" s="49">
        <v>743</v>
      </c>
      <c r="E118" s="46">
        <v>4.4048177500000003</v>
      </c>
      <c r="F118" s="36">
        <f>Table1[[#This Row],[Total (HRK million)]]*1000000/Table1[[#This Row],[Population 2022]]</f>
        <v>5928.4222745625839</v>
      </c>
      <c r="G118" s="46">
        <v>4.9269286099999992</v>
      </c>
      <c r="H118" s="36">
        <f>Table1[[#This Row],[Total (HRK million)                ]]*1000000/Table1[[#This Row],[Population 2022]]</f>
        <v>6631.1286810228794</v>
      </c>
      <c r="I118" s="46">
        <v>-0.5221108599999994</v>
      </c>
      <c r="J118" s="36">
        <f>Table1[[#This Row],[Total (HRK million)                           ]]*1000000/Table1[[#This Row],[Population 2022]]</f>
        <v>-702.70640646029528</v>
      </c>
      <c r="K118" s="49">
        <v>789</v>
      </c>
      <c r="L118" s="46">
        <v>5.368296</v>
      </c>
      <c r="M118" s="36">
        <f>Table1[[#This Row],[Total (HRK million)  ]]*1000000/Table1[[#This Row],[Population 2021]]</f>
        <v>6803.9239543726235</v>
      </c>
      <c r="N118" s="46">
        <v>5.4755250000000002</v>
      </c>
      <c r="O118" s="36">
        <f>Table1[[#This Row],[Total (HRK million)                 ]]*1000000/Table1[[#This Row],[Population 2021]]</f>
        <v>6939.8288973384033</v>
      </c>
      <c r="P118" s="46">
        <v>-0.10722900000000024</v>
      </c>
      <c r="Q118" s="36">
        <f>Table1[[#This Row],[Total (HRK million)                            ]]*1000000/Table1[[#This Row],[Population 2021]]</f>
        <v>-135.90494296577978</v>
      </c>
      <c r="R118" s="64">
        <v>546</v>
      </c>
      <c r="S118" s="35">
        <v>8.6601859999999995</v>
      </c>
      <c r="T118" s="36">
        <f>Table1[[#This Row],[Total (HRK million)   ]]*1000000/Table1[[#This Row],[Population 2020]]</f>
        <v>15861.14652014652</v>
      </c>
      <c r="U118" s="35">
        <v>7.6485240000000001</v>
      </c>
      <c r="V118" s="36">
        <f>Table1[[#This Row],[Total (HRK million)                  ]]*1000000/Table1[[#This Row],[Population 2020]]</f>
        <v>14008.285714285714</v>
      </c>
      <c r="W118" s="35">
        <f>Table1[[#This Row],[Total (HRK million)   ]]-Table1[[#This Row],[Total (HRK million)                  ]]</f>
        <v>1.0116619999999994</v>
      </c>
      <c r="X118" s="36">
        <f>Table1[[#This Row],[Total (HRK million)                             ]]*1000000/Table1[[#This Row],[Population 2020]]</f>
        <v>1852.8608058608047</v>
      </c>
      <c r="Y118" s="68">
        <v>572</v>
      </c>
      <c r="Z118" s="7">
        <v>7.3220489999999998</v>
      </c>
      <c r="AA118" s="6">
        <f>Table1[[#This Row],[Total (HRK million)                     ]]*1000000/Table1[[#This Row],[Population 2019                 ]]</f>
        <v>12800.784965034965</v>
      </c>
      <c r="AB118" s="7">
        <v>8.8844239999999992</v>
      </c>
      <c r="AC118" s="6">
        <f>Table1[[#This Row],[Total (HRK million)                                   ]]*1000000/Table1[[#This Row],[Population 2019                 ]]</f>
        <v>15532.20979020979</v>
      </c>
      <c r="AD118" s="7">
        <f>Table1[[#This Row],[Total (HRK million)                     ]]-Table1[[#This Row],[Total (HRK million)                                   ]]</f>
        <v>-1.5623749999999994</v>
      </c>
      <c r="AE118" s="8">
        <f>Table1[[#This Row],[Total (HRK million)                       ]]*1000000/Table1[[#This Row],[Population 2019                 ]]</f>
        <v>-2731.424825174824</v>
      </c>
      <c r="AF118" s="6">
        <v>602</v>
      </c>
      <c r="AG118" s="7">
        <v>9.8074770000000004</v>
      </c>
      <c r="AH118" s="6">
        <f>Table1[[#This Row],[Total (HRK million)                                 ]]*1000000/Table1[[#This Row],[Population 2018]]</f>
        <v>16291.490033222592</v>
      </c>
      <c r="AI118" s="7">
        <v>9.275461</v>
      </c>
      <c r="AJ118" s="6">
        <f>Table1[[#This Row],[Total (HRK million)                                     ]]*1000000/Table1[[#This Row],[Population 2018]]</f>
        <v>15407.742524916943</v>
      </c>
      <c r="AK118" s="7">
        <f>Table1[[#This Row],[Total (HRK million)                                 ]]-Table1[[#This Row],[Total (HRK million)                                     ]]</f>
        <v>0.53201600000000049</v>
      </c>
      <c r="AL118" s="8">
        <f>Table1[[#This Row],[Total (HRK million)                                      ]]*1000000/Table1[[#This Row],[Population 2018]]</f>
        <v>883.74750830564858</v>
      </c>
      <c r="AM118" s="9">
        <v>626</v>
      </c>
      <c r="AN118" s="10">
        <v>6.5262560000000001</v>
      </c>
      <c r="AO118" s="11">
        <f>Table1[[#This Row],[Total (HRK million)                                         ]]*1000000/Table1[[#This Row],[Population 2017               ]]</f>
        <v>10425.329073482428</v>
      </c>
      <c r="AP118" s="10">
        <v>6.3395520000000003</v>
      </c>
      <c r="AQ118" s="11">
        <f>Table1[[#This Row],[Total (HRK million)                                          ]]*1000000/Table1[[#This Row],[Population 2017               ]]</f>
        <v>10127.079872204473</v>
      </c>
      <c r="AR118" s="10">
        <f>Table1[[#This Row],[Total (HRK million)                                         ]]-Table1[[#This Row],[Total (HRK million)                                          ]]</f>
        <v>0.18670399999999976</v>
      </c>
      <c r="AS118" s="11">
        <f>Table1[[#This Row],[Total (HRK million)                                                  ]]*1000000/Table1[[#This Row],[Population 2017               ]]</f>
        <v>298.24920127795491</v>
      </c>
      <c r="AT118" s="45">
        <v>674</v>
      </c>
      <c r="AU118" s="46">
        <v>5.3502330000000002</v>
      </c>
      <c r="AV118" s="13">
        <f>Table1[[#This Row],[Total (HRK million)                                ]]*1000000/Table1[[#This Row],[Population 2016]]</f>
        <v>7938.0311572700293</v>
      </c>
      <c r="AW118" s="46">
        <v>5.0290330000000001</v>
      </c>
      <c r="AX118" s="13">
        <f>Table1[[#This Row],[Total (HRK million)                                                        ]]*1000000/Table1[[#This Row],[Population 2016]]</f>
        <v>7461.4732937685458</v>
      </c>
      <c r="AY118" s="82">
        <f>Table1[[#This Row],[Total (HRK million)                                ]]-Table1[[#This Row],[Total (HRK million)                                                        ]]</f>
        <v>0.32120000000000015</v>
      </c>
      <c r="AZ118" s="13">
        <f>Table1[[#This Row],[Total (HRK million)                                                                      ]]*1000000/Table1[[#This Row],[Population 2016]]</f>
        <v>476.55786350148395</v>
      </c>
      <c r="BA118" s="68">
        <v>712</v>
      </c>
      <c r="BB118" s="52">
        <v>4.6692470000000004</v>
      </c>
      <c r="BC118" s="13">
        <f>Table1[[#This Row],[Total (HRK million)                                                           ]]*1000000/Table1[[#This Row],[Population 2015]]</f>
        <v>6557.9311797752807</v>
      </c>
      <c r="BD118" s="52">
        <v>5.0547690000000003</v>
      </c>
      <c r="BE118" s="13">
        <f>Table1[[#This Row],[Total (HRK million) ]]*1000000/Table1[[#This Row],[Population 2015]]</f>
        <v>7099.3946629213488</v>
      </c>
      <c r="BF118" s="82">
        <f>Table1[[#This Row],[Total (HRK million)                                                           ]]-Table1[[#This Row],[Total (HRK million) ]]</f>
        <v>-0.38552199999999992</v>
      </c>
      <c r="BG118" s="13">
        <f>Table1[[#This Row],[Total (HRK million)     ]]*1000000/Table1[[#This Row],[Population 2015]]</f>
        <v>-541.46348314606735</v>
      </c>
      <c r="BH118" s="68">
        <v>747</v>
      </c>
      <c r="BI118" s="88">
        <v>3.5541420000000001</v>
      </c>
      <c r="BJ118" s="12">
        <f>Table1[[#This Row],[Total (HRK million)                                  ]]*1000000/Table1[[#This Row],[Population 2014]]</f>
        <v>4757.8875502008032</v>
      </c>
      <c r="BK118" s="88">
        <v>2.5337019999999999</v>
      </c>
      <c r="BL118" s="12">
        <f>Table1[[#This Row],[Total (HRK million)    ]]*1000000/Table1[[#This Row],[Population 2014]]</f>
        <v>3391.8366800535473</v>
      </c>
      <c r="BM118" s="88">
        <f>Table1[[#This Row],[Total (HRK million)                                  ]]-Table1[[#This Row],[Total (HRK million)    ]]</f>
        <v>1.0204400000000002</v>
      </c>
      <c r="BN118" s="12">
        <f>Table1[[#This Row],[Total (HRK million)      ]]*1000000/Table1[[#This Row],[Population 2014]]</f>
        <v>1366.0508701472561</v>
      </c>
      <c r="BO118" s="94">
        <v>3</v>
      </c>
      <c r="BP118" s="53">
        <v>2</v>
      </c>
      <c r="BQ118" s="55">
        <v>3</v>
      </c>
      <c r="BR118" s="26">
        <v>3</v>
      </c>
      <c r="BS118" s="13">
        <v>3</v>
      </c>
      <c r="BT118" s="13">
        <v>0</v>
      </c>
      <c r="BU118" s="13">
        <v>1</v>
      </c>
      <c r="BV118" s="13">
        <v>2</v>
      </c>
      <c r="BW118" s="56">
        <v>3</v>
      </c>
    </row>
    <row r="119" spans="1:75" x14ac:dyDescent="0.25">
      <c r="A119" s="14" t="s">
        <v>608</v>
      </c>
      <c r="B119" s="15" t="s">
        <v>121</v>
      </c>
      <c r="C119" s="15" t="s">
        <v>148</v>
      </c>
      <c r="D119" s="45">
        <v>1542</v>
      </c>
      <c r="E119" s="44">
        <v>12.901745630000001</v>
      </c>
      <c r="F119" s="40">
        <f>Table1[[#This Row],[Total (HRK million)]]*1000000/Table1[[#This Row],[Population 2022]]</f>
        <v>8366.8908106355393</v>
      </c>
      <c r="G119" s="44">
        <v>6.1561289100000005</v>
      </c>
      <c r="H119" s="40">
        <f>Table1[[#This Row],[Total (HRK million)                ]]*1000000/Table1[[#This Row],[Population 2022]]</f>
        <v>3992.3014980544749</v>
      </c>
      <c r="I119" s="44">
        <v>6.745616720000001</v>
      </c>
      <c r="J119" s="40">
        <f>Table1[[#This Row],[Total (HRK million)                           ]]*1000000/Table1[[#This Row],[Population 2022]]</f>
        <v>4374.5893125810644</v>
      </c>
      <c r="K119" s="45">
        <v>1562</v>
      </c>
      <c r="L119" s="44">
        <v>5.7472430000000001</v>
      </c>
      <c r="M119" s="40">
        <f>Table1[[#This Row],[Total (HRK million)  ]]*1000000/Table1[[#This Row],[Population 2021]]</f>
        <v>3679.4129321382843</v>
      </c>
      <c r="N119" s="44">
        <v>4.7624420000000001</v>
      </c>
      <c r="O119" s="40">
        <f>Table1[[#This Row],[Total (HRK million)                 ]]*1000000/Table1[[#This Row],[Population 2021]]</f>
        <v>3048.9385403329065</v>
      </c>
      <c r="P119" s="44">
        <v>0.98480100000000004</v>
      </c>
      <c r="Q119" s="40">
        <f>Table1[[#This Row],[Total (HRK million)                            ]]*1000000/Table1[[#This Row],[Population 2021]]</f>
        <v>630.47439180537776</v>
      </c>
      <c r="R119" s="64">
        <v>1653</v>
      </c>
      <c r="S119" s="35">
        <v>7.8606309999999997</v>
      </c>
      <c r="T119" s="36">
        <f>Table1[[#This Row],[Total (HRK million)   ]]*1000000/Table1[[#This Row],[Population 2020]]</f>
        <v>4755.3726557773743</v>
      </c>
      <c r="U119" s="35">
        <v>10.541090000000001</v>
      </c>
      <c r="V119" s="36">
        <f>Table1[[#This Row],[Total (HRK million)                  ]]*1000000/Table1[[#This Row],[Population 2020]]</f>
        <v>6376.9449485783425</v>
      </c>
      <c r="W119" s="35">
        <f>Table1[[#This Row],[Total (HRK million)   ]]-Table1[[#This Row],[Total (HRK million)                  ]]</f>
        <v>-2.6804590000000008</v>
      </c>
      <c r="X119" s="36">
        <f>Table1[[#This Row],[Total (HRK million)                             ]]*1000000/Table1[[#This Row],[Population 2020]]</f>
        <v>-1621.5722928009684</v>
      </c>
      <c r="Y119" s="68">
        <v>1687</v>
      </c>
      <c r="Z119" s="7">
        <v>5.7628709999999996</v>
      </c>
      <c r="AA119" s="6">
        <f>Table1[[#This Row],[Total (HRK million)                     ]]*1000000/Table1[[#This Row],[Population 2019                 ]]</f>
        <v>3416.0468286899822</v>
      </c>
      <c r="AB119" s="7">
        <v>7.722747</v>
      </c>
      <c r="AC119" s="6">
        <f>Table1[[#This Row],[Total (HRK million)                                   ]]*1000000/Table1[[#This Row],[Population 2019                 ]]</f>
        <v>4577.7990515708361</v>
      </c>
      <c r="AD119" s="7">
        <f>Table1[[#This Row],[Total (HRK million)                     ]]-Table1[[#This Row],[Total (HRK million)                                   ]]</f>
        <v>-1.9598760000000004</v>
      </c>
      <c r="AE119" s="8">
        <f>Table1[[#This Row],[Total (HRK million)                       ]]*1000000/Table1[[#This Row],[Population 2019                 ]]</f>
        <v>-1161.7522228808539</v>
      </c>
      <c r="AF119" s="6">
        <v>1731</v>
      </c>
      <c r="AG119" s="7">
        <v>4.9811269999999999</v>
      </c>
      <c r="AH119" s="6">
        <f>Table1[[#This Row],[Total (HRK million)                                 ]]*1000000/Table1[[#This Row],[Population 2018]]</f>
        <v>2877.6008087810515</v>
      </c>
      <c r="AI119" s="7">
        <v>3.3115420000000002</v>
      </c>
      <c r="AJ119" s="6">
        <f>Table1[[#This Row],[Total (HRK million)                                     ]]*1000000/Table1[[#This Row],[Population 2018]]</f>
        <v>1913.0803004043905</v>
      </c>
      <c r="AK119" s="7">
        <f>Table1[[#This Row],[Total (HRK million)                                 ]]-Table1[[#This Row],[Total (HRK million)                                     ]]</f>
        <v>1.6695849999999997</v>
      </c>
      <c r="AL119" s="8">
        <f>Table1[[#This Row],[Total (HRK million)                                      ]]*1000000/Table1[[#This Row],[Population 2018]]</f>
        <v>964.5205083766607</v>
      </c>
      <c r="AM119" s="9">
        <v>1760</v>
      </c>
      <c r="AN119" s="10">
        <v>3.6632099999999999</v>
      </c>
      <c r="AO119" s="11">
        <f>Table1[[#This Row],[Total (HRK million)                                         ]]*1000000/Table1[[#This Row],[Population 2017               ]]</f>
        <v>2081.369318181818</v>
      </c>
      <c r="AP119" s="10">
        <v>3.5258189999999998</v>
      </c>
      <c r="AQ119" s="11">
        <f>Table1[[#This Row],[Total (HRK million)                                          ]]*1000000/Table1[[#This Row],[Population 2017               ]]</f>
        <v>2003.3062500000001</v>
      </c>
      <c r="AR119" s="10">
        <f>Table1[[#This Row],[Total (HRK million)                                         ]]-Table1[[#This Row],[Total (HRK million)                                          ]]</f>
        <v>0.13739100000000004</v>
      </c>
      <c r="AS119" s="11">
        <f>Table1[[#This Row],[Total (HRK million)                                                  ]]*1000000/Table1[[#This Row],[Population 2017               ]]</f>
        <v>78.063068181818196</v>
      </c>
      <c r="AT119" s="45">
        <v>1774</v>
      </c>
      <c r="AU119" s="46">
        <v>2.6870880000000001</v>
      </c>
      <c r="AV119" s="13">
        <f>Table1[[#This Row],[Total (HRK million)                                ]]*1000000/Table1[[#This Row],[Population 2016]]</f>
        <v>1514.7057497181511</v>
      </c>
      <c r="AW119" s="46">
        <v>2.46224</v>
      </c>
      <c r="AX119" s="13">
        <f>Table1[[#This Row],[Total (HRK million)                                                        ]]*1000000/Table1[[#This Row],[Population 2016]]</f>
        <v>1387.9594137542276</v>
      </c>
      <c r="AY119" s="82">
        <f>Table1[[#This Row],[Total (HRK million)                                ]]-Table1[[#This Row],[Total (HRK million)                                                        ]]</f>
        <v>0.22484800000000016</v>
      </c>
      <c r="AZ119" s="13">
        <f>Table1[[#This Row],[Total (HRK million)                                                                      ]]*1000000/Table1[[#This Row],[Population 2016]]</f>
        <v>126.74633596392341</v>
      </c>
      <c r="BA119" s="68">
        <v>1818</v>
      </c>
      <c r="BB119" s="52">
        <v>2.5018060000000002</v>
      </c>
      <c r="BC119" s="13">
        <f>Table1[[#This Row],[Total (HRK million)                                                           ]]*1000000/Table1[[#This Row],[Population 2015]]</f>
        <v>1376.1309130913091</v>
      </c>
      <c r="BD119" s="52">
        <v>2.6707079999999999</v>
      </c>
      <c r="BE119" s="13">
        <f>Table1[[#This Row],[Total (HRK million) ]]*1000000/Table1[[#This Row],[Population 2015]]</f>
        <v>1469.0363036303631</v>
      </c>
      <c r="BF119" s="82">
        <f>Table1[[#This Row],[Total (HRK million)                                                           ]]-Table1[[#This Row],[Total (HRK million) ]]</f>
        <v>-0.16890199999999966</v>
      </c>
      <c r="BG119" s="13">
        <f>Table1[[#This Row],[Total (HRK million)     ]]*1000000/Table1[[#This Row],[Population 2015]]</f>
        <v>-92.905390539053712</v>
      </c>
      <c r="BH119" s="68">
        <v>1844</v>
      </c>
      <c r="BI119" s="88">
        <v>1.7755050000000001</v>
      </c>
      <c r="BJ119" s="12">
        <f>Table1[[#This Row],[Total (HRK million)                                  ]]*1000000/Table1[[#This Row],[Population 2014]]</f>
        <v>962.8552060737527</v>
      </c>
      <c r="BK119" s="88">
        <v>1.8244640000000001</v>
      </c>
      <c r="BL119" s="12">
        <f>Table1[[#This Row],[Total (HRK million)    ]]*1000000/Table1[[#This Row],[Population 2014]]</f>
        <v>989.40563991323211</v>
      </c>
      <c r="BM119" s="88">
        <f>Table1[[#This Row],[Total (HRK million)                                  ]]-Table1[[#This Row],[Total (HRK million)    ]]</f>
        <v>-4.8958999999999975E-2</v>
      </c>
      <c r="BN119" s="12">
        <f>Table1[[#This Row],[Total (HRK million)      ]]*1000000/Table1[[#This Row],[Population 2014]]</f>
        <v>-26.550433839479382</v>
      </c>
      <c r="BO119" s="94">
        <v>5</v>
      </c>
      <c r="BP119" s="53">
        <v>4</v>
      </c>
      <c r="BQ119" s="55">
        <v>4</v>
      </c>
      <c r="BR119" s="26">
        <v>4</v>
      </c>
      <c r="BS119" s="13">
        <v>3</v>
      </c>
      <c r="BT119" s="13">
        <v>4</v>
      </c>
      <c r="BU119" s="13">
        <v>3</v>
      </c>
      <c r="BV119" s="13">
        <v>1</v>
      </c>
      <c r="BW119" s="56">
        <v>1</v>
      </c>
    </row>
    <row r="120" spans="1:75" x14ac:dyDescent="0.25">
      <c r="A120" s="14" t="s">
        <v>608</v>
      </c>
      <c r="B120" s="15" t="s">
        <v>671</v>
      </c>
      <c r="C120" s="41" t="s">
        <v>620</v>
      </c>
      <c r="D120" s="47">
        <v>3521</v>
      </c>
      <c r="E120" s="46">
        <v>54.116599629999996</v>
      </c>
      <c r="F120" s="36">
        <f>Table1[[#This Row],[Total (HRK million)]]*1000000/Table1[[#This Row],[Population 2022]]</f>
        <v>15369.667602953705</v>
      </c>
      <c r="G120" s="46">
        <v>33.137436039999997</v>
      </c>
      <c r="H120" s="36">
        <f>Table1[[#This Row],[Total (HRK million)                ]]*1000000/Table1[[#This Row],[Population 2022]]</f>
        <v>9411.3706447032073</v>
      </c>
      <c r="I120" s="46">
        <v>20.979163589999995</v>
      </c>
      <c r="J120" s="36">
        <f>Table1[[#This Row],[Total (HRK million)                           ]]*1000000/Table1[[#This Row],[Population 2022]]</f>
        <v>5958.2969582504957</v>
      </c>
      <c r="K120" s="47">
        <v>3463</v>
      </c>
      <c r="L120" s="46">
        <v>27.862739000000001</v>
      </c>
      <c r="M120" s="36">
        <f>Table1[[#This Row],[Total (HRK million)  ]]*1000000/Table1[[#This Row],[Population 2021]]</f>
        <v>8045.8385792665322</v>
      </c>
      <c r="N120" s="46">
        <v>34.653444999999998</v>
      </c>
      <c r="O120" s="36">
        <f>Table1[[#This Row],[Total (HRK million)                 ]]*1000000/Table1[[#This Row],[Population 2021]]</f>
        <v>10006.770141495814</v>
      </c>
      <c r="P120" s="46">
        <v>-6.7907059999999966</v>
      </c>
      <c r="Q120" s="36">
        <f>Table1[[#This Row],[Total (HRK million)                            ]]*1000000/Table1[[#This Row],[Population 2021]]</f>
        <v>-1960.93156222928</v>
      </c>
      <c r="R120" s="64">
        <v>3807</v>
      </c>
      <c r="S120" s="35">
        <v>27.312653000000001</v>
      </c>
      <c r="T120" s="36">
        <f>Table1[[#This Row],[Total (HRK million)   ]]*1000000/Table1[[#This Row],[Population 2020]]</f>
        <v>7174.3244024166006</v>
      </c>
      <c r="U120" s="35">
        <v>26.880710000000001</v>
      </c>
      <c r="V120" s="36">
        <f>Table1[[#This Row],[Total (HRK million)                  ]]*1000000/Table1[[#This Row],[Population 2020]]</f>
        <v>7060.8641975308637</v>
      </c>
      <c r="W120" s="35">
        <f>Table1[[#This Row],[Total (HRK million)   ]]-Table1[[#This Row],[Total (HRK million)                  ]]</f>
        <v>0.43194300000000041</v>
      </c>
      <c r="X120" s="36">
        <f>Table1[[#This Row],[Total (HRK million)                             ]]*1000000/Table1[[#This Row],[Population 2020]]</f>
        <v>113.46020488573691</v>
      </c>
      <c r="Y120" s="68">
        <v>3798</v>
      </c>
      <c r="Z120" s="7">
        <v>39.244179000000003</v>
      </c>
      <c r="AA120" s="6">
        <f>Table1[[#This Row],[Total (HRK million)                     ]]*1000000/Table1[[#This Row],[Population 2019                 ]]</f>
        <v>10332.853870458135</v>
      </c>
      <c r="AB120" s="7">
        <v>38.058475999999999</v>
      </c>
      <c r="AC120" s="6">
        <f>Table1[[#This Row],[Total (HRK million)                                   ]]*1000000/Table1[[#This Row],[Population 2019                 ]]</f>
        <v>10020.662453923118</v>
      </c>
      <c r="AD120" s="7">
        <f>Table1[[#This Row],[Total (HRK million)                     ]]-Table1[[#This Row],[Total (HRK million)                                   ]]</f>
        <v>1.1857030000000037</v>
      </c>
      <c r="AE120" s="8">
        <f>Table1[[#This Row],[Total (HRK million)                       ]]*1000000/Table1[[#This Row],[Population 2019                 ]]</f>
        <v>312.19141653501941</v>
      </c>
      <c r="AF120" s="6">
        <v>3779</v>
      </c>
      <c r="AG120" s="7">
        <v>34.151637999999998</v>
      </c>
      <c r="AH120" s="6">
        <f>Table1[[#This Row],[Total (HRK million)                                 ]]*1000000/Table1[[#This Row],[Population 2018]]</f>
        <v>9037.2156655199797</v>
      </c>
      <c r="AI120" s="7">
        <v>37.073354000000002</v>
      </c>
      <c r="AJ120" s="6">
        <f>Table1[[#This Row],[Total (HRK million)                                     ]]*1000000/Table1[[#This Row],[Population 2018]]</f>
        <v>9810.3609420481607</v>
      </c>
      <c r="AK120" s="7">
        <f>Table1[[#This Row],[Total (HRK million)                                 ]]-Table1[[#This Row],[Total (HRK million)                                     ]]</f>
        <v>-2.9217160000000035</v>
      </c>
      <c r="AL120" s="8">
        <f>Table1[[#This Row],[Total (HRK million)                                      ]]*1000000/Table1[[#This Row],[Population 2018]]</f>
        <v>-773.14527652818299</v>
      </c>
      <c r="AM120" s="9">
        <v>3776</v>
      </c>
      <c r="AN120" s="10">
        <v>31.285229000000001</v>
      </c>
      <c r="AO120" s="11">
        <f>Table1[[#This Row],[Total (HRK million)                                         ]]*1000000/Table1[[#This Row],[Population 2017               ]]</f>
        <v>8285.2831038135591</v>
      </c>
      <c r="AP120" s="10">
        <v>37.390306000000002</v>
      </c>
      <c r="AQ120" s="11">
        <f>Table1[[#This Row],[Total (HRK million)                                          ]]*1000000/Table1[[#This Row],[Population 2017               ]]</f>
        <v>9902.09375</v>
      </c>
      <c r="AR120" s="10">
        <f>Table1[[#This Row],[Total (HRK million)                                         ]]-Table1[[#This Row],[Total (HRK million)                                          ]]</f>
        <v>-6.1050770000000014</v>
      </c>
      <c r="AS120" s="11">
        <f>Table1[[#This Row],[Total (HRK million)                                                  ]]*1000000/Table1[[#This Row],[Population 2017               ]]</f>
        <v>-1616.8106461864411</v>
      </c>
      <c r="AT120" s="45">
        <v>3736</v>
      </c>
      <c r="AU120" s="46">
        <v>38.558430000000001</v>
      </c>
      <c r="AV120" s="13">
        <f>Table1[[#This Row],[Total (HRK million)                                ]]*1000000/Table1[[#This Row],[Population 2016]]</f>
        <v>10320.778907922911</v>
      </c>
      <c r="AW120" s="46">
        <v>35.917459999999998</v>
      </c>
      <c r="AX120" s="13">
        <f>Table1[[#This Row],[Total (HRK million)                                                        ]]*1000000/Table1[[#This Row],[Population 2016]]</f>
        <v>9613.8811563169165</v>
      </c>
      <c r="AY120" s="82">
        <f>Table1[[#This Row],[Total (HRK million)                                ]]-Table1[[#This Row],[Total (HRK million)                                                        ]]</f>
        <v>2.6409700000000029</v>
      </c>
      <c r="AZ120" s="13">
        <f>Table1[[#This Row],[Total (HRK million)                                                                      ]]*1000000/Table1[[#This Row],[Population 2016]]</f>
        <v>706.89775160599652</v>
      </c>
      <c r="BA120" s="68">
        <v>3759</v>
      </c>
      <c r="BB120" s="52">
        <v>27.700493999999999</v>
      </c>
      <c r="BC120" s="13">
        <f>Table1[[#This Row],[Total (HRK million)                                                           ]]*1000000/Table1[[#This Row],[Population 2015]]</f>
        <v>7369.1125299281721</v>
      </c>
      <c r="BD120" s="52">
        <v>28.908389</v>
      </c>
      <c r="BE120" s="13">
        <f>Table1[[#This Row],[Total (HRK million) ]]*1000000/Table1[[#This Row],[Population 2015]]</f>
        <v>7690.4466613461027</v>
      </c>
      <c r="BF120" s="82">
        <f>Table1[[#This Row],[Total (HRK million)                                                           ]]-Table1[[#This Row],[Total (HRK million) ]]</f>
        <v>-1.2078950000000006</v>
      </c>
      <c r="BG120" s="13">
        <f>Table1[[#This Row],[Total (HRK million)     ]]*1000000/Table1[[#This Row],[Population 2015]]</f>
        <v>-321.33413141793051</v>
      </c>
      <c r="BH120" s="68">
        <v>3774</v>
      </c>
      <c r="BI120" s="88">
        <v>31.079021000000001</v>
      </c>
      <c r="BJ120" s="12">
        <f>Table1[[#This Row],[Total (HRK million)                                  ]]*1000000/Table1[[#This Row],[Population 2014]]</f>
        <v>8235.03471118177</v>
      </c>
      <c r="BK120" s="88">
        <v>30.228081</v>
      </c>
      <c r="BL120" s="12">
        <f>Table1[[#This Row],[Total (HRK million)    ]]*1000000/Table1[[#This Row],[Population 2014]]</f>
        <v>8009.5604133545312</v>
      </c>
      <c r="BM120" s="88">
        <f>Table1[[#This Row],[Total (HRK million)                                  ]]-Table1[[#This Row],[Total (HRK million)    ]]</f>
        <v>0.85094000000000136</v>
      </c>
      <c r="BN120" s="12">
        <f>Table1[[#This Row],[Total (HRK million)      ]]*1000000/Table1[[#This Row],[Population 2014]]</f>
        <v>225.47429782723938</v>
      </c>
      <c r="BO120" s="94">
        <v>4</v>
      </c>
      <c r="BP120" s="53">
        <v>3</v>
      </c>
      <c r="BQ120" s="55">
        <v>5</v>
      </c>
      <c r="BR120" s="26">
        <v>5</v>
      </c>
      <c r="BS120" s="13">
        <v>5</v>
      </c>
      <c r="BT120" s="13">
        <v>4</v>
      </c>
      <c r="BU120" s="13">
        <v>3</v>
      </c>
      <c r="BV120" s="13">
        <v>4</v>
      </c>
      <c r="BW120" s="56">
        <v>4</v>
      </c>
    </row>
    <row r="121" spans="1:75" x14ac:dyDescent="0.25">
      <c r="A121" s="14" t="s">
        <v>608</v>
      </c>
      <c r="B121" s="15" t="s">
        <v>672</v>
      </c>
      <c r="C121" s="15" t="s">
        <v>245</v>
      </c>
      <c r="D121" s="45">
        <v>1361</v>
      </c>
      <c r="E121" s="44">
        <v>12.115361530000001</v>
      </c>
      <c r="F121" s="40">
        <f>Table1[[#This Row],[Total (HRK million)]]*1000000/Table1[[#This Row],[Population 2022]]</f>
        <v>8901.8086186627497</v>
      </c>
      <c r="G121" s="44">
        <v>10.60772457</v>
      </c>
      <c r="H121" s="40">
        <f>Table1[[#This Row],[Total (HRK million)                ]]*1000000/Table1[[#This Row],[Population 2022]]</f>
        <v>7794.0665466568698</v>
      </c>
      <c r="I121" s="44">
        <v>1.5076369600000008</v>
      </c>
      <c r="J121" s="40">
        <f>Table1[[#This Row],[Total (HRK million)                           ]]*1000000/Table1[[#This Row],[Population 2022]]</f>
        <v>1107.7420720058788</v>
      </c>
      <c r="K121" s="45">
        <v>1415</v>
      </c>
      <c r="L121" s="44">
        <v>11.638964</v>
      </c>
      <c r="M121" s="40">
        <f>Table1[[#This Row],[Total (HRK million)  ]]*1000000/Table1[[#This Row],[Population 2021]]</f>
        <v>8225.4162544169612</v>
      </c>
      <c r="N121" s="44">
        <v>13.174612</v>
      </c>
      <c r="O121" s="40">
        <f>Table1[[#This Row],[Total (HRK million)                 ]]*1000000/Table1[[#This Row],[Population 2021]]</f>
        <v>9310.679858657244</v>
      </c>
      <c r="P121" s="44">
        <v>-1.5356480000000001</v>
      </c>
      <c r="Q121" s="40">
        <f>Table1[[#This Row],[Total (HRK million)                            ]]*1000000/Table1[[#This Row],[Population 2021]]</f>
        <v>-1085.2636042402828</v>
      </c>
      <c r="R121" s="64">
        <v>1449</v>
      </c>
      <c r="S121" s="35">
        <v>8.3134370000000004</v>
      </c>
      <c r="T121" s="36">
        <f>Table1[[#This Row],[Total (HRK million)   ]]*1000000/Table1[[#This Row],[Population 2020]]</f>
        <v>5737.3616287094546</v>
      </c>
      <c r="U121" s="35">
        <v>7.1412979999999999</v>
      </c>
      <c r="V121" s="36">
        <f>Table1[[#This Row],[Total (HRK million)                  ]]*1000000/Table1[[#This Row],[Population 2020]]</f>
        <v>4928.4320220841964</v>
      </c>
      <c r="W121" s="35">
        <f>Table1[[#This Row],[Total (HRK million)   ]]-Table1[[#This Row],[Total (HRK million)                  ]]</f>
        <v>1.1721390000000005</v>
      </c>
      <c r="X121" s="36">
        <f>Table1[[#This Row],[Total (HRK million)                             ]]*1000000/Table1[[#This Row],[Population 2020]]</f>
        <v>808.92960662525911</v>
      </c>
      <c r="Y121" s="68">
        <v>1473</v>
      </c>
      <c r="Z121" s="7">
        <v>6.9004510000000003</v>
      </c>
      <c r="AA121" s="6">
        <f>Table1[[#This Row],[Total (HRK million)                     ]]*1000000/Table1[[#This Row],[Population 2019                 ]]</f>
        <v>4684.623896809233</v>
      </c>
      <c r="AB121" s="7">
        <v>7.2049539999999999</v>
      </c>
      <c r="AC121" s="6">
        <f>Table1[[#This Row],[Total (HRK million)                                   ]]*1000000/Table1[[#This Row],[Population 2019                 ]]</f>
        <v>4891.3469110658516</v>
      </c>
      <c r="AD121" s="7">
        <f>Table1[[#This Row],[Total (HRK million)                     ]]-Table1[[#This Row],[Total (HRK million)                                   ]]</f>
        <v>-0.30450299999999952</v>
      </c>
      <c r="AE121" s="8">
        <f>Table1[[#This Row],[Total (HRK million)                       ]]*1000000/Table1[[#This Row],[Population 2019                 ]]</f>
        <v>-206.72301425661882</v>
      </c>
      <c r="AF121" s="6">
        <v>1503</v>
      </c>
      <c r="AG121" s="7">
        <v>5.6804709999999998</v>
      </c>
      <c r="AH121" s="6">
        <f>Table1[[#This Row],[Total (HRK million)                                 ]]*1000000/Table1[[#This Row],[Population 2018]]</f>
        <v>3779.4218230206252</v>
      </c>
      <c r="AI121" s="7">
        <v>5.1146310000000001</v>
      </c>
      <c r="AJ121" s="6">
        <f>Table1[[#This Row],[Total (HRK million)                                     ]]*1000000/Table1[[#This Row],[Population 2018]]</f>
        <v>3402.9481037924152</v>
      </c>
      <c r="AK121" s="7">
        <f>Table1[[#This Row],[Total (HRK million)                                 ]]-Table1[[#This Row],[Total (HRK million)                                     ]]</f>
        <v>0.56583999999999968</v>
      </c>
      <c r="AL121" s="8">
        <f>Table1[[#This Row],[Total (HRK million)                                      ]]*1000000/Table1[[#This Row],[Population 2018]]</f>
        <v>376.47371922821003</v>
      </c>
      <c r="AM121" s="9">
        <v>1536</v>
      </c>
      <c r="AN121" s="10">
        <v>3.3269350000000002</v>
      </c>
      <c r="AO121" s="11">
        <f>Table1[[#This Row],[Total (HRK million)                                         ]]*1000000/Table1[[#This Row],[Population 2017               ]]</f>
        <v>2165.9733072916665</v>
      </c>
      <c r="AP121" s="10">
        <v>2.692717</v>
      </c>
      <c r="AQ121" s="11">
        <f>Table1[[#This Row],[Total (HRK million)                                          ]]*1000000/Table1[[#This Row],[Population 2017               ]]</f>
        <v>1753.0709635416667</v>
      </c>
      <c r="AR121" s="10">
        <f>Table1[[#This Row],[Total (HRK million)                                         ]]-Table1[[#This Row],[Total (HRK million)                                          ]]</f>
        <v>0.63421800000000017</v>
      </c>
      <c r="AS121" s="11">
        <f>Table1[[#This Row],[Total (HRK million)                                                  ]]*1000000/Table1[[#This Row],[Population 2017               ]]</f>
        <v>412.90234375000006</v>
      </c>
      <c r="AT121" s="45">
        <v>1569</v>
      </c>
      <c r="AU121" s="46">
        <v>3.2539009999999999</v>
      </c>
      <c r="AV121" s="13">
        <f>Table1[[#This Row],[Total (HRK million)                                ]]*1000000/Table1[[#This Row],[Population 2016]]</f>
        <v>2073.8693435309115</v>
      </c>
      <c r="AW121" s="46">
        <v>2.7946490000000002</v>
      </c>
      <c r="AX121" s="13">
        <f>Table1[[#This Row],[Total (HRK million)                                                        ]]*1000000/Table1[[#This Row],[Population 2016]]</f>
        <v>1781.1657106437222</v>
      </c>
      <c r="AY121" s="82">
        <f>Table1[[#This Row],[Total (HRK million)                                ]]-Table1[[#This Row],[Total (HRK million)                                                        ]]</f>
        <v>0.45925199999999977</v>
      </c>
      <c r="AZ121" s="13">
        <f>Table1[[#This Row],[Total (HRK million)                                                                      ]]*1000000/Table1[[#This Row],[Population 2016]]</f>
        <v>292.70363288718914</v>
      </c>
      <c r="BA121" s="68">
        <v>1605</v>
      </c>
      <c r="BB121" s="52">
        <v>2.9311379999999998</v>
      </c>
      <c r="BC121" s="13">
        <f>Table1[[#This Row],[Total (HRK million)                                                           ]]*1000000/Table1[[#This Row],[Population 2015]]</f>
        <v>1826.2542056074767</v>
      </c>
      <c r="BD121" s="52">
        <v>2.9371930000000002</v>
      </c>
      <c r="BE121" s="13">
        <f>Table1[[#This Row],[Total (HRK million) ]]*1000000/Table1[[#This Row],[Population 2015]]</f>
        <v>1830.0267912772586</v>
      </c>
      <c r="BF121" s="82">
        <f>Table1[[#This Row],[Total (HRK million)                                                           ]]-Table1[[#This Row],[Total (HRK million) ]]</f>
        <v>-6.0550000000003656E-3</v>
      </c>
      <c r="BG121" s="13">
        <f>Table1[[#This Row],[Total (HRK million)     ]]*1000000/Table1[[#This Row],[Population 2015]]</f>
        <v>-3.7725856697821594</v>
      </c>
      <c r="BH121" s="68">
        <v>1654</v>
      </c>
      <c r="BI121" s="88">
        <v>3.0778750000000001</v>
      </c>
      <c r="BJ121" s="12">
        <f>Table1[[#This Row],[Total (HRK million)                                  ]]*1000000/Table1[[#This Row],[Population 2014]]</f>
        <v>1860.8675937122127</v>
      </c>
      <c r="BK121" s="88">
        <v>3.3273130000000002</v>
      </c>
      <c r="BL121" s="12">
        <f>Table1[[#This Row],[Total (HRK million)    ]]*1000000/Table1[[#This Row],[Population 2014]]</f>
        <v>2011.6765417170495</v>
      </c>
      <c r="BM121" s="88">
        <f>Table1[[#This Row],[Total (HRK million)                                  ]]-Table1[[#This Row],[Total (HRK million)    ]]</f>
        <v>-0.24943800000000005</v>
      </c>
      <c r="BN121" s="12">
        <f>Table1[[#This Row],[Total (HRK million)      ]]*1000000/Table1[[#This Row],[Population 2014]]</f>
        <v>-150.80894800483679</v>
      </c>
      <c r="BO121" s="94">
        <v>5</v>
      </c>
      <c r="BP121" s="53">
        <v>5</v>
      </c>
      <c r="BQ121" s="55">
        <v>5</v>
      </c>
      <c r="BR121" s="26">
        <v>5</v>
      </c>
      <c r="BS121" s="13">
        <v>1</v>
      </c>
      <c r="BT121" s="13">
        <v>5</v>
      </c>
      <c r="BU121" s="13">
        <v>3</v>
      </c>
      <c r="BV121" s="13">
        <v>3</v>
      </c>
      <c r="BW121" s="56">
        <v>1</v>
      </c>
    </row>
    <row r="122" spans="1:75" x14ac:dyDescent="0.25">
      <c r="A122" s="14" t="s">
        <v>608</v>
      </c>
      <c r="B122" s="15" t="s">
        <v>666</v>
      </c>
      <c r="C122" s="15" t="s">
        <v>396</v>
      </c>
      <c r="D122" s="47">
        <v>1681</v>
      </c>
      <c r="E122" s="46">
        <v>6.2291488200000007</v>
      </c>
      <c r="F122" s="36">
        <f>Table1[[#This Row],[Total (HRK million)]]*1000000/Table1[[#This Row],[Population 2022]]</f>
        <v>3705.6209518143964</v>
      </c>
      <c r="G122" s="46">
        <v>5.9892889199999999</v>
      </c>
      <c r="H122" s="36">
        <f>Table1[[#This Row],[Total (HRK million)                ]]*1000000/Table1[[#This Row],[Population 2022]]</f>
        <v>3562.9321356335513</v>
      </c>
      <c r="I122" s="46">
        <v>0.23985990000000038</v>
      </c>
      <c r="J122" s="36">
        <f>Table1[[#This Row],[Total (HRK million)                           ]]*1000000/Table1[[#This Row],[Population 2022]]</f>
        <v>142.68881618084495</v>
      </c>
      <c r="K122" s="47">
        <v>1725</v>
      </c>
      <c r="L122" s="46">
        <v>7.8623839999999996</v>
      </c>
      <c r="M122" s="36">
        <f>Table1[[#This Row],[Total (HRK million)  ]]*1000000/Table1[[#This Row],[Population 2021]]</f>
        <v>4557.9037681159416</v>
      </c>
      <c r="N122" s="46">
        <v>7.4163509999999997</v>
      </c>
      <c r="O122" s="36">
        <f>Table1[[#This Row],[Total (HRK million)                 ]]*1000000/Table1[[#This Row],[Population 2021]]</f>
        <v>4299.3339130434779</v>
      </c>
      <c r="P122" s="46">
        <v>0.4460329999999999</v>
      </c>
      <c r="Q122" s="36">
        <f>Table1[[#This Row],[Total (HRK million)                            ]]*1000000/Table1[[#This Row],[Population 2021]]</f>
        <v>258.56985507246372</v>
      </c>
      <c r="R122" s="64">
        <v>1782</v>
      </c>
      <c r="S122" s="35">
        <v>11.419230000000001</v>
      </c>
      <c r="T122" s="36">
        <f>Table1[[#This Row],[Total (HRK million)   ]]*1000000/Table1[[#This Row],[Population 2020]]</f>
        <v>6408.0976430976434</v>
      </c>
      <c r="U122" s="35">
        <v>8.2446040000000007</v>
      </c>
      <c r="V122" s="36">
        <f>Table1[[#This Row],[Total (HRK million)                  ]]*1000000/Table1[[#This Row],[Population 2020]]</f>
        <v>4626.6015712682383</v>
      </c>
      <c r="W122" s="35">
        <f>Table1[[#This Row],[Total (HRK million)   ]]-Table1[[#This Row],[Total (HRK million)                  ]]</f>
        <v>3.1746259999999999</v>
      </c>
      <c r="X122" s="36">
        <f>Table1[[#This Row],[Total (HRK million)                             ]]*1000000/Table1[[#This Row],[Population 2020]]</f>
        <v>1781.4960718294051</v>
      </c>
      <c r="Y122" s="68">
        <v>1818</v>
      </c>
      <c r="Z122" s="7">
        <v>10.556855000000001</v>
      </c>
      <c r="AA122" s="6">
        <f>Table1[[#This Row],[Total (HRK million)                     ]]*1000000/Table1[[#This Row],[Population 2019                 ]]</f>
        <v>5806.8509350935092</v>
      </c>
      <c r="AB122" s="7">
        <v>15.803986999999999</v>
      </c>
      <c r="AC122" s="6">
        <f>Table1[[#This Row],[Total (HRK million)                                   ]]*1000000/Table1[[#This Row],[Population 2019                 ]]</f>
        <v>8693.0621562156211</v>
      </c>
      <c r="AD122" s="7">
        <f>Table1[[#This Row],[Total (HRK million)                     ]]-Table1[[#This Row],[Total (HRK million)                                   ]]</f>
        <v>-5.2471319999999988</v>
      </c>
      <c r="AE122" s="8">
        <f>Table1[[#This Row],[Total (HRK million)                       ]]*1000000/Table1[[#This Row],[Population 2019                 ]]</f>
        <v>-2886.2112211221115</v>
      </c>
      <c r="AF122" s="6">
        <v>1847</v>
      </c>
      <c r="AG122" s="7">
        <v>10.227577999999999</v>
      </c>
      <c r="AH122" s="6">
        <f>Table1[[#This Row],[Total (HRK million)                                 ]]*1000000/Table1[[#This Row],[Population 2018]]</f>
        <v>5537.400108283703</v>
      </c>
      <c r="AI122" s="7">
        <v>9.1375340000000005</v>
      </c>
      <c r="AJ122" s="6">
        <f>Table1[[#This Row],[Total (HRK million)                                     ]]*1000000/Table1[[#This Row],[Population 2018]]</f>
        <v>4947.2301028695183</v>
      </c>
      <c r="AK122" s="7">
        <f>Table1[[#This Row],[Total (HRK million)                                 ]]-Table1[[#This Row],[Total (HRK million)                                     ]]</f>
        <v>1.0900439999999989</v>
      </c>
      <c r="AL122" s="8">
        <f>Table1[[#This Row],[Total (HRK million)                                      ]]*1000000/Table1[[#This Row],[Population 2018]]</f>
        <v>590.17000541418452</v>
      </c>
      <c r="AM122" s="9">
        <v>1937</v>
      </c>
      <c r="AN122" s="10">
        <v>6.0465980000000004</v>
      </c>
      <c r="AO122" s="11">
        <f>Table1[[#This Row],[Total (HRK million)                                         ]]*1000000/Table1[[#This Row],[Population 2017               ]]</f>
        <v>3121.63035622096</v>
      </c>
      <c r="AP122" s="10">
        <v>6.3929939999999998</v>
      </c>
      <c r="AQ122" s="11">
        <f>Table1[[#This Row],[Total (HRK million)                                          ]]*1000000/Table1[[#This Row],[Population 2017               ]]</f>
        <v>3300.4615384615386</v>
      </c>
      <c r="AR122" s="10">
        <f>Table1[[#This Row],[Total (HRK million)                                         ]]-Table1[[#This Row],[Total (HRK million)                                          ]]</f>
        <v>-0.34639599999999948</v>
      </c>
      <c r="AS122" s="11">
        <f>Table1[[#This Row],[Total (HRK million)                                                  ]]*1000000/Table1[[#This Row],[Population 2017               ]]</f>
        <v>-178.83118224057793</v>
      </c>
      <c r="AT122" s="45">
        <v>1981</v>
      </c>
      <c r="AU122" s="46">
        <v>7.6619149999999996</v>
      </c>
      <c r="AV122" s="13">
        <f>Table1[[#This Row],[Total (HRK million)                                ]]*1000000/Table1[[#This Row],[Population 2016]]</f>
        <v>3867.7006562342253</v>
      </c>
      <c r="AW122" s="46">
        <v>7.778467</v>
      </c>
      <c r="AX122" s="13">
        <f>Table1[[#This Row],[Total (HRK million)                                                        ]]*1000000/Table1[[#This Row],[Population 2016]]</f>
        <v>3926.5355880868246</v>
      </c>
      <c r="AY122" s="82">
        <f>Table1[[#This Row],[Total (HRK million)                                ]]-Table1[[#This Row],[Total (HRK million)                                                        ]]</f>
        <v>-0.11655200000000043</v>
      </c>
      <c r="AZ122" s="13">
        <f>Table1[[#This Row],[Total (HRK million)                                                                      ]]*1000000/Table1[[#This Row],[Population 2016]]</f>
        <v>-58.834931852599915</v>
      </c>
      <c r="BA122" s="68">
        <v>2045</v>
      </c>
      <c r="BB122" s="52">
        <v>5.0126460000000002</v>
      </c>
      <c r="BC122" s="13">
        <f>Table1[[#This Row],[Total (HRK million)                                                           ]]*1000000/Table1[[#This Row],[Population 2015]]</f>
        <v>2451.1716381418091</v>
      </c>
      <c r="BD122" s="52">
        <v>4.656155</v>
      </c>
      <c r="BE122" s="13">
        <f>Table1[[#This Row],[Total (HRK million) ]]*1000000/Table1[[#This Row],[Population 2015]]</f>
        <v>2276.8484107579461</v>
      </c>
      <c r="BF122" s="82">
        <f>Table1[[#This Row],[Total (HRK million)                                                           ]]-Table1[[#This Row],[Total (HRK million) ]]</f>
        <v>0.35649100000000011</v>
      </c>
      <c r="BG122" s="13">
        <f>Table1[[#This Row],[Total (HRK million)     ]]*1000000/Table1[[#This Row],[Population 2015]]</f>
        <v>174.32322738386313</v>
      </c>
      <c r="BH122" s="68">
        <v>2067</v>
      </c>
      <c r="BI122" s="88">
        <v>2.885478</v>
      </c>
      <c r="BJ122" s="12">
        <f>Table1[[#This Row],[Total (HRK million)                                  ]]*1000000/Table1[[#This Row],[Population 2014]]</f>
        <v>1395.9738751814223</v>
      </c>
      <c r="BK122" s="88">
        <v>2.7727550000000001</v>
      </c>
      <c r="BL122" s="12">
        <f>Table1[[#This Row],[Total (HRK million)    ]]*1000000/Table1[[#This Row],[Population 2014]]</f>
        <v>1341.4392839864538</v>
      </c>
      <c r="BM122" s="88">
        <f>Table1[[#This Row],[Total (HRK million)                                  ]]-Table1[[#This Row],[Total (HRK million)    ]]</f>
        <v>0.11272299999999991</v>
      </c>
      <c r="BN122" s="12">
        <f>Table1[[#This Row],[Total (HRK million)      ]]*1000000/Table1[[#This Row],[Population 2014]]</f>
        <v>54.534591194968513</v>
      </c>
      <c r="BO122" s="94">
        <v>4</v>
      </c>
      <c r="BP122" s="53">
        <v>3</v>
      </c>
      <c r="BQ122" s="55">
        <v>3</v>
      </c>
      <c r="BR122" s="26">
        <v>3</v>
      </c>
      <c r="BS122" s="13">
        <v>3</v>
      </c>
      <c r="BT122" s="13">
        <v>3</v>
      </c>
      <c r="BU122" s="13">
        <v>1</v>
      </c>
      <c r="BV122" s="13">
        <v>3</v>
      </c>
      <c r="BW122" s="56">
        <v>3</v>
      </c>
    </row>
    <row r="123" spans="1:75" x14ac:dyDescent="0.25">
      <c r="A123" s="14" t="s">
        <v>608</v>
      </c>
      <c r="B123" s="15" t="s">
        <v>671</v>
      </c>
      <c r="C123" s="42" t="s">
        <v>621</v>
      </c>
      <c r="D123" s="45">
        <v>974</v>
      </c>
      <c r="E123" s="44">
        <v>17.97707261</v>
      </c>
      <c r="F123" s="40">
        <f>Table1[[#This Row],[Total (HRK million)]]*1000000/Table1[[#This Row],[Population 2022]]</f>
        <v>18456.953398357287</v>
      </c>
      <c r="G123" s="44">
        <v>18.5679512</v>
      </c>
      <c r="H123" s="40">
        <f>Table1[[#This Row],[Total (HRK million)                ]]*1000000/Table1[[#This Row],[Population 2022]]</f>
        <v>19063.604928131415</v>
      </c>
      <c r="I123" s="44">
        <v>-0.59087858999999987</v>
      </c>
      <c r="J123" s="40">
        <f>Table1[[#This Row],[Total (HRK million)                           ]]*1000000/Table1[[#This Row],[Population 2022]]</f>
        <v>-606.6515297741272</v>
      </c>
      <c r="K123" s="45">
        <v>911</v>
      </c>
      <c r="L123" s="44">
        <v>17.621023000000001</v>
      </c>
      <c r="M123" s="40">
        <f>Table1[[#This Row],[Total (HRK million)  ]]*1000000/Table1[[#This Row],[Population 2021]]</f>
        <v>19342.506037321626</v>
      </c>
      <c r="N123" s="44">
        <v>11.996233999999999</v>
      </c>
      <c r="O123" s="40">
        <f>Table1[[#This Row],[Total (HRK million)                 ]]*1000000/Table1[[#This Row],[Population 2021]]</f>
        <v>13168.204171240395</v>
      </c>
      <c r="P123" s="44">
        <v>5.6247890000000016</v>
      </c>
      <c r="Q123" s="40">
        <f>Table1[[#This Row],[Total (HRK million)                            ]]*1000000/Table1[[#This Row],[Population 2021]]</f>
        <v>6174.3018660812313</v>
      </c>
      <c r="R123" s="64">
        <v>1004</v>
      </c>
      <c r="S123" s="35">
        <v>11.209137</v>
      </c>
      <c r="T123" s="36">
        <f>Table1[[#This Row],[Total (HRK million)   ]]*1000000/Table1[[#This Row],[Population 2020]]</f>
        <v>11164.479083665339</v>
      </c>
      <c r="U123" s="35">
        <v>16.993110999999999</v>
      </c>
      <c r="V123" s="36">
        <f>Table1[[#This Row],[Total (HRK million)                  ]]*1000000/Table1[[#This Row],[Population 2020]]</f>
        <v>16925.409362549803</v>
      </c>
      <c r="W123" s="35">
        <f>Table1[[#This Row],[Total (HRK million)   ]]-Table1[[#This Row],[Total (HRK million)                  ]]</f>
        <v>-5.7839739999999988</v>
      </c>
      <c r="X123" s="36">
        <f>Table1[[#This Row],[Total (HRK million)                             ]]*1000000/Table1[[#This Row],[Population 2020]]</f>
        <v>-5760.9302788844616</v>
      </c>
      <c r="Y123" s="68">
        <v>1003</v>
      </c>
      <c r="Z123" s="7">
        <v>17.4572</v>
      </c>
      <c r="AA123" s="6">
        <f>Table1[[#This Row],[Total (HRK million)                     ]]*1000000/Table1[[#This Row],[Population 2019                 ]]</f>
        <v>17404.985044865403</v>
      </c>
      <c r="AB123" s="7">
        <v>13.478816</v>
      </c>
      <c r="AC123" s="6">
        <f>Table1[[#This Row],[Total (HRK million)                                   ]]*1000000/Table1[[#This Row],[Population 2019                 ]]</f>
        <v>13438.500498504487</v>
      </c>
      <c r="AD123" s="7">
        <f>Table1[[#This Row],[Total (HRK million)                     ]]-Table1[[#This Row],[Total (HRK million)                                   ]]</f>
        <v>3.9783840000000001</v>
      </c>
      <c r="AE123" s="8">
        <f>Table1[[#This Row],[Total (HRK million)                       ]]*1000000/Table1[[#This Row],[Population 2019                 ]]</f>
        <v>3966.4845463609172</v>
      </c>
      <c r="AF123" s="6">
        <v>998</v>
      </c>
      <c r="AG123" s="7">
        <v>16.038557000000001</v>
      </c>
      <c r="AH123" s="6">
        <f>Table1[[#This Row],[Total (HRK million)                                 ]]*1000000/Table1[[#This Row],[Population 2018]]</f>
        <v>16070.698396793587</v>
      </c>
      <c r="AI123" s="7">
        <v>12.768725999999999</v>
      </c>
      <c r="AJ123" s="6">
        <f>Table1[[#This Row],[Total (HRK million)                                     ]]*1000000/Table1[[#This Row],[Population 2018]]</f>
        <v>12794.314629258517</v>
      </c>
      <c r="AK123" s="7">
        <f>Table1[[#This Row],[Total (HRK million)                                 ]]-Table1[[#This Row],[Total (HRK million)                                     ]]</f>
        <v>3.2698310000000017</v>
      </c>
      <c r="AL123" s="8">
        <f>Table1[[#This Row],[Total (HRK million)                                      ]]*1000000/Table1[[#This Row],[Population 2018]]</f>
        <v>3276.3837675350719</v>
      </c>
      <c r="AM123" s="9">
        <v>980</v>
      </c>
      <c r="AN123" s="10">
        <v>13.705474000000001</v>
      </c>
      <c r="AO123" s="11">
        <f>Table1[[#This Row],[Total (HRK million)                                         ]]*1000000/Table1[[#This Row],[Population 2017               ]]</f>
        <v>13985.177551020408</v>
      </c>
      <c r="AP123" s="10">
        <v>17.435265999999999</v>
      </c>
      <c r="AQ123" s="11">
        <f>Table1[[#This Row],[Total (HRK million)                                          ]]*1000000/Table1[[#This Row],[Population 2017               ]]</f>
        <v>17791.087755102042</v>
      </c>
      <c r="AR123" s="10">
        <f>Table1[[#This Row],[Total (HRK million)                                         ]]-Table1[[#This Row],[Total (HRK million)                                          ]]</f>
        <v>-3.729791999999998</v>
      </c>
      <c r="AS123" s="11">
        <f>Table1[[#This Row],[Total (HRK million)                                                  ]]*1000000/Table1[[#This Row],[Population 2017               ]]</f>
        <v>-3805.9102040816306</v>
      </c>
      <c r="AT123" s="45">
        <v>964</v>
      </c>
      <c r="AU123" s="46">
        <v>11.651312000000001</v>
      </c>
      <c r="AV123" s="13">
        <f>Table1[[#This Row],[Total (HRK million)                                ]]*1000000/Table1[[#This Row],[Population 2016]]</f>
        <v>12086.423236514524</v>
      </c>
      <c r="AW123" s="46">
        <v>9.7239760000000004</v>
      </c>
      <c r="AX123" s="13">
        <f>Table1[[#This Row],[Total (HRK million)                                                        ]]*1000000/Table1[[#This Row],[Population 2016]]</f>
        <v>10087.112033195021</v>
      </c>
      <c r="AY123" s="82">
        <f>Table1[[#This Row],[Total (HRK million)                                ]]-Table1[[#This Row],[Total (HRK million)                                                        ]]</f>
        <v>1.9273360000000004</v>
      </c>
      <c r="AZ123" s="13">
        <f>Table1[[#This Row],[Total (HRK million)                                                                      ]]*1000000/Table1[[#This Row],[Population 2016]]</f>
        <v>1999.3112033195025</v>
      </c>
      <c r="BA123" s="68">
        <v>951</v>
      </c>
      <c r="BB123" s="52">
        <v>11.779032000000001</v>
      </c>
      <c r="BC123" s="13">
        <f>Table1[[#This Row],[Total (HRK million)                                                           ]]*1000000/Table1[[#This Row],[Population 2015]]</f>
        <v>12385.943217665616</v>
      </c>
      <c r="BD123" s="52">
        <v>11.467385999999999</v>
      </c>
      <c r="BE123" s="13">
        <f>Table1[[#This Row],[Total (HRK million) ]]*1000000/Table1[[#This Row],[Population 2015]]</f>
        <v>12058.23974763407</v>
      </c>
      <c r="BF123" s="82">
        <f>Table1[[#This Row],[Total (HRK million)                                                           ]]-Table1[[#This Row],[Total (HRK million) ]]</f>
        <v>0.31164600000000142</v>
      </c>
      <c r="BG123" s="13">
        <f>Table1[[#This Row],[Total (HRK million)     ]]*1000000/Table1[[#This Row],[Population 2015]]</f>
        <v>327.70347003154723</v>
      </c>
      <c r="BH123" s="68">
        <v>934</v>
      </c>
      <c r="BI123" s="88">
        <v>11.67412</v>
      </c>
      <c r="BJ123" s="12">
        <f>Table1[[#This Row],[Total (HRK million)                                  ]]*1000000/Table1[[#This Row],[Population 2014]]</f>
        <v>12499.057815845825</v>
      </c>
      <c r="BK123" s="88">
        <v>17.782419000000001</v>
      </c>
      <c r="BL123" s="12">
        <f>Table1[[#This Row],[Total (HRK million)    ]]*1000000/Table1[[#This Row],[Population 2014]]</f>
        <v>19038.992505353319</v>
      </c>
      <c r="BM123" s="88">
        <f>Table1[[#This Row],[Total (HRK million)                                  ]]-Table1[[#This Row],[Total (HRK million)    ]]</f>
        <v>-6.1082990000000006</v>
      </c>
      <c r="BN123" s="12">
        <f>Table1[[#This Row],[Total (HRK million)      ]]*1000000/Table1[[#This Row],[Population 2014]]</f>
        <v>-6539.9346895074959</v>
      </c>
      <c r="BO123" s="94">
        <v>5</v>
      </c>
      <c r="BP123" s="53">
        <v>5</v>
      </c>
      <c r="BQ123" s="55">
        <v>5</v>
      </c>
      <c r="BR123" s="26">
        <v>5</v>
      </c>
      <c r="BS123" s="13">
        <v>5</v>
      </c>
      <c r="BT123" s="13">
        <v>4</v>
      </c>
      <c r="BU123" s="13">
        <v>3</v>
      </c>
      <c r="BV123" s="13">
        <v>3</v>
      </c>
      <c r="BW123" s="56">
        <v>3</v>
      </c>
    </row>
    <row r="124" spans="1:75" x14ac:dyDescent="0.25">
      <c r="A124" s="14" t="s">
        <v>608</v>
      </c>
      <c r="B124" s="15" t="s">
        <v>669</v>
      </c>
      <c r="C124" s="15" t="s">
        <v>287</v>
      </c>
      <c r="D124" s="45">
        <v>1400</v>
      </c>
      <c r="E124" s="44">
        <v>18.20072261</v>
      </c>
      <c r="F124" s="40">
        <f>Table1[[#This Row],[Total (HRK million)]]*1000000/Table1[[#This Row],[Population 2022]]</f>
        <v>13000.516149999999</v>
      </c>
      <c r="G124" s="44">
        <v>16.002680050000002</v>
      </c>
      <c r="H124" s="40">
        <f>Table1[[#This Row],[Total (HRK million)                ]]*1000000/Table1[[#This Row],[Population 2022]]</f>
        <v>11430.485750000002</v>
      </c>
      <c r="I124" s="44">
        <v>2.1980425599999989</v>
      </c>
      <c r="J124" s="40">
        <f>Table1[[#This Row],[Total (HRK million)                           ]]*1000000/Table1[[#This Row],[Population 2022]]</f>
        <v>1570.030399999999</v>
      </c>
      <c r="K124" s="45">
        <v>1394</v>
      </c>
      <c r="L124" s="44">
        <v>12.941939</v>
      </c>
      <c r="M124" s="40">
        <f>Table1[[#This Row],[Total (HRK million)  ]]*1000000/Table1[[#This Row],[Population 2021]]</f>
        <v>9284.030846484935</v>
      </c>
      <c r="N124" s="44">
        <v>16.533594999999998</v>
      </c>
      <c r="O124" s="40">
        <f>Table1[[#This Row],[Total (HRK million)                 ]]*1000000/Table1[[#This Row],[Population 2021]]</f>
        <v>11860.541606886656</v>
      </c>
      <c r="P124" s="44">
        <v>-3.5916559999999986</v>
      </c>
      <c r="Q124" s="40">
        <f>Table1[[#This Row],[Total (HRK million)                            ]]*1000000/Table1[[#This Row],[Population 2021]]</f>
        <v>-2576.5107604017207</v>
      </c>
      <c r="R124" s="64">
        <v>1392</v>
      </c>
      <c r="S124" s="35">
        <v>18.195755999999999</v>
      </c>
      <c r="T124" s="36">
        <f>Table1[[#This Row],[Total (HRK million)   ]]*1000000/Table1[[#This Row],[Population 2020]]</f>
        <v>13071.663793103447</v>
      </c>
      <c r="U124" s="35">
        <v>15.974451999999999</v>
      </c>
      <c r="V124" s="36">
        <f>Table1[[#This Row],[Total (HRK million)                  ]]*1000000/Table1[[#This Row],[Population 2020]]</f>
        <v>11475.899425287356</v>
      </c>
      <c r="W124" s="35">
        <f>Table1[[#This Row],[Total (HRK million)   ]]-Table1[[#This Row],[Total (HRK million)                  ]]</f>
        <v>2.2213039999999999</v>
      </c>
      <c r="X124" s="36">
        <f>Table1[[#This Row],[Total (HRK million)                             ]]*1000000/Table1[[#This Row],[Population 2020]]</f>
        <v>1595.7643678160919</v>
      </c>
      <c r="Y124" s="68">
        <v>1395</v>
      </c>
      <c r="Z124" s="7">
        <v>14.86361</v>
      </c>
      <c r="AA124" s="6">
        <f>Table1[[#This Row],[Total (HRK million)                     ]]*1000000/Table1[[#This Row],[Population 2019                 ]]</f>
        <v>10654.917562724015</v>
      </c>
      <c r="AB124" s="7">
        <v>18.941852999999998</v>
      </c>
      <c r="AC124" s="6">
        <f>Table1[[#This Row],[Total (HRK million)                                   ]]*1000000/Table1[[#This Row],[Population 2019                 ]]</f>
        <v>13578.389247311829</v>
      </c>
      <c r="AD124" s="7">
        <f>Table1[[#This Row],[Total (HRK million)                     ]]-Table1[[#This Row],[Total (HRK million)                                   ]]</f>
        <v>-4.0782429999999987</v>
      </c>
      <c r="AE124" s="8">
        <f>Table1[[#This Row],[Total (HRK million)                       ]]*1000000/Table1[[#This Row],[Population 2019                 ]]</f>
        <v>-2923.4716845878124</v>
      </c>
      <c r="AF124" s="6">
        <v>1398</v>
      </c>
      <c r="AG124" s="7">
        <v>10.971931</v>
      </c>
      <c r="AH124" s="6">
        <f>Table1[[#This Row],[Total (HRK million)                                 ]]*1000000/Table1[[#This Row],[Population 2018]]</f>
        <v>7848.305436337625</v>
      </c>
      <c r="AI124" s="7">
        <v>13.641745999999999</v>
      </c>
      <c r="AJ124" s="6">
        <f>Table1[[#This Row],[Total (HRK million)                                     ]]*1000000/Table1[[#This Row],[Population 2018]]</f>
        <v>9758.0443490701</v>
      </c>
      <c r="AK124" s="7">
        <f>Table1[[#This Row],[Total (HRK million)                                 ]]-Table1[[#This Row],[Total (HRK million)                                     ]]</f>
        <v>-2.6698149999999998</v>
      </c>
      <c r="AL124" s="8">
        <f>Table1[[#This Row],[Total (HRK million)                                      ]]*1000000/Table1[[#This Row],[Population 2018]]</f>
        <v>-1909.738912732475</v>
      </c>
      <c r="AM124" s="9">
        <v>1419</v>
      </c>
      <c r="AN124" s="10">
        <v>9.783258</v>
      </c>
      <c r="AO124" s="11">
        <f>Table1[[#This Row],[Total (HRK million)                                         ]]*1000000/Table1[[#This Row],[Population 2017               ]]</f>
        <v>6894.4735729386894</v>
      </c>
      <c r="AP124" s="10">
        <v>8.917897</v>
      </c>
      <c r="AQ124" s="11">
        <f>Table1[[#This Row],[Total (HRK million)                                          ]]*1000000/Table1[[#This Row],[Population 2017               ]]</f>
        <v>6284.634954193094</v>
      </c>
      <c r="AR124" s="10">
        <f>Table1[[#This Row],[Total (HRK million)                                         ]]-Table1[[#This Row],[Total (HRK million)                                          ]]</f>
        <v>0.86536100000000005</v>
      </c>
      <c r="AS124" s="11">
        <f>Table1[[#This Row],[Total (HRK million)                                                  ]]*1000000/Table1[[#This Row],[Population 2017               ]]</f>
        <v>609.83861874559545</v>
      </c>
      <c r="AT124" s="45">
        <v>1456</v>
      </c>
      <c r="AU124" s="46">
        <v>11.677595999999999</v>
      </c>
      <c r="AV124" s="13">
        <f>Table1[[#This Row],[Total (HRK million)                                ]]*1000000/Table1[[#This Row],[Population 2016]]</f>
        <v>8020.3269230769229</v>
      </c>
      <c r="AW124" s="46">
        <v>9.8855579999999996</v>
      </c>
      <c r="AX124" s="13">
        <f>Table1[[#This Row],[Total (HRK million)                                                        ]]*1000000/Table1[[#This Row],[Population 2016]]</f>
        <v>6789.5315934065939</v>
      </c>
      <c r="AY124" s="82">
        <f>Table1[[#This Row],[Total (HRK million)                                ]]-Table1[[#This Row],[Total (HRK million)                                                        ]]</f>
        <v>1.7920379999999998</v>
      </c>
      <c r="AZ124" s="13">
        <f>Table1[[#This Row],[Total (HRK million)                                                                      ]]*1000000/Table1[[#This Row],[Population 2016]]</f>
        <v>1230.7953296703295</v>
      </c>
      <c r="BA124" s="68">
        <v>1462</v>
      </c>
      <c r="BB124" s="52">
        <v>12.102221999999999</v>
      </c>
      <c r="BC124" s="13">
        <f>Table1[[#This Row],[Total (HRK million)                                                           ]]*1000000/Table1[[#This Row],[Population 2015]]</f>
        <v>8277.8536251709993</v>
      </c>
      <c r="BD124" s="52">
        <v>12.211465</v>
      </c>
      <c r="BE124" s="13">
        <f>Table1[[#This Row],[Total (HRK million) ]]*1000000/Table1[[#This Row],[Population 2015]]</f>
        <v>8352.5752393980856</v>
      </c>
      <c r="BF124" s="82">
        <f>Table1[[#This Row],[Total (HRK million)                                                           ]]-Table1[[#This Row],[Total (HRK million) ]]</f>
        <v>-0.10924300000000109</v>
      </c>
      <c r="BG124" s="13">
        <f>Table1[[#This Row],[Total (HRK million)     ]]*1000000/Table1[[#This Row],[Population 2015]]</f>
        <v>-74.721614227086931</v>
      </c>
      <c r="BH124" s="68">
        <v>1500</v>
      </c>
      <c r="BI124" s="88">
        <v>12.896182</v>
      </c>
      <c r="BJ124" s="12">
        <f>Table1[[#This Row],[Total (HRK million)                                  ]]*1000000/Table1[[#This Row],[Population 2014]]</f>
        <v>8597.4546666666665</v>
      </c>
      <c r="BK124" s="88">
        <v>11.427262000000001</v>
      </c>
      <c r="BL124" s="12">
        <f>Table1[[#This Row],[Total (HRK million)    ]]*1000000/Table1[[#This Row],[Population 2014]]</f>
        <v>7618.1746666666668</v>
      </c>
      <c r="BM124" s="88">
        <f>Table1[[#This Row],[Total (HRK million)                                  ]]-Table1[[#This Row],[Total (HRK million)    ]]</f>
        <v>1.4689199999999989</v>
      </c>
      <c r="BN124" s="12">
        <f>Table1[[#This Row],[Total (HRK million)      ]]*1000000/Table1[[#This Row],[Population 2014]]</f>
        <v>979.27999999999918</v>
      </c>
      <c r="BO124" s="94">
        <v>5</v>
      </c>
      <c r="BP124" s="53">
        <v>5</v>
      </c>
      <c r="BQ124" s="55">
        <v>4</v>
      </c>
      <c r="BR124" s="26">
        <v>3</v>
      </c>
      <c r="BS124" s="13">
        <v>5</v>
      </c>
      <c r="BT124" s="13">
        <v>4</v>
      </c>
      <c r="BU124" s="13">
        <v>5</v>
      </c>
      <c r="BV124" s="13">
        <v>0</v>
      </c>
      <c r="BW124" s="56">
        <v>0</v>
      </c>
    </row>
    <row r="125" spans="1:75" x14ac:dyDescent="0.25">
      <c r="A125" s="14" t="s">
        <v>608</v>
      </c>
      <c r="B125" s="15" t="s">
        <v>75</v>
      </c>
      <c r="C125" s="15" t="s">
        <v>358</v>
      </c>
      <c r="D125" s="45">
        <v>1250</v>
      </c>
      <c r="E125" s="44">
        <v>5.6358078599999999</v>
      </c>
      <c r="F125" s="40">
        <f>Table1[[#This Row],[Total (HRK million)]]*1000000/Table1[[#This Row],[Population 2022]]</f>
        <v>4508.6462879999999</v>
      </c>
      <c r="G125" s="44">
        <v>3.6949031399999996</v>
      </c>
      <c r="H125" s="40">
        <f>Table1[[#This Row],[Total (HRK million)                ]]*1000000/Table1[[#This Row],[Population 2022]]</f>
        <v>2955.9225119999996</v>
      </c>
      <c r="I125" s="44">
        <v>1.9409047200000007</v>
      </c>
      <c r="J125" s="40">
        <f>Table1[[#This Row],[Total (HRK million)                           ]]*1000000/Table1[[#This Row],[Population 2022]]</f>
        <v>1552.7237760000005</v>
      </c>
      <c r="K125" s="45">
        <v>1258</v>
      </c>
      <c r="L125" s="44">
        <v>4.1619900000000003</v>
      </c>
      <c r="M125" s="40">
        <f>Table1[[#This Row],[Total (HRK million)  ]]*1000000/Table1[[#This Row],[Population 2021]]</f>
        <v>3308.4181240063594</v>
      </c>
      <c r="N125" s="44">
        <v>5.6365629999999998</v>
      </c>
      <c r="O125" s="40">
        <f>Table1[[#This Row],[Total (HRK million)                 ]]*1000000/Table1[[#This Row],[Population 2021]]</f>
        <v>4480.5747217806038</v>
      </c>
      <c r="P125" s="44">
        <v>-1.4745729999999995</v>
      </c>
      <c r="Q125" s="40">
        <f>Table1[[#This Row],[Total (HRK million)                            ]]*1000000/Table1[[#This Row],[Population 2021]]</f>
        <v>-1172.1565977742446</v>
      </c>
      <c r="R125" s="64">
        <v>1278</v>
      </c>
      <c r="S125" s="35">
        <v>3.5991110000000002</v>
      </c>
      <c r="T125" s="36">
        <f>Table1[[#This Row],[Total (HRK million)   ]]*1000000/Table1[[#This Row],[Population 2020]]</f>
        <v>2816.2057902973397</v>
      </c>
      <c r="U125" s="35">
        <v>4.1875980000000004</v>
      </c>
      <c r="V125" s="36">
        <f>Table1[[#This Row],[Total (HRK million)                  ]]*1000000/Table1[[#This Row],[Population 2020]]</f>
        <v>3276.6807511737093</v>
      </c>
      <c r="W125" s="35">
        <f>Table1[[#This Row],[Total (HRK million)   ]]-Table1[[#This Row],[Total (HRK million)                  ]]</f>
        <v>-0.5884870000000002</v>
      </c>
      <c r="X125" s="36">
        <f>Table1[[#This Row],[Total (HRK million)                             ]]*1000000/Table1[[#This Row],[Population 2020]]</f>
        <v>-460.47496087636949</v>
      </c>
      <c r="Y125" s="68">
        <v>1262</v>
      </c>
      <c r="Z125" s="7">
        <v>3.5966670000000001</v>
      </c>
      <c r="AA125" s="6">
        <f>Table1[[#This Row],[Total (HRK million)                     ]]*1000000/Table1[[#This Row],[Population 2019                 ]]</f>
        <v>2849.9738510301108</v>
      </c>
      <c r="AB125" s="7">
        <v>4.0248850000000003</v>
      </c>
      <c r="AC125" s="6">
        <f>Table1[[#This Row],[Total (HRK million)                                   ]]*1000000/Table1[[#This Row],[Population 2019                 ]]</f>
        <v>3189.2908082408881</v>
      </c>
      <c r="AD125" s="7">
        <f>Table1[[#This Row],[Total (HRK million)                     ]]-Table1[[#This Row],[Total (HRK million)                                   ]]</f>
        <v>-0.42821800000000021</v>
      </c>
      <c r="AE125" s="8">
        <f>Table1[[#This Row],[Total (HRK million)                       ]]*1000000/Table1[[#This Row],[Population 2019                 ]]</f>
        <v>-339.31695721077671</v>
      </c>
      <c r="AF125" s="6">
        <v>1263</v>
      </c>
      <c r="AG125" s="7">
        <v>3.2142279999999999</v>
      </c>
      <c r="AH125" s="6">
        <f>Table1[[#This Row],[Total (HRK million)                                 ]]*1000000/Table1[[#This Row],[Population 2018]]</f>
        <v>2544.9152810768014</v>
      </c>
      <c r="AI125" s="7">
        <v>3.0441569999999998</v>
      </c>
      <c r="AJ125" s="6">
        <f>Table1[[#This Row],[Total (HRK million)                                     ]]*1000000/Table1[[#This Row],[Population 2018]]</f>
        <v>2410.2589073634203</v>
      </c>
      <c r="AK125" s="7">
        <f>Table1[[#This Row],[Total (HRK million)                                 ]]-Table1[[#This Row],[Total (HRK million)                                     ]]</f>
        <v>0.17007100000000008</v>
      </c>
      <c r="AL125" s="8">
        <f>Table1[[#This Row],[Total (HRK million)                                      ]]*1000000/Table1[[#This Row],[Population 2018]]</f>
        <v>134.6563737133809</v>
      </c>
      <c r="AM125" s="9">
        <v>1252</v>
      </c>
      <c r="AN125" s="10">
        <v>2.5351680000000001</v>
      </c>
      <c r="AO125" s="11">
        <f>Table1[[#This Row],[Total (HRK million)                                         ]]*1000000/Table1[[#This Row],[Population 2017               ]]</f>
        <v>2024.8945686900959</v>
      </c>
      <c r="AP125" s="10">
        <v>2.0649519999999999</v>
      </c>
      <c r="AQ125" s="11">
        <f>Table1[[#This Row],[Total (HRK million)                                          ]]*1000000/Table1[[#This Row],[Population 2017               ]]</f>
        <v>1649.3226837060704</v>
      </c>
      <c r="AR125" s="10">
        <f>Table1[[#This Row],[Total (HRK million)                                         ]]-Table1[[#This Row],[Total (HRK million)                                          ]]</f>
        <v>0.47021600000000019</v>
      </c>
      <c r="AS125" s="11">
        <f>Table1[[#This Row],[Total (HRK million)                                                  ]]*1000000/Table1[[#This Row],[Population 2017               ]]</f>
        <v>375.5718849840257</v>
      </c>
      <c r="AT125" s="45">
        <v>1244</v>
      </c>
      <c r="AU125" s="46">
        <v>1.7661100000000001</v>
      </c>
      <c r="AV125" s="13">
        <f>Table1[[#This Row],[Total (HRK million)                                ]]*1000000/Table1[[#This Row],[Population 2016]]</f>
        <v>1419.7025723472668</v>
      </c>
      <c r="AW125" s="46">
        <v>1.6534949999999999</v>
      </c>
      <c r="AX125" s="13">
        <f>Table1[[#This Row],[Total (HRK million)                                                        ]]*1000000/Table1[[#This Row],[Population 2016]]</f>
        <v>1329.1760450160771</v>
      </c>
      <c r="AY125" s="82">
        <f>Table1[[#This Row],[Total (HRK million)                                ]]-Table1[[#This Row],[Total (HRK million)                                                        ]]</f>
        <v>0.11261500000000013</v>
      </c>
      <c r="AZ125" s="13">
        <f>Table1[[#This Row],[Total (HRK million)                                                                      ]]*1000000/Table1[[#This Row],[Population 2016]]</f>
        <v>90.526527331189811</v>
      </c>
      <c r="BA125" s="68">
        <v>1228</v>
      </c>
      <c r="BB125" s="52">
        <v>1.9781899999999999</v>
      </c>
      <c r="BC125" s="13">
        <f>Table1[[#This Row],[Total (HRK million)                                                           ]]*1000000/Table1[[#This Row],[Population 2015]]</f>
        <v>1610.9039087947883</v>
      </c>
      <c r="BD125" s="52">
        <v>2.3871220000000002</v>
      </c>
      <c r="BE125" s="13">
        <f>Table1[[#This Row],[Total (HRK million) ]]*1000000/Table1[[#This Row],[Population 2015]]</f>
        <v>1943.9104234527688</v>
      </c>
      <c r="BF125" s="82">
        <f>Table1[[#This Row],[Total (HRK million)                                                           ]]-Table1[[#This Row],[Total (HRK million) ]]</f>
        <v>-0.4089320000000003</v>
      </c>
      <c r="BG125" s="13">
        <f>Table1[[#This Row],[Total (HRK million)     ]]*1000000/Table1[[#This Row],[Population 2015]]</f>
        <v>-333.00651465798069</v>
      </c>
      <c r="BH125" s="68">
        <v>1230</v>
      </c>
      <c r="BI125" s="88">
        <v>1.7423390000000001</v>
      </c>
      <c r="BJ125" s="12">
        <f>Table1[[#This Row],[Total (HRK million)                                  ]]*1000000/Table1[[#This Row],[Population 2014]]</f>
        <v>1416.5357723577235</v>
      </c>
      <c r="BK125" s="88">
        <v>1.4798830000000001</v>
      </c>
      <c r="BL125" s="12">
        <f>Table1[[#This Row],[Total (HRK million)    ]]*1000000/Table1[[#This Row],[Population 2014]]</f>
        <v>1203.1569105691058</v>
      </c>
      <c r="BM125" s="88">
        <f>Table1[[#This Row],[Total (HRK million)                                  ]]-Table1[[#This Row],[Total (HRK million)    ]]</f>
        <v>0.26245600000000002</v>
      </c>
      <c r="BN125" s="12">
        <f>Table1[[#This Row],[Total (HRK million)      ]]*1000000/Table1[[#This Row],[Population 2014]]</f>
        <v>213.37886178861788</v>
      </c>
      <c r="BO125" s="94">
        <v>5</v>
      </c>
      <c r="BP125" s="53">
        <v>5</v>
      </c>
      <c r="BQ125" s="55">
        <v>5</v>
      </c>
      <c r="BR125" s="26">
        <v>0</v>
      </c>
      <c r="BS125" s="13">
        <v>1</v>
      </c>
      <c r="BT125" s="13">
        <v>3</v>
      </c>
      <c r="BU125" s="13">
        <v>2</v>
      </c>
      <c r="BV125" s="13">
        <v>1</v>
      </c>
      <c r="BW125" s="56">
        <v>0</v>
      </c>
    </row>
    <row r="126" spans="1:75" x14ac:dyDescent="0.25">
      <c r="A126" s="14" t="s">
        <v>608</v>
      </c>
      <c r="B126" s="15" t="s">
        <v>670</v>
      </c>
      <c r="C126" s="15" t="s">
        <v>338</v>
      </c>
      <c r="D126" s="47">
        <v>3839</v>
      </c>
      <c r="E126" s="46">
        <v>17.000817899999998</v>
      </c>
      <c r="F126" s="36">
        <f>Table1[[#This Row],[Total (HRK million)]]*1000000/Table1[[#This Row],[Population 2022]]</f>
        <v>4428.4495702005725</v>
      </c>
      <c r="G126" s="46">
        <v>17.428251760000002</v>
      </c>
      <c r="H126" s="36">
        <f>Table1[[#This Row],[Total (HRK million)                ]]*1000000/Table1[[#This Row],[Population 2022]]</f>
        <v>4539.7894660067732</v>
      </c>
      <c r="I126" s="46">
        <v>-0.42743386000000311</v>
      </c>
      <c r="J126" s="36">
        <f>Table1[[#This Row],[Total (HRK million)                           ]]*1000000/Table1[[#This Row],[Population 2022]]</f>
        <v>-111.33989580620035</v>
      </c>
      <c r="K126" s="47">
        <v>3951</v>
      </c>
      <c r="L126" s="46">
        <v>18.035869000000002</v>
      </c>
      <c r="M126" s="36">
        <f>Table1[[#This Row],[Total (HRK million)  ]]*1000000/Table1[[#This Row],[Population 2021]]</f>
        <v>4564.8871171855226</v>
      </c>
      <c r="N126" s="46">
        <v>14.606756000000001</v>
      </c>
      <c r="O126" s="36">
        <f>Table1[[#This Row],[Total (HRK million)                 ]]*1000000/Table1[[#This Row],[Population 2021]]</f>
        <v>3696.9769678562388</v>
      </c>
      <c r="P126" s="46">
        <v>3.429113000000001</v>
      </c>
      <c r="Q126" s="36">
        <f>Table1[[#This Row],[Total (HRK million)                            ]]*1000000/Table1[[#This Row],[Population 2021]]</f>
        <v>867.91014932928397</v>
      </c>
      <c r="R126" s="64">
        <v>4026</v>
      </c>
      <c r="S126" s="35">
        <v>12.911687000000001</v>
      </c>
      <c r="T126" s="36">
        <f>Table1[[#This Row],[Total (HRK million)   ]]*1000000/Table1[[#This Row],[Population 2020]]</f>
        <v>3207.0757575757575</v>
      </c>
      <c r="U126" s="35">
        <v>16.379249000000002</v>
      </c>
      <c r="V126" s="36">
        <f>Table1[[#This Row],[Total (HRK million)                  ]]*1000000/Table1[[#This Row],[Population 2020]]</f>
        <v>4068.3678589170395</v>
      </c>
      <c r="W126" s="35">
        <f>Table1[[#This Row],[Total (HRK million)   ]]-Table1[[#This Row],[Total (HRK million)                  ]]</f>
        <v>-3.4675620000000009</v>
      </c>
      <c r="X126" s="36">
        <f>Table1[[#This Row],[Total (HRK million)                             ]]*1000000/Table1[[#This Row],[Population 2020]]</f>
        <v>-861.29210134128186</v>
      </c>
      <c r="Y126" s="68">
        <v>4088</v>
      </c>
      <c r="Z126" s="7">
        <v>18.290571</v>
      </c>
      <c r="AA126" s="6">
        <f>Table1[[#This Row],[Total (HRK million)                     ]]*1000000/Table1[[#This Row],[Population 2019                 ]]</f>
        <v>4474.2101272015652</v>
      </c>
      <c r="AB126" s="7">
        <v>16.901202000000001</v>
      </c>
      <c r="AC126" s="6">
        <f>Table1[[#This Row],[Total (HRK million)                                   ]]*1000000/Table1[[#This Row],[Population 2019                 ]]</f>
        <v>4134.3449119373781</v>
      </c>
      <c r="AD126" s="7">
        <f>Table1[[#This Row],[Total (HRK million)                     ]]-Table1[[#This Row],[Total (HRK million)                                   ]]</f>
        <v>1.3893689999999985</v>
      </c>
      <c r="AE126" s="8">
        <f>Table1[[#This Row],[Total (HRK million)                       ]]*1000000/Table1[[#This Row],[Population 2019                 ]]</f>
        <v>339.8652152641875</v>
      </c>
      <c r="AF126" s="6">
        <v>4166</v>
      </c>
      <c r="AG126" s="7">
        <v>13.00858</v>
      </c>
      <c r="AH126" s="6">
        <f>Table1[[#This Row],[Total (HRK million)                                 ]]*1000000/Table1[[#This Row],[Population 2018]]</f>
        <v>3122.5588094095056</v>
      </c>
      <c r="AI126" s="7">
        <v>14.105328</v>
      </c>
      <c r="AJ126" s="6">
        <f>Table1[[#This Row],[Total (HRK million)                                     ]]*1000000/Table1[[#This Row],[Population 2018]]</f>
        <v>3385.8204512722036</v>
      </c>
      <c r="AK126" s="7">
        <f>Table1[[#This Row],[Total (HRK million)                                 ]]-Table1[[#This Row],[Total (HRK million)                                     ]]</f>
        <v>-1.0967479999999998</v>
      </c>
      <c r="AL126" s="8">
        <f>Table1[[#This Row],[Total (HRK million)                                      ]]*1000000/Table1[[#This Row],[Population 2018]]</f>
        <v>-263.26164186269796</v>
      </c>
      <c r="AM126" s="9">
        <v>4286</v>
      </c>
      <c r="AN126" s="10">
        <v>8.8208319999999993</v>
      </c>
      <c r="AO126" s="11">
        <f>Table1[[#This Row],[Total (HRK million)                                         ]]*1000000/Table1[[#This Row],[Population 2017               ]]</f>
        <v>2058.056929538031</v>
      </c>
      <c r="AP126" s="10">
        <v>8.4582010000000007</v>
      </c>
      <c r="AQ126" s="11">
        <f>Table1[[#This Row],[Total (HRK million)                                          ]]*1000000/Table1[[#This Row],[Population 2017               ]]</f>
        <v>1973.4486700886607</v>
      </c>
      <c r="AR126" s="10">
        <f>Table1[[#This Row],[Total (HRK million)                                         ]]-Table1[[#This Row],[Total (HRK million)                                          ]]</f>
        <v>0.36263099999999859</v>
      </c>
      <c r="AS126" s="11">
        <f>Table1[[#This Row],[Total (HRK million)                                                  ]]*1000000/Table1[[#This Row],[Population 2017               ]]</f>
        <v>84.608259449369712</v>
      </c>
      <c r="AT126" s="45">
        <v>4419</v>
      </c>
      <c r="AU126" s="46">
        <v>8.2029979999999991</v>
      </c>
      <c r="AV126" s="13">
        <f>Table1[[#This Row],[Total (HRK million)                                ]]*1000000/Table1[[#This Row],[Population 2016]]</f>
        <v>1856.3018782529982</v>
      </c>
      <c r="AW126" s="46">
        <v>8.9745329999999992</v>
      </c>
      <c r="AX126" s="13">
        <f>Table1[[#This Row],[Total (HRK million)                                                        ]]*1000000/Table1[[#This Row],[Population 2016]]</f>
        <v>2030.896809232858</v>
      </c>
      <c r="AY126" s="82">
        <f>Table1[[#This Row],[Total (HRK million)                                ]]-Table1[[#This Row],[Total (HRK million)                                                        ]]</f>
        <v>-0.77153500000000008</v>
      </c>
      <c r="AZ126" s="13">
        <f>Table1[[#This Row],[Total (HRK million)                                                                      ]]*1000000/Table1[[#This Row],[Population 2016]]</f>
        <v>-174.59493097985973</v>
      </c>
      <c r="BA126" s="68">
        <v>4493</v>
      </c>
      <c r="BB126" s="52">
        <v>7.2245509999999999</v>
      </c>
      <c r="BC126" s="13">
        <f>Table1[[#This Row],[Total (HRK million)                                                           ]]*1000000/Table1[[#This Row],[Population 2015]]</f>
        <v>1607.9570442911195</v>
      </c>
      <c r="BD126" s="52">
        <v>7.484051</v>
      </c>
      <c r="BE126" s="13">
        <f>Table1[[#This Row],[Total (HRK million) ]]*1000000/Table1[[#This Row],[Population 2015]]</f>
        <v>1665.7135544179835</v>
      </c>
      <c r="BF126" s="82">
        <f>Table1[[#This Row],[Total (HRK million)                                                           ]]-Table1[[#This Row],[Total (HRK million) ]]</f>
        <v>-0.25950000000000006</v>
      </c>
      <c r="BG126" s="13">
        <f>Table1[[#This Row],[Total (HRK million)     ]]*1000000/Table1[[#This Row],[Population 2015]]</f>
        <v>-57.756510126864022</v>
      </c>
      <c r="BH126" s="68">
        <v>4601</v>
      </c>
      <c r="BI126" s="88">
        <v>7.1363060000000003</v>
      </c>
      <c r="BJ126" s="12">
        <f>Table1[[#This Row],[Total (HRK million)                                  ]]*1000000/Table1[[#This Row],[Population 2014]]</f>
        <v>1551.0336883286243</v>
      </c>
      <c r="BK126" s="88">
        <v>7.4140899999999998</v>
      </c>
      <c r="BL126" s="12">
        <f>Table1[[#This Row],[Total (HRK million)    ]]*1000000/Table1[[#This Row],[Population 2014]]</f>
        <v>1611.4083894805476</v>
      </c>
      <c r="BM126" s="88">
        <f>Table1[[#This Row],[Total (HRK million)                                  ]]-Table1[[#This Row],[Total (HRK million)    ]]</f>
        <v>-0.27778399999999959</v>
      </c>
      <c r="BN126" s="12">
        <f>Table1[[#This Row],[Total (HRK million)      ]]*1000000/Table1[[#This Row],[Population 2014]]</f>
        <v>-60.374701151923404</v>
      </c>
      <c r="BO126" s="94">
        <v>3</v>
      </c>
      <c r="BP126" s="53">
        <v>5</v>
      </c>
      <c r="BQ126" s="55">
        <v>3</v>
      </c>
      <c r="BR126" s="26">
        <v>5</v>
      </c>
      <c r="BS126" s="13">
        <v>5</v>
      </c>
      <c r="BT126" s="13">
        <v>3</v>
      </c>
      <c r="BU126" s="13">
        <v>3</v>
      </c>
      <c r="BV126" s="13">
        <v>3</v>
      </c>
      <c r="BW126" s="56">
        <v>1</v>
      </c>
    </row>
    <row r="127" spans="1:75" x14ac:dyDescent="0.25">
      <c r="A127" s="14" t="s">
        <v>607</v>
      </c>
      <c r="B127" s="15" t="s">
        <v>662</v>
      </c>
      <c r="C127" s="15" t="s">
        <v>40</v>
      </c>
      <c r="D127" s="45">
        <v>8447</v>
      </c>
      <c r="E127" s="44">
        <v>42.465897430000005</v>
      </c>
      <c r="F127" s="40">
        <f>Table1[[#This Row],[Total (HRK million)]]*1000000/Table1[[#This Row],[Population 2022]]</f>
        <v>5027.334844323429</v>
      </c>
      <c r="G127" s="44">
        <v>38.088219719999998</v>
      </c>
      <c r="H127" s="40">
        <f>Table1[[#This Row],[Total (HRK million)                ]]*1000000/Table1[[#This Row],[Population 2022]]</f>
        <v>4509.0824813543268</v>
      </c>
      <c r="I127" s="44">
        <v>4.3776777100000084</v>
      </c>
      <c r="J127" s="40">
        <f>Table1[[#This Row],[Total (HRK million)                           ]]*1000000/Table1[[#This Row],[Population 2022]]</f>
        <v>518.25236296910248</v>
      </c>
      <c r="K127" s="45">
        <v>8624</v>
      </c>
      <c r="L127" s="44">
        <v>59.455877999999998</v>
      </c>
      <c r="M127" s="40">
        <f>Table1[[#This Row],[Total (HRK million)  ]]*1000000/Table1[[#This Row],[Population 2021]]</f>
        <v>6894.2344619666046</v>
      </c>
      <c r="N127" s="44">
        <v>55.853966</v>
      </c>
      <c r="O127" s="40">
        <f>Table1[[#This Row],[Total (HRK million)                 ]]*1000000/Table1[[#This Row],[Population 2021]]</f>
        <v>6476.5730519480521</v>
      </c>
      <c r="P127" s="44">
        <v>3.6019119999999987</v>
      </c>
      <c r="Q127" s="40">
        <f>Table1[[#This Row],[Total (HRK million)                            ]]*1000000/Table1[[#This Row],[Population 2021]]</f>
        <v>417.66141001855271</v>
      </c>
      <c r="R127" s="64">
        <v>8697</v>
      </c>
      <c r="S127" s="35">
        <v>53.049855999999998</v>
      </c>
      <c r="T127" s="36">
        <f>Table1[[#This Row],[Total (HRK million)   ]]*1000000/Table1[[#This Row],[Population 2020]]</f>
        <v>6099.7879728642065</v>
      </c>
      <c r="U127" s="35">
        <v>58.461689</v>
      </c>
      <c r="V127" s="36">
        <f>Table1[[#This Row],[Total (HRK million)                  ]]*1000000/Table1[[#This Row],[Population 2020]]</f>
        <v>6722.0523168908821</v>
      </c>
      <c r="W127" s="35">
        <f>Table1[[#This Row],[Total (HRK million)   ]]-Table1[[#This Row],[Total (HRK million)                  ]]</f>
        <v>-5.4118330000000014</v>
      </c>
      <c r="X127" s="36">
        <f>Table1[[#This Row],[Total (HRK million)                             ]]*1000000/Table1[[#This Row],[Population 2020]]</f>
        <v>-622.2643440266761</v>
      </c>
      <c r="Y127" s="68">
        <v>8831</v>
      </c>
      <c r="Z127" s="7">
        <v>57.881310999999997</v>
      </c>
      <c r="AA127" s="6">
        <f>Table1[[#This Row],[Total (HRK million)                     ]]*1000000/Table1[[#This Row],[Population 2019                 ]]</f>
        <v>6554.3325784169401</v>
      </c>
      <c r="AB127" s="7">
        <v>55.208722999999999</v>
      </c>
      <c r="AC127" s="6">
        <f>Table1[[#This Row],[Total (HRK million)                                   ]]*1000000/Table1[[#This Row],[Population 2019                 ]]</f>
        <v>6251.6955044728793</v>
      </c>
      <c r="AD127" s="7">
        <f>Table1[[#This Row],[Total (HRK million)                     ]]-Table1[[#This Row],[Total (HRK million)                                   ]]</f>
        <v>2.6725879999999975</v>
      </c>
      <c r="AE127" s="8">
        <f>Table1[[#This Row],[Total (HRK million)                       ]]*1000000/Table1[[#This Row],[Population 2019                 ]]</f>
        <v>302.63707394406043</v>
      </c>
      <c r="AF127" s="6">
        <v>9013</v>
      </c>
      <c r="AG127" s="7">
        <v>37.597852000000003</v>
      </c>
      <c r="AH127" s="6">
        <f>Table1[[#This Row],[Total (HRK million)                                 ]]*1000000/Table1[[#This Row],[Population 2018]]</f>
        <v>4171.5135914789744</v>
      </c>
      <c r="AI127" s="7">
        <v>37.839675</v>
      </c>
      <c r="AJ127" s="6">
        <f>Table1[[#This Row],[Total (HRK million)                                     ]]*1000000/Table1[[#This Row],[Population 2018]]</f>
        <v>4198.3440585820481</v>
      </c>
      <c r="AK127" s="7">
        <f>Table1[[#This Row],[Total (HRK million)                                 ]]-Table1[[#This Row],[Total (HRK million)                                     ]]</f>
        <v>-0.24182299999999657</v>
      </c>
      <c r="AL127" s="8">
        <f>Table1[[#This Row],[Total (HRK million)                                      ]]*1000000/Table1[[#This Row],[Population 2018]]</f>
        <v>-26.830467103072959</v>
      </c>
      <c r="AM127" s="9">
        <v>9204</v>
      </c>
      <c r="AN127" s="10">
        <v>24.332381000000002</v>
      </c>
      <c r="AO127" s="11">
        <f>Table1[[#This Row],[Total (HRK million)                                         ]]*1000000/Table1[[#This Row],[Population 2017               ]]</f>
        <v>2643.6745980008691</v>
      </c>
      <c r="AP127" s="10">
        <v>25.013891000000001</v>
      </c>
      <c r="AQ127" s="11">
        <f>Table1[[#This Row],[Total (HRK million)                                          ]]*1000000/Table1[[#This Row],[Population 2017               ]]</f>
        <v>2717.7195784441546</v>
      </c>
      <c r="AR127" s="10">
        <f>Table1[[#This Row],[Total (HRK million)                                         ]]-Table1[[#This Row],[Total (HRK million)                                          ]]</f>
        <v>-0.68150999999999939</v>
      </c>
      <c r="AS127" s="11">
        <f>Table1[[#This Row],[Total (HRK million)                                                  ]]*1000000/Table1[[#This Row],[Population 2017               ]]</f>
        <v>-74.044980443285468</v>
      </c>
      <c r="AT127" s="45">
        <v>9449</v>
      </c>
      <c r="AU127" s="46">
        <v>23.199691999999999</v>
      </c>
      <c r="AV127" s="13">
        <f>Table1[[#This Row],[Total (HRK million)                                ]]*1000000/Table1[[#This Row],[Population 2016]]</f>
        <v>2455.2536776378452</v>
      </c>
      <c r="AW127" s="46">
        <v>24.456220999999999</v>
      </c>
      <c r="AX127" s="13">
        <f>Table1[[#This Row],[Total (HRK million)                                                        ]]*1000000/Table1[[#This Row],[Population 2016]]</f>
        <v>2588.2337813525241</v>
      </c>
      <c r="AY127" s="82">
        <f>Table1[[#This Row],[Total (HRK million)                                ]]-Table1[[#This Row],[Total (HRK million)                                                        ]]</f>
        <v>-1.2565290000000005</v>
      </c>
      <c r="AZ127" s="13">
        <f>Table1[[#This Row],[Total (HRK million)                                                                      ]]*1000000/Table1[[#This Row],[Population 2016]]</f>
        <v>-132.98010371467885</v>
      </c>
      <c r="BA127" s="68">
        <v>9649</v>
      </c>
      <c r="BB127" s="52">
        <v>23.119796999999998</v>
      </c>
      <c r="BC127" s="13">
        <f>Table1[[#This Row],[Total (HRK million)                                                           ]]*1000000/Table1[[#This Row],[Population 2015]]</f>
        <v>2396.0821846823505</v>
      </c>
      <c r="BD127" s="52">
        <v>21.917715999999999</v>
      </c>
      <c r="BE127" s="13">
        <f>Table1[[#This Row],[Total (HRK million) ]]*1000000/Table1[[#This Row],[Population 2015]]</f>
        <v>2271.5012954710332</v>
      </c>
      <c r="BF127" s="82">
        <f>Table1[[#This Row],[Total (HRK million)                                                           ]]-Table1[[#This Row],[Total (HRK million) ]]</f>
        <v>1.2020809999999997</v>
      </c>
      <c r="BG127" s="13">
        <f>Table1[[#This Row],[Total (HRK million)     ]]*1000000/Table1[[#This Row],[Population 2015]]</f>
        <v>124.58088921131721</v>
      </c>
      <c r="BH127" s="68">
        <v>9865</v>
      </c>
      <c r="BI127" s="88">
        <v>18.826226999999999</v>
      </c>
      <c r="BJ127" s="12">
        <f>Table1[[#This Row],[Total (HRK million)                                  ]]*1000000/Table1[[#This Row],[Population 2014]]</f>
        <v>1908.3859097820578</v>
      </c>
      <c r="BK127" s="88">
        <v>17.671298</v>
      </c>
      <c r="BL127" s="12">
        <f>Table1[[#This Row],[Total (HRK million)    ]]*1000000/Table1[[#This Row],[Population 2014]]</f>
        <v>1791.3125190065889</v>
      </c>
      <c r="BM127" s="88">
        <f>Table1[[#This Row],[Total (HRK million)                                  ]]-Table1[[#This Row],[Total (HRK million)    ]]</f>
        <v>1.1549289999999992</v>
      </c>
      <c r="BN127" s="12">
        <f>Table1[[#This Row],[Total (HRK million)      ]]*1000000/Table1[[#This Row],[Population 2014]]</f>
        <v>117.07339077546875</v>
      </c>
      <c r="BO127" s="94">
        <v>5</v>
      </c>
      <c r="BP127" s="53">
        <v>5</v>
      </c>
      <c r="BQ127" s="55">
        <v>5</v>
      </c>
      <c r="BR127" s="26">
        <v>4</v>
      </c>
      <c r="BS127" s="13">
        <v>4</v>
      </c>
      <c r="BT127" s="13">
        <v>4</v>
      </c>
      <c r="BU127" s="13">
        <v>4</v>
      </c>
      <c r="BV127" s="13">
        <v>4</v>
      </c>
      <c r="BW127" s="56">
        <v>1</v>
      </c>
    </row>
    <row r="128" spans="1:75" x14ac:dyDescent="0.25">
      <c r="A128" s="14" t="s">
        <v>608</v>
      </c>
      <c r="B128" s="15" t="s">
        <v>24</v>
      </c>
      <c r="C128" s="15" t="s">
        <v>208</v>
      </c>
      <c r="D128" s="47">
        <v>2129</v>
      </c>
      <c r="E128" s="46">
        <v>10.354215910000001</v>
      </c>
      <c r="F128" s="36">
        <f>Table1[[#This Row],[Total (HRK million)]]*1000000/Table1[[#This Row],[Population 2022]]</f>
        <v>4863.417524659465</v>
      </c>
      <c r="G128" s="46">
        <v>13.71661802</v>
      </c>
      <c r="H128" s="36">
        <f>Table1[[#This Row],[Total (HRK million)                ]]*1000000/Table1[[#This Row],[Population 2022]]</f>
        <v>6442.7515359323625</v>
      </c>
      <c r="I128" s="46">
        <v>-3.3624021099999992</v>
      </c>
      <c r="J128" s="36">
        <f>Table1[[#This Row],[Total (HRK million)                           ]]*1000000/Table1[[#This Row],[Population 2022]]</f>
        <v>-1579.3340112728979</v>
      </c>
      <c r="K128" s="47">
        <v>2171</v>
      </c>
      <c r="L128" s="46">
        <v>12.872769</v>
      </c>
      <c r="M128" s="36">
        <f>Table1[[#This Row],[Total (HRK million)  ]]*1000000/Table1[[#This Row],[Population 2021]]</f>
        <v>5929.4191616766466</v>
      </c>
      <c r="N128" s="46">
        <v>12.770003000000001</v>
      </c>
      <c r="O128" s="36">
        <f>Table1[[#This Row],[Total (HRK million)                 ]]*1000000/Table1[[#This Row],[Population 2021]]</f>
        <v>5882.0833717181022</v>
      </c>
      <c r="P128" s="46">
        <v>0.10276599999999902</v>
      </c>
      <c r="Q128" s="36">
        <f>Table1[[#This Row],[Total (HRK million)                            ]]*1000000/Table1[[#This Row],[Population 2021]]</f>
        <v>47.335789958543998</v>
      </c>
      <c r="R128" s="64">
        <v>2147</v>
      </c>
      <c r="S128" s="35">
        <v>6.5715089999999998</v>
      </c>
      <c r="T128" s="36">
        <f>Table1[[#This Row],[Total (HRK million)   ]]*1000000/Table1[[#This Row],[Population 2020]]</f>
        <v>3060.7866790870985</v>
      </c>
      <c r="U128" s="35">
        <v>8.1956980000000001</v>
      </c>
      <c r="V128" s="36">
        <f>Table1[[#This Row],[Total (HRK million)                  ]]*1000000/Table1[[#This Row],[Population 2020]]</f>
        <v>3817.2789939450395</v>
      </c>
      <c r="W128" s="35">
        <f>Table1[[#This Row],[Total (HRK million)   ]]-Table1[[#This Row],[Total (HRK million)                  ]]</f>
        <v>-1.6241890000000003</v>
      </c>
      <c r="X128" s="36">
        <f>Table1[[#This Row],[Total (HRK million)                             ]]*1000000/Table1[[#This Row],[Population 2020]]</f>
        <v>-756.49231485794144</v>
      </c>
      <c r="Y128" s="68">
        <v>2190</v>
      </c>
      <c r="Z128" s="7">
        <v>6.9271820000000002</v>
      </c>
      <c r="AA128" s="6">
        <f>Table1[[#This Row],[Total (HRK million)                     ]]*1000000/Table1[[#This Row],[Population 2019                 ]]</f>
        <v>3163.096803652968</v>
      </c>
      <c r="AB128" s="7">
        <v>6.52874</v>
      </c>
      <c r="AC128" s="6">
        <f>Table1[[#This Row],[Total (HRK million)                                   ]]*1000000/Table1[[#This Row],[Population 2019                 ]]</f>
        <v>2981.1598173515981</v>
      </c>
      <c r="AD128" s="7">
        <f>Table1[[#This Row],[Total (HRK million)                     ]]-Table1[[#This Row],[Total (HRK million)                                   ]]</f>
        <v>0.39844200000000018</v>
      </c>
      <c r="AE128" s="8">
        <f>Table1[[#This Row],[Total (HRK million)                       ]]*1000000/Table1[[#This Row],[Population 2019                 ]]</f>
        <v>181.93698630136996</v>
      </c>
      <c r="AF128" s="6">
        <v>2249</v>
      </c>
      <c r="AG128" s="7">
        <v>5.8666520000000002</v>
      </c>
      <c r="AH128" s="6">
        <f>Table1[[#This Row],[Total (HRK million)                                 ]]*1000000/Table1[[#This Row],[Population 2018]]</f>
        <v>2608.5602489995554</v>
      </c>
      <c r="AI128" s="7">
        <v>6.236167</v>
      </c>
      <c r="AJ128" s="6">
        <f>Table1[[#This Row],[Total (HRK million)                                     ]]*1000000/Table1[[#This Row],[Population 2018]]</f>
        <v>2772.862160960427</v>
      </c>
      <c r="AK128" s="7">
        <f>Table1[[#This Row],[Total (HRK million)                                 ]]-Table1[[#This Row],[Total (HRK million)                                     ]]</f>
        <v>-0.36951499999999982</v>
      </c>
      <c r="AL128" s="8">
        <f>Table1[[#This Row],[Total (HRK million)                                      ]]*1000000/Table1[[#This Row],[Population 2018]]</f>
        <v>-164.30191196087142</v>
      </c>
      <c r="AM128" s="9">
        <v>2289</v>
      </c>
      <c r="AN128" s="10">
        <v>5.396083</v>
      </c>
      <c r="AO128" s="11">
        <f>Table1[[#This Row],[Total (HRK million)                                         ]]*1000000/Table1[[#This Row],[Population 2017               ]]</f>
        <v>2357.3975535168197</v>
      </c>
      <c r="AP128" s="10">
        <v>5.3213590000000002</v>
      </c>
      <c r="AQ128" s="11">
        <f>Table1[[#This Row],[Total (HRK million)                                          ]]*1000000/Table1[[#This Row],[Population 2017               ]]</f>
        <v>2324.7527304499781</v>
      </c>
      <c r="AR128" s="10">
        <f>Table1[[#This Row],[Total (HRK million)                                         ]]-Table1[[#This Row],[Total (HRK million)                                          ]]</f>
        <v>7.4723999999999791E-2</v>
      </c>
      <c r="AS128" s="11">
        <f>Table1[[#This Row],[Total (HRK million)                                                  ]]*1000000/Table1[[#This Row],[Population 2017               ]]</f>
        <v>32.644823066841326</v>
      </c>
      <c r="AT128" s="45">
        <v>2342</v>
      </c>
      <c r="AU128" s="46">
        <v>5.0755730000000003</v>
      </c>
      <c r="AV128" s="13">
        <f>Table1[[#This Row],[Total (HRK million)                                ]]*1000000/Table1[[#This Row],[Population 2016]]</f>
        <v>2167.1959863364646</v>
      </c>
      <c r="AW128" s="46">
        <v>4.723554</v>
      </c>
      <c r="AX128" s="13">
        <f>Table1[[#This Row],[Total (HRK million)                                                        ]]*1000000/Table1[[#This Row],[Population 2016]]</f>
        <v>2016.8889837745517</v>
      </c>
      <c r="AY128" s="82">
        <f>Table1[[#This Row],[Total (HRK million)                                ]]-Table1[[#This Row],[Total (HRK million)                                                        ]]</f>
        <v>0.3520190000000003</v>
      </c>
      <c r="AZ128" s="13">
        <f>Table1[[#This Row],[Total (HRK million)                                                                      ]]*1000000/Table1[[#This Row],[Population 2016]]</f>
        <v>150.30700256191301</v>
      </c>
      <c r="BA128" s="68">
        <v>2411</v>
      </c>
      <c r="BB128" s="52">
        <v>4.848649</v>
      </c>
      <c r="BC128" s="13">
        <f>Table1[[#This Row],[Total (HRK million)                                                           ]]*1000000/Table1[[#This Row],[Population 2015]]</f>
        <v>2011.0530900041476</v>
      </c>
      <c r="BD128" s="52">
        <v>5.3359620000000003</v>
      </c>
      <c r="BE128" s="13">
        <f>Table1[[#This Row],[Total (HRK million) ]]*1000000/Table1[[#This Row],[Population 2015]]</f>
        <v>2213.1737868104519</v>
      </c>
      <c r="BF128" s="82">
        <f>Table1[[#This Row],[Total (HRK million)                                                           ]]-Table1[[#This Row],[Total (HRK million) ]]</f>
        <v>-0.48731300000000033</v>
      </c>
      <c r="BG128" s="13">
        <f>Table1[[#This Row],[Total (HRK million)     ]]*1000000/Table1[[#This Row],[Population 2015]]</f>
        <v>-202.12069680630458</v>
      </c>
      <c r="BH128" s="68">
        <v>2468</v>
      </c>
      <c r="BI128" s="88">
        <v>5.3340569999999996</v>
      </c>
      <c r="BJ128" s="12">
        <f>Table1[[#This Row],[Total (HRK million)                                  ]]*1000000/Table1[[#This Row],[Population 2014]]</f>
        <v>2161.2872771474877</v>
      </c>
      <c r="BK128" s="88">
        <v>4.8783589999999997</v>
      </c>
      <c r="BL128" s="12">
        <f>Table1[[#This Row],[Total (HRK million)    ]]*1000000/Table1[[#This Row],[Population 2014]]</f>
        <v>1976.6446515397083</v>
      </c>
      <c r="BM128" s="88">
        <f>Table1[[#This Row],[Total (HRK million)                                  ]]-Table1[[#This Row],[Total (HRK million)    ]]</f>
        <v>0.45569799999999994</v>
      </c>
      <c r="BN128" s="12">
        <f>Table1[[#This Row],[Total (HRK million)      ]]*1000000/Table1[[#This Row],[Population 2014]]</f>
        <v>184.64262560777956</v>
      </c>
      <c r="BO128" s="94">
        <v>3</v>
      </c>
      <c r="BP128" s="53">
        <v>4</v>
      </c>
      <c r="BQ128" s="55">
        <v>5</v>
      </c>
      <c r="BR128" s="26">
        <v>4</v>
      </c>
      <c r="BS128" s="13">
        <v>4</v>
      </c>
      <c r="BT128" s="13">
        <v>4</v>
      </c>
      <c r="BU128" s="13">
        <v>3</v>
      </c>
      <c r="BV128" s="13">
        <v>4</v>
      </c>
      <c r="BW128" s="56">
        <v>3</v>
      </c>
    </row>
    <row r="129" spans="1:75" x14ac:dyDescent="0.25">
      <c r="A129" s="14" t="s">
        <v>607</v>
      </c>
      <c r="B129" s="15" t="s">
        <v>674</v>
      </c>
      <c r="C129" s="15" t="s">
        <v>16</v>
      </c>
      <c r="D129" s="45">
        <v>6909</v>
      </c>
      <c r="E129" s="44">
        <v>56.51658973</v>
      </c>
      <c r="F129" s="40">
        <f>Table1[[#This Row],[Total (HRK million)]]*1000000/Table1[[#This Row],[Population 2022]]</f>
        <v>8180.1403575047034</v>
      </c>
      <c r="G129" s="44">
        <v>41.590359849999999</v>
      </c>
      <c r="H129" s="40">
        <f>Table1[[#This Row],[Total (HRK million)                ]]*1000000/Table1[[#This Row],[Population 2022]]</f>
        <v>6019.7365537704445</v>
      </c>
      <c r="I129" s="44">
        <v>14.926229879999996</v>
      </c>
      <c r="J129" s="40">
        <f>Table1[[#This Row],[Total (HRK million)                           ]]*1000000/Table1[[#This Row],[Population 2022]]</f>
        <v>2160.4038037342589</v>
      </c>
      <c r="K129" s="45">
        <v>7116</v>
      </c>
      <c r="L129" s="44">
        <v>65.450061000000005</v>
      </c>
      <c r="M129" s="40">
        <f>Table1[[#This Row],[Total (HRK million)  ]]*1000000/Table1[[#This Row],[Population 2021]]</f>
        <v>9197.5914839797642</v>
      </c>
      <c r="N129" s="44">
        <v>49.526300999999997</v>
      </c>
      <c r="O129" s="40">
        <f>Table1[[#This Row],[Total (HRK million)                 ]]*1000000/Table1[[#This Row],[Population 2021]]</f>
        <v>6959.8511804384489</v>
      </c>
      <c r="P129" s="44">
        <v>15.923760000000009</v>
      </c>
      <c r="Q129" s="40">
        <f>Table1[[#This Row],[Total (HRK million)                            ]]*1000000/Table1[[#This Row],[Population 2021]]</f>
        <v>2237.7403035413167</v>
      </c>
      <c r="R129" s="64">
        <v>6581</v>
      </c>
      <c r="S129" s="35">
        <v>39.215147999999999</v>
      </c>
      <c r="T129" s="36">
        <f>Table1[[#This Row],[Total (HRK million)   ]]*1000000/Table1[[#This Row],[Population 2020]]</f>
        <v>5958.8433368788938</v>
      </c>
      <c r="U129" s="35">
        <v>36.810203999999999</v>
      </c>
      <c r="V129" s="36">
        <f>Table1[[#This Row],[Total (HRK million)                  ]]*1000000/Table1[[#This Row],[Population 2020]]</f>
        <v>5593.4058653700049</v>
      </c>
      <c r="W129" s="35">
        <f>Table1[[#This Row],[Total (HRK million)   ]]-Table1[[#This Row],[Total (HRK million)                  ]]</f>
        <v>2.4049440000000004</v>
      </c>
      <c r="X129" s="36">
        <f>Table1[[#This Row],[Total (HRK million)                             ]]*1000000/Table1[[#This Row],[Population 2020]]</f>
        <v>365.4374715088893</v>
      </c>
      <c r="Y129" s="68">
        <v>6718</v>
      </c>
      <c r="Z129" s="7">
        <v>37.303372000000003</v>
      </c>
      <c r="AA129" s="6">
        <f>Table1[[#This Row],[Total (HRK million)                     ]]*1000000/Table1[[#This Row],[Population 2019                 ]]</f>
        <v>5552.7496278654362</v>
      </c>
      <c r="AB129" s="7">
        <v>39.691861000000003</v>
      </c>
      <c r="AC129" s="6">
        <f>Table1[[#This Row],[Total (HRK million)                                   ]]*1000000/Table1[[#This Row],[Population 2019                 ]]</f>
        <v>5908.2853527835669</v>
      </c>
      <c r="AD129" s="7">
        <f>Table1[[#This Row],[Total (HRK million)                     ]]-Table1[[#This Row],[Total (HRK million)                                   ]]</f>
        <v>-2.3884889999999999</v>
      </c>
      <c r="AE129" s="8">
        <f>Table1[[#This Row],[Total (HRK million)                       ]]*1000000/Table1[[#This Row],[Population 2019                 ]]</f>
        <v>-355.53572491813037</v>
      </c>
      <c r="AF129" s="6">
        <v>6824</v>
      </c>
      <c r="AG129" s="7">
        <v>29.105626000000001</v>
      </c>
      <c r="AH129" s="6">
        <f>Table1[[#This Row],[Total (HRK million)                                 ]]*1000000/Table1[[#This Row],[Population 2018]]</f>
        <v>4265.1855216881595</v>
      </c>
      <c r="AI129" s="7">
        <v>32.043621000000002</v>
      </c>
      <c r="AJ129" s="6">
        <f>Table1[[#This Row],[Total (HRK million)                                     ]]*1000000/Table1[[#This Row],[Population 2018]]</f>
        <v>4695.7240621336459</v>
      </c>
      <c r="AK129" s="7">
        <f>Table1[[#This Row],[Total (HRK million)                                 ]]-Table1[[#This Row],[Total (HRK million)                                     ]]</f>
        <v>-2.9379950000000008</v>
      </c>
      <c r="AL129" s="8">
        <f>Table1[[#This Row],[Total (HRK million)                                      ]]*1000000/Table1[[#This Row],[Population 2018]]</f>
        <v>-430.53854044548666</v>
      </c>
      <c r="AM129" s="9">
        <v>7008</v>
      </c>
      <c r="AN129" s="10">
        <v>25.124610000000001</v>
      </c>
      <c r="AO129" s="11">
        <f>Table1[[#This Row],[Total (HRK million)                                         ]]*1000000/Table1[[#This Row],[Population 2017               ]]</f>
        <v>3585.1327054794519</v>
      </c>
      <c r="AP129" s="10">
        <v>27.293839999999999</v>
      </c>
      <c r="AQ129" s="11">
        <f>Table1[[#This Row],[Total (HRK million)                                          ]]*1000000/Table1[[#This Row],[Population 2017               ]]</f>
        <v>3894.6689497716893</v>
      </c>
      <c r="AR129" s="10">
        <f>Table1[[#This Row],[Total (HRK million)                                         ]]-Table1[[#This Row],[Total (HRK million)                                          ]]</f>
        <v>-2.1692299999999989</v>
      </c>
      <c r="AS129" s="11">
        <f>Table1[[#This Row],[Total (HRK million)                                                  ]]*1000000/Table1[[#This Row],[Population 2017               ]]</f>
        <v>-309.53624429223731</v>
      </c>
      <c r="AT129" s="45">
        <v>7408</v>
      </c>
      <c r="AU129" s="46">
        <v>33.090349000000003</v>
      </c>
      <c r="AV129" s="13">
        <f>Table1[[#This Row],[Total (HRK million)                                ]]*1000000/Table1[[#This Row],[Population 2016]]</f>
        <v>4466.8397678185747</v>
      </c>
      <c r="AW129" s="46">
        <v>29.889655999999999</v>
      </c>
      <c r="AX129" s="13">
        <f>Table1[[#This Row],[Total (HRK million)                                                        ]]*1000000/Table1[[#This Row],[Population 2016]]</f>
        <v>4034.7807775377969</v>
      </c>
      <c r="AY129" s="82">
        <f>Table1[[#This Row],[Total (HRK million)                                ]]-Table1[[#This Row],[Total (HRK million)                                                        ]]</f>
        <v>3.2006930000000047</v>
      </c>
      <c r="AZ129" s="13">
        <f>Table1[[#This Row],[Total (HRK million)                                                                      ]]*1000000/Table1[[#This Row],[Population 2016]]</f>
        <v>432.05899028077818</v>
      </c>
      <c r="BA129" s="68">
        <v>7694</v>
      </c>
      <c r="BB129" s="52">
        <v>22.503609000000001</v>
      </c>
      <c r="BC129" s="13">
        <f>Table1[[#This Row],[Total (HRK million)                                                           ]]*1000000/Table1[[#This Row],[Population 2015]]</f>
        <v>2924.8257083441645</v>
      </c>
      <c r="BD129" s="52">
        <v>24.445222000000001</v>
      </c>
      <c r="BE129" s="13">
        <f>Table1[[#This Row],[Total (HRK million) ]]*1000000/Table1[[#This Row],[Population 2015]]</f>
        <v>3177.1798804263062</v>
      </c>
      <c r="BF129" s="82">
        <f>Table1[[#This Row],[Total (HRK million)                                                           ]]-Table1[[#This Row],[Total (HRK million) ]]</f>
        <v>-1.9416130000000003</v>
      </c>
      <c r="BG129" s="13">
        <f>Table1[[#This Row],[Total (HRK million)     ]]*1000000/Table1[[#This Row],[Population 2015]]</f>
        <v>-252.35417208214196</v>
      </c>
      <c r="BH129" s="68">
        <v>7989</v>
      </c>
      <c r="BI129" s="88">
        <v>24.909310000000001</v>
      </c>
      <c r="BJ129" s="12">
        <f>Table1[[#This Row],[Total (HRK million)                                  ]]*1000000/Table1[[#This Row],[Population 2014]]</f>
        <v>3117.9509325322319</v>
      </c>
      <c r="BK129" s="88">
        <v>20.510324000000001</v>
      </c>
      <c r="BL129" s="12">
        <f>Table1[[#This Row],[Total (HRK million)    ]]*1000000/Table1[[#This Row],[Population 2014]]</f>
        <v>2567.3205657779445</v>
      </c>
      <c r="BM129" s="88">
        <f>Table1[[#This Row],[Total (HRK million)                                  ]]-Table1[[#This Row],[Total (HRK million)    ]]</f>
        <v>4.3989860000000007</v>
      </c>
      <c r="BN129" s="12">
        <f>Table1[[#This Row],[Total (HRK million)      ]]*1000000/Table1[[#This Row],[Population 2014]]</f>
        <v>550.63036675428725</v>
      </c>
      <c r="BO129" s="94">
        <v>5</v>
      </c>
      <c r="BP129" s="53">
        <v>5</v>
      </c>
      <c r="BQ129" s="55">
        <v>5</v>
      </c>
      <c r="BR129" s="26">
        <v>5</v>
      </c>
      <c r="BS129" s="13">
        <v>4</v>
      </c>
      <c r="BT129" s="13">
        <v>4</v>
      </c>
      <c r="BU129" s="13">
        <v>4</v>
      </c>
      <c r="BV129" s="13">
        <v>4</v>
      </c>
      <c r="BW129" s="56">
        <v>4</v>
      </c>
    </row>
    <row r="130" spans="1:75" x14ac:dyDescent="0.25">
      <c r="A130" s="14" t="s">
        <v>608</v>
      </c>
      <c r="B130" s="15" t="s">
        <v>672</v>
      </c>
      <c r="C130" s="15" t="s">
        <v>246</v>
      </c>
      <c r="D130" s="45">
        <v>2025</v>
      </c>
      <c r="E130" s="44">
        <v>28.59342857</v>
      </c>
      <c r="F130" s="40">
        <f>Table1[[#This Row],[Total (HRK million)]]*1000000/Table1[[#This Row],[Population 2022]]</f>
        <v>14120.211639506173</v>
      </c>
      <c r="G130" s="44">
        <v>17.162089859999998</v>
      </c>
      <c r="H130" s="40">
        <f>Table1[[#This Row],[Total (HRK million)                ]]*1000000/Table1[[#This Row],[Population 2022]]</f>
        <v>8475.1061037037034</v>
      </c>
      <c r="I130" s="44">
        <v>11.43133871</v>
      </c>
      <c r="J130" s="40">
        <f>Table1[[#This Row],[Total (HRK million)                           ]]*1000000/Table1[[#This Row],[Population 2022]]</f>
        <v>5645.1055358024696</v>
      </c>
      <c r="K130" s="45">
        <v>2078</v>
      </c>
      <c r="L130" s="44">
        <v>18.637157999999999</v>
      </c>
      <c r="M130" s="40">
        <f>Table1[[#This Row],[Total (HRK million)  ]]*1000000/Table1[[#This Row],[Population 2021]]</f>
        <v>8968.7959576515877</v>
      </c>
      <c r="N130" s="44">
        <v>14.361749</v>
      </c>
      <c r="O130" s="40">
        <f>Table1[[#This Row],[Total (HRK million)                 ]]*1000000/Table1[[#This Row],[Population 2021]]</f>
        <v>6911.3325312800771</v>
      </c>
      <c r="P130" s="44">
        <v>4.2754089999999998</v>
      </c>
      <c r="Q130" s="40">
        <f>Table1[[#This Row],[Total (HRK million)                            ]]*1000000/Table1[[#This Row],[Population 2021]]</f>
        <v>2057.4634263715111</v>
      </c>
      <c r="R130" s="64">
        <v>2131</v>
      </c>
      <c r="S130" s="35">
        <v>12.911326000000001</v>
      </c>
      <c r="T130" s="36">
        <f>Table1[[#This Row],[Total (HRK million)   ]]*1000000/Table1[[#This Row],[Population 2020]]</f>
        <v>6058.810886907555</v>
      </c>
      <c r="U130" s="35">
        <v>14.503220000000001</v>
      </c>
      <c r="V130" s="36">
        <f>Table1[[#This Row],[Total (HRK million)                  ]]*1000000/Table1[[#This Row],[Population 2020]]</f>
        <v>6805.8282496480524</v>
      </c>
      <c r="W130" s="35">
        <f>Table1[[#This Row],[Total (HRK million)   ]]-Table1[[#This Row],[Total (HRK million)                  ]]</f>
        <v>-1.5918939999999999</v>
      </c>
      <c r="X130" s="36">
        <f>Table1[[#This Row],[Total (HRK million)                             ]]*1000000/Table1[[#This Row],[Population 2020]]</f>
        <v>-747.01736274049745</v>
      </c>
      <c r="Y130" s="68">
        <v>2163</v>
      </c>
      <c r="Z130" s="7">
        <v>12.566202000000001</v>
      </c>
      <c r="AA130" s="6">
        <f>Table1[[#This Row],[Total (HRK million)                     ]]*1000000/Table1[[#This Row],[Population 2019                 ]]</f>
        <v>5809.6171983356453</v>
      </c>
      <c r="AB130" s="7">
        <v>12.641488000000001</v>
      </c>
      <c r="AC130" s="6">
        <f>Table1[[#This Row],[Total (HRK million)                                   ]]*1000000/Table1[[#This Row],[Population 2019                 ]]</f>
        <v>5844.423485899214</v>
      </c>
      <c r="AD130" s="7">
        <f>Table1[[#This Row],[Total (HRK million)                     ]]-Table1[[#This Row],[Total (HRK million)                                   ]]</f>
        <v>-7.5286000000000186E-2</v>
      </c>
      <c r="AE130" s="8">
        <f>Table1[[#This Row],[Total (HRK million)                       ]]*1000000/Table1[[#This Row],[Population 2019                 ]]</f>
        <v>-34.806287563569207</v>
      </c>
      <c r="AF130" s="6">
        <v>2189</v>
      </c>
      <c r="AG130" s="7">
        <v>12.353581999999999</v>
      </c>
      <c r="AH130" s="6">
        <f>Table1[[#This Row],[Total (HRK million)                                 ]]*1000000/Table1[[#This Row],[Population 2018]]</f>
        <v>5643.481955230699</v>
      </c>
      <c r="AI130" s="7">
        <v>10.306094</v>
      </c>
      <c r="AJ130" s="6">
        <f>Table1[[#This Row],[Total (HRK million)                                     ]]*1000000/Table1[[#This Row],[Population 2018]]</f>
        <v>4708.1288259479215</v>
      </c>
      <c r="AK130" s="7">
        <f>Table1[[#This Row],[Total (HRK million)                                 ]]-Table1[[#This Row],[Total (HRK million)                                     ]]</f>
        <v>2.0474879999999995</v>
      </c>
      <c r="AL130" s="8">
        <f>Table1[[#This Row],[Total (HRK million)                                      ]]*1000000/Table1[[#This Row],[Population 2018]]</f>
        <v>935.35312928277733</v>
      </c>
      <c r="AM130" s="9">
        <v>2205</v>
      </c>
      <c r="AN130" s="10">
        <v>9.3771540000000009</v>
      </c>
      <c r="AO130" s="11">
        <f>Table1[[#This Row],[Total (HRK million)                                         ]]*1000000/Table1[[#This Row],[Population 2017               ]]</f>
        <v>4252.6775510204079</v>
      </c>
      <c r="AP130" s="10">
        <v>8.6705279999999991</v>
      </c>
      <c r="AQ130" s="11">
        <f>Table1[[#This Row],[Total (HRK million)                                          ]]*1000000/Table1[[#This Row],[Population 2017               ]]</f>
        <v>3932.2122448979594</v>
      </c>
      <c r="AR130" s="10">
        <f>Table1[[#This Row],[Total (HRK million)                                         ]]-Table1[[#This Row],[Total (HRK million)                                          ]]</f>
        <v>0.70662600000000175</v>
      </c>
      <c r="AS130" s="11">
        <f>Table1[[#This Row],[Total (HRK million)                                                  ]]*1000000/Table1[[#This Row],[Population 2017               ]]</f>
        <v>320.46530612244976</v>
      </c>
      <c r="AT130" s="45">
        <v>2224</v>
      </c>
      <c r="AU130" s="46">
        <v>8.3934460000000009</v>
      </c>
      <c r="AV130" s="13">
        <f>Table1[[#This Row],[Total (HRK million)                                ]]*1000000/Table1[[#This Row],[Population 2016]]</f>
        <v>3774.031474820144</v>
      </c>
      <c r="AW130" s="46">
        <v>8.4139409999999994</v>
      </c>
      <c r="AX130" s="13">
        <f>Table1[[#This Row],[Total (HRK million)                                                        ]]*1000000/Table1[[#This Row],[Population 2016]]</f>
        <v>3783.2468525179856</v>
      </c>
      <c r="AY130" s="82">
        <f>Table1[[#This Row],[Total (HRK million)                                ]]-Table1[[#This Row],[Total (HRK million)                                                        ]]</f>
        <v>-2.0494999999998598E-2</v>
      </c>
      <c r="AZ130" s="13">
        <f>Table1[[#This Row],[Total (HRK million)                                                                      ]]*1000000/Table1[[#This Row],[Population 2016]]</f>
        <v>-9.2153776978410971</v>
      </c>
      <c r="BA130" s="68">
        <v>2267</v>
      </c>
      <c r="BB130" s="52">
        <v>8.9506029999999992</v>
      </c>
      <c r="BC130" s="13">
        <f>Table1[[#This Row],[Total (HRK million)                                                           ]]*1000000/Table1[[#This Row],[Population 2015]]</f>
        <v>3948.2148213498017</v>
      </c>
      <c r="BD130" s="52">
        <v>8.2982630000000004</v>
      </c>
      <c r="BE130" s="13">
        <f>Table1[[#This Row],[Total (HRK million) ]]*1000000/Table1[[#This Row],[Population 2015]]</f>
        <v>3660.460079400088</v>
      </c>
      <c r="BF130" s="82">
        <f>Table1[[#This Row],[Total (HRK million)                                                           ]]-Table1[[#This Row],[Total (HRK million) ]]</f>
        <v>0.65233999999999881</v>
      </c>
      <c r="BG130" s="13">
        <f>Table1[[#This Row],[Total (HRK million)     ]]*1000000/Table1[[#This Row],[Population 2015]]</f>
        <v>287.75474194971275</v>
      </c>
      <c r="BH130" s="68">
        <v>2316</v>
      </c>
      <c r="BI130" s="88">
        <v>7.9759250000000002</v>
      </c>
      <c r="BJ130" s="12">
        <f>Table1[[#This Row],[Total (HRK million)                                  ]]*1000000/Table1[[#This Row],[Population 2014]]</f>
        <v>3443.8363557858374</v>
      </c>
      <c r="BK130" s="88">
        <v>12.143124</v>
      </c>
      <c r="BL130" s="12">
        <f>Table1[[#This Row],[Total (HRK million)    ]]*1000000/Table1[[#This Row],[Population 2014]]</f>
        <v>5243.1450777202072</v>
      </c>
      <c r="BM130" s="88">
        <f>Table1[[#This Row],[Total (HRK million)                                  ]]-Table1[[#This Row],[Total (HRK million)    ]]</f>
        <v>-4.1671990000000001</v>
      </c>
      <c r="BN130" s="12">
        <f>Table1[[#This Row],[Total (HRK million)      ]]*1000000/Table1[[#This Row],[Population 2014]]</f>
        <v>-1799.3087219343697</v>
      </c>
      <c r="BO130" s="94">
        <v>5</v>
      </c>
      <c r="BP130" s="53">
        <v>4</v>
      </c>
      <c r="BQ130" s="55">
        <v>5</v>
      </c>
      <c r="BR130" s="26">
        <v>5</v>
      </c>
      <c r="BS130" s="13">
        <v>5</v>
      </c>
      <c r="BT130" s="13">
        <v>5</v>
      </c>
      <c r="BU130" s="13">
        <v>5</v>
      </c>
      <c r="BV130" s="13">
        <v>3</v>
      </c>
      <c r="BW130" s="56">
        <v>0</v>
      </c>
    </row>
    <row r="131" spans="1:75" x14ac:dyDescent="0.25">
      <c r="A131" s="14" t="s">
        <v>608</v>
      </c>
      <c r="B131" s="15" t="s">
        <v>659</v>
      </c>
      <c r="C131" s="15" t="s">
        <v>535</v>
      </c>
      <c r="D131" s="45">
        <v>2278</v>
      </c>
      <c r="E131" s="44">
        <v>11.48888625</v>
      </c>
      <c r="F131" s="40">
        <f>Table1[[#This Row],[Total (HRK million)]]*1000000/Table1[[#This Row],[Population 2022]]</f>
        <v>5043.4092405618967</v>
      </c>
      <c r="G131" s="44">
        <v>8.6674009900000009</v>
      </c>
      <c r="H131" s="40">
        <f>Table1[[#This Row],[Total (HRK million)                ]]*1000000/Table1[[#This Row],[Population 2022]]</f>
        <v>3804.8292317822652</v>
      </c>
      <c r="I131" s="44">
        <v>2.8214852599999998</v>
      </c>
      <c r="J131" s="40">
        <f>Table1[[#This Row],[Total (HRK million)                           ]]*1000000/Table1[[#This Row],[Population 2022]]</f>
        <v>1238.5800087796313</v>
      </c>
      <c r="K131" s="45">
        <v>2343</v>
      </c>
      <c r="L131" s="44">
        <v>8.7215450000000008</v>
      </c>
      <c r="M131" s="40">
        <f>Table1[[#This Row],[Total (HRK million)  ]]*1000000/Table1[[#This Row],[Population 2021]]</f>
        <v>3722.3836961160905</v>
      </c>
      <c r="N131" s="44">
        <v>9.5967819999999993</v>
      </c>
      <c r="O131" s="40">
        <f>Table1[[#This Row],[Total (HRK million)                 ]]*1000000/Table1[[#This Row],[Population 2021]]</f>
        <v>4095.9376867264191</v>
      </c>
      <c r="P131" s="44">
        <v>-0.87523699999999849</v>
      </c>
      <c r="Q131" s="40">
        <f>Table1[[#This Row],[Total (HRK million)                            ]]*1000000/Table1[[#This Row],[Population 2021]]</f>
        <v>-373.55399061032801</v>
      </c>
      <c r="R131" s="64">
        <v>2459</v>
      </c>
      <c r="S131" s="35">
        <v>9.6332489999999993</v>
      </c>
      <c r="T131" s="36">
        <f>Table1[[#This Row],[Total (HRK million)   ]]*1000000/Table1[[#This Row],[Population 2020]]</f>
        <v>3917.547376982513</v>
      </c>
      <c r="U131" s="35">
        <v>7.4437490000000004</v>
      </c>
      <c r="V131" s="36">
        <f>Table1[[#This Row],[Total (HRK million)                  ]]*1000000/Table1[[#This Row],[Population 2020]]</f>
        <v>3027.1447742984951</v>
      </c>
      <c r="W131" s="35">
        <f>Table1[[#This Row],[Total (HRK million)   ]]-Table1[[#This Row],[Total (HRK million)                  ]]</f>
        <v>2.1894999999999989</v>
      </c>
      <c r="X131" s="36">
        <f>Table1[[#This Row],[Total (HRK million)                             ]]*1000000/Table1[[#This Row],[Population 2020]]</f>
        <v>890.40260268401755</v>
      </c>
      <c r="Y131" s="68">
        <v>2512</v>
      </c>
      <c r="Z131" s="7">
        <v>12.155143000000001</v>
      </c>
      <c r="AA131" s="6">
        <f>Table1[[#This Row],[Total (HRK million)                     ]]*1000000/Table1[[#This Row],[Population 2019                 ]]</f>
        <v>4838.8308121019109</v>
      </c>
      <c r="AB131" s="7">
        <v>9.9557199999999995</v>
      </c>
      <c r="AC131" s="6">
        <f>Table1[[#This Row],[Total (HRK million)                                   ]]*1000000/Table1[[#This Row],[Population 2019                 ]]</f>
        <v>3963.2643312101909</v>
      </c>
      <c r="AD131" s="7">
        <f>Table1[[#This Row],[Total (HRK million)                     ]]-Table1[[#This Row],[Total (HRK million)                                   ]]</f>
        <v>2.1994230000000012</v>
      </c>
      <c r="AE131" s="8">
        <f>Table1[[#This Row],[Total (HRK million)                       ]]*1000000/Table1[[#This Row],[Population 2019                 ]]</f>
        <v>875.56648089172029</v>
      </c>
      <c r="AF131" s="6">
        <v>2536</v>
      </c>
      <c r="AG131" s="7">
        <v>7.4958989999999996</v>
      </c>
      <c r="AH131" s="6">
        <f>Table1[[#This Row],[Total (HRK million)                                 ]]*1000000/Table1[[#This Row],[Population 2018]]</f>
        <v>2955.7961356466876</v>
      </c>
      <c r="AI131" s="7">
        <v>9.0830289999999998</v>
      </c>
      <c r="AJ131" s="6">
        <f>Table1[[#This Row],[Total (HRK million)                                     ]]*1000000/Table1[[#This Row],[Population 2018]]</f>
        <v>3581.6360410094635</v>
      </c>
      <c r="AK131" s="7">
        <f>Table1[[#This Row],[Total (HRK million)                                 ]]-Table1[[#This Row],[Total (HRK million)                                     ]]</f>
        <v>-1.5871300000000002</v>
      </c>
      <c r="AL131" s="8">
        <f>Table1[[#This Row],[Total (HRK million)                                      ]]*1000000/Table1[[#This Row],[Population 2018]]</f>
        <v>-625.83990536277611</v>
      </c>
      <c r="AM131" s="9">
        <v>2582</v>
      </c>
      <c r="AN131" s="10">
        <v>4.4247360000000002</v>
      </c>
      <c r="AO131" s="11">
        <f>Table1[[#This Row],[Total (HRK million)                                         ]]*1000000/Table1[[#This Row],[Population 2017               ]]</f>
        <v>1713.6855151045702</v>
      </c>
      <c r="AP131" s="10">
        <v>11.208767</v>
      </c>
      <c r="AQ131" s="11">
        <f>Table1[[#This Row],[Total (HRK million)                                          ]]*1000000/Table1[[#This Row],[Population 2017               ]]</f>
        <v>4341.1181254841213</v>
      </c>
      <c r="AR131" s="10">
        <f>Table1[[#This Row],[Total (HRK million)                                         ]]-Table1[[#This Row],[Total (HRK million)                                          ]]</f>
        <v>-6.7840309999999997</v>
      </c>
      <c r="AS131" s="11">
        <f>Table1[[#This Row],[Total (HRK million)                                                  ]]*1000000/Table1[[#This Row],[Population 2017               ]]</f>
        <v>-2627.4326103795506</v>
      </c>
      <c r="AT131" s="45">
        <v>2636</v>
      </c>
      <c r="AU131" s="46">
        <v>4.0540370000000001</v>
      </c>
      <c r="AV131" s="13">
        <f>Table1[[#This Row],[Total (HRK million)                                ]]*1000000/Table1[[#This Row],[Population 2016]]</f>
        <v>1537.9503034901365</v>
      </c>
      <c r="AW131" s="46">
        <v>4.7110190000000003</v>
      </c>
      <c r="AX131" s="13">
        <f>Table1[[#This Row],[Total (HRK million)                                                        ]]*1000000/Table1[[#This Row],[Population 2016]]</f>
        <v>1787.1847496206374</v>
      </c>
      <c r="AY131" s="82">
        <f>Table1[[#This Row],[Total (HRK million)                                ]]-Table1[[#This Row],[Total (HRK million)                                                        ]]</f>
        <v>-0.65698200000000018</v>
      </c>
      <c r="AZ131" s="13">
        <f>Table1[[#This Row],[Total (HRK million)                                                                      ]]*1000000/Table1[[#This Row],[Population 2016]]</f>
        <v>-249.23444613050086</v>
      </c>
      <c r="BA131" s="68">
        <v>2679</v>
      </c>
      <c r="BB131" s="52">
        <v>3.4230269999999998</v>
      </c>
      <c r="BC131" s="13">
        <f>Table1[[#This Row],[Total (HRK million)                                                           ]]*1000000/Table1[[#This Row],[Population 2015]]</f>
        <v>1277.7256438969764</v>
      </c>
      <c r="BD131" s="52">
        <v>3.4177</v>
      </c>
      <c r="BE131" s="13">
        <f>Table1[[#This Row],[Total (HRK million) ]]*1000000/Table1[[#This Row],[Population 2015]]</f>
        <v>1275.7372153788726</v>
      </c>
      <c r="BF131" s="82">
        <f>Table1[[#This Row],[Total (HRK million)                                                           ]]-Table1[[#This Row],[Total (HRK million) ]]</f>
        <v>5.3269999999998596E-3</v>
      </c>
      <c r="BG131" s="13">
        <f>Table1[[#This Row],[Total (HRK million)     ]]*1000000/Table1[[#This Row],[Population 2015]]</f>
        <v>1.9884285181037178</v>
      </c>
      <c r="BH131" s="68">
        <v>2701</v>
      </c>
      <c r="BI131" s="88">
        <v>4.4798920000000004</v>
      </c>
      <c r="BJ131" s="12">
        <f>Table1[[#This Row],[Total (HRK million)                                  ]]*1000000/Table1[[#This Row],[Population 2014]]</f>
        <v>1658.6049611255091</v>
      </c>
      <c r="BK131" s="88">
        <v>4.0751189999999999</v>
      </c>
      <c r="BL131" s="12">
        <f>Table1[[#This Row],[Total (HRK million)    ]]*1000000/Table1[[#This Row],[Population 2014]]</f>
        <v>1508.7445390596076</v>
      </c>
      <c r="BM131" s="88">
        <f>Table1[[#This Row],[Total (HRK million)                                  ]]-Table1[[#This Row],[Total (HRK million)    ]]</f>
        <v>0.40477300000000049</v>
      </c>
      <c r="BN131" s="12">
        <f>Table1[[#This Row],[Total (HRK million)      ]]*1000000/Table1[[#This Row],[Population 2014]]</f>
        <v>149.8604220659017</v>
      </c>
      <c r="BO131" s="94">
        <v>5</v>
      </c>
      <c r="BP131" s="53">
        <v>5</v>
      </c>
      <c r="BQ131" s="55">
        <v>5</v>
      </c>
      <c r="BR131" s="26">
        <v>4</v>
      </c>
      <c r="BS131" s="13">
        <v>4</v>
      </c>
      <c r="BT131" s="13">
        <v>4</v>
      </c>
      <c r="BU131" s="13">
        <v>3</v>
      </c>
      <c r="BV131" s="13">
        <v>3</v>
      </c>
      <c r="BW131" s="56">
        <v>1</v>
      </c>
    </row>
    <row r="132" spans="1:75" x14ac:dyDescent="0.25">
      <c r="A132" s="14" t="s">
        <v>608</v>
      </c>
      <c r="B132" s="15" t="s">
        <v>666</v>
      </c>
      <c r="C132" s="15" t="s">
        <v>397</v>
      </c>
      <c r="D132" s="47">
        <v>1171</v>
      </c>
      <c r="E132" s="46">
        <v>8.1453117600000002</v>
      </c>
      <c r="F132" s="36">
        <f>Table1[[#This Row],[Total (HRK million)]]*1000000/Table1[[#This Row],[Population 2022]]</f>
        <v>6955.8597438087099</v>
      </c>
      <c r="G132" s="46">
        <v>5.1379830200000001</v>
      </c>
      <c r="H132" s="36">
        <f>Table1[[#This Row],[Total (HRK million)                ]]*1000000/Table1[[#This Row],[Population 2022]]</f>
        <v>4387.6883176771989</v>
      </c>
      <c r="I132" s="46">
        <v>3.0073287399999993</v>
      </c>
      <c r="J132" s="36">
        <f>Table1[[#This Row],[Total (HRK million)                           ]]*1000000/Table1[[#This Row],[Population 2022]]</f>
        <v>2568.171426131511</v>
      </c>
      <c r="K132" s="47">
        <v>1246</v>
      </c>
      <c r="L132" s="46">
        <v>6.7104239999999997</v>
      </c>
      <c r="M132" s="36">
        <f>Table1[[#This Row],[Total (HRK million)  ]]*1000000/Table1[[#This Row],[Population 2021]]</f>
        <v>5385.5730337078649</v>
      </c>
      <c r="N132" s="46">
        <v>12.874021000000001</v>
      </c>
      <c r="O132" s="36">
        <f>Table1[[#This Row],[Total (HRK million)                 ]]*1000000/Table1[[#This Row],[Population 2021]]</f>
        <v>10332.280096308186</v>
      </c>
      <c r="P132" s="46">
        <v>-6.1635970000000011</v>
      </c>
      <c r="Q132" s="36">
        <f>Table1[[#This Row],[Total (HRK million)                            ]]*1000000/Table1[[#This Row],[Population 2021]]</f>
        <v>-4946.7070626003215</v>
      </c>
      <c r="R132" s="64">
        <v>1347</v>
      </c>
      <c r="S132" s="35">
        <v>9.8106849999999994</v>
      </c>
      <c r="T132" s="36">
        <f>Table1[[#This Row],[Total (HRK million)   ]]*1000000/Table1[[#This Row],[Population 2020]]</f>
        <v>7283.3593170007425</v>
      </c>
      <c r="U132" s="35">
        <v>7.9154749999999998</v>
      </c>
      <c r="V132" s="36">
        <f>Table1[[#This Row],[Total (HRK million)                  ]]*1000000/Table1[[#This Row],[Population 2020]]</f>
        <v>5876.3734224201926</v>
      </c>
      <c r="W132" s="35">
        <f>Table1[[#This Row],[Total (HRK million)   ]]-Table1[[#This Row],[Total (HRK million)                  ]]</f>
        <v>1.8952099999999996</v>
      </c>
      <c r="X132" s="36">
        <f>Table1[[#This Row],[Total (HRK million)                             ]]*1000000/Table1[[#This Row],[Population 2020]]</f>
        <v>1406.985894580549</v>
      </c>
      <c r="Y132" s="68">
        <v>1367</v>
      </c>
      <c r="Z132" s="7">
        <v>6.8046309999999997</v>
      </c>
      <c r="AA132" s="6">
        <f>Table1[[#This Row],[Total (HRK million)                     ]]*1000000/Table1[[#This Row],[Population 2019                 ]]</f>
        <v>4977.7841989758599</v>
      </c>
      <c r="AB132" s="7">
        <v>6.6656620000000002</v>
      </c>
      <c r="AC132" s="6">
        <f>Table1[[#This Row],[Total (HRK million)                                   ]]*1000000/Table1[[#This Row],[Population 2019                 ]]</f>
        <v>4876.1243599122163</v>
      </c>
      <c r="AD132" s="7">
        <f>Table1[[#This Row],[Total (HRK million)                     ]]-Table1[[#This Row],[Total (HRK million)                                   ]]</f>
        <v>0.13896899999999945</v>
      </c>
      <c r="AE132" s="8">
        <f>Table1[[#This Row],[Total (HRK million)                       ]]*1000000/Table1[[#This Row],[Population 2019                 ]]</f>
        <v>101.65983906364261</v>
      </c>
      <c r="AF132" s="6">
        <v>1405</v>
      </c>
      <c r="AG132" s="7">
        <v>6.8351540000000002</v>
      </c>
      <c r="AH132" s="6">
        <f>Table1[[#This Row],[Total (HRK million)                                 ]]*1000000/Table1[[#This Row],[Population 2018]]</f>
        <v>4864.8782918149464</v>
      </c>
      <c r="AI132" s="7">
        <v>6.3900759999999996</v>
      </c>
      <c r="AJ132" s="6">
        <f>Table1[[#This Row],[Total (HRK million)                                     ]]*1000000/Table1[[#This Row],[Population 2018]]</f>
        <v>4548.0967971530254</v>
      </c>
      <c r="AK132" s="7">
        <f>Table1[[#This Row],[Total (HRK million)                                 ]]-Table1[[#This Row],[Total (HRK million)                                     ]]</f>
        <v>0.44507800000000053</v>
      </c>
      <c r="AL132" s="8">
        <f>Table1[[#This Row],[Total (HRK million)                                      ]]*1000000/Table1[[#This Row],[Population 2018]]</f>
        <v>316.78149466192207</v>
      </c>
      <c r="AM132" s="9">
        <v>1448</v>
      </c>
      <c r="AN132" s="10">
        <v>5.2141520000000003</v>
      </c>
      <c r="AO132" s="11">
        <f>Table1[[#This Row],[Total (HRK million)                                         ]]*1000000/Table1[[#This Row],[Population 2017               ]]</f>
        <v>3600.9337016574586</v>
      </c>
      <c r="AP132" s="10">
        <v>4.5733540000000001</v>
      </c>
      <c r="AQ132" s="11">
        <f>Table1[[#This Row],[Total (HRK million)                                          ]]*1000000/Table1[[#This Row],[Population 2017               ]]</f>
        <v>3158.3936464088397</v>
      </c>
      <c r="AR132" s="10">
        <f>Table1[[#This Row],[Total (HRK million)                                         ]]-Table1[[#This Row],[Total (HRK million)                                          ]]</f>
        <v>0.6407980000000002</v>
      </c>
      <c r="AS132" s="11">
        <f>Table1[[#This Row],[Total (HRK million)                                                  ]]*1000000/Table1[[#This Row],[Population 2017               ]]</f>
        <v>442.54005524861896</v>
      </c>
      <c r="AT132" s="45">
        <v>1495</v>
      </c>
      <c r="AU132" s="46">
        <v>3.6736390000000001</v>
      </c>
      <c r="AV132" s="13">
        <f>Table1[[#This Row],[Total (HRK million)                                ]]*1000000/Table1[[#This Row],[Population 2016]]</f>
        <v>2457.2836120401339</v>
      </c>
      <c r="AW132" s="46">
        <v>4.0601900000000004</v>
      </c>
      <c r="AX132" s="13">
        <f>Table1[[#This Row],[Total (HRK million)                                                        ]]*1000000/Table1[[#This Row],[Population 2016]]</f>
        <v>2715.8461538461543</v>
      </c>
      <c r="AY132" s="82">
        <f>Table1[[#This Row],[Total (HRK million)                                ]]-Table1[[#This Row],[Total (HRK million)                                                        ]]</f>
        <v>-0.38655100000000031</v>
      </c>
      <c r="AZ132" s="13">
        <f>Table1[[#This Row],[Total (HRK million)                                                                      ]]*1000000/Table1[[#This Row],[Population 2016]]</f>
        <v>-258.56254180602025</v>
      </c>
      <c r="BA132" s="68">
        <v>1521</v>
      </c>
      <c r="BB132" s="52">
        <v>4.2889270000000002</v>
      </c>
      <c r="BC132" s="13">
        <f>Table1[[#This Row],[Total (HRK million)                                                           ]]*1000000/Table1[[#This Row],[Population 2015]]</f>
        <v>2819.8073635765945</v>
      </c>
      <c r="BD132" s="52">
        <v>3.7067160000000001</v>
      </c>
      <c r="BE132" s="13">
        <f>Table1[[#This Row],[Total (HRK million) ]]*1000000/Table1[[#This Row],[Population 2015]]</f>
        <v>2437.0256410256411</v>
      </c>
      <c r="BF132" s="82">
        <f>Table1[[#This Row],[Total (HRK million)                                                           ]]-Table1[[#This Row],[Total (HRK million) ]]</f>
        <v>0.58221100000000003</v>
      </c>
      <c r="BG132" s="13">
        <f>Table1[[#This Row],[Total (HRK million)     ]]*1000000/Table1[[#This Row],[Population 2015]]</f>
        <v>382.7817225509533</v>
      </c>
      <c r="BH132" s="68">
        <v>1546</v>
      </c>
      <c r="BI132" s="88">
        <v>2.261593</v>
      </c>
      <c r="BJ132" s="12">
        <f>Table1[[#This Row],[Total (HRK million)                                  ]]*1000000/Table1[[#This Row],[Population 2014]]</f>
        <v>1462.8673997412677</v>
      </c>
      <c r="BK132" s="88">
        <v>1.8704480000000001</v>
      </c>
      <c r="BL132" s="12">
        <f>Table1[[#This Row],[Total (HRK million)    ]]*1000000/Table1[[#This Row],[Population 2014]]</f>
        <v>1209.862871927555</v>
      </c>
      <c r="BM132" s="88">
        <f>Table1[[#This Row],[Total (HRK million)                                  ]]-Table1[[#This Row],[Total (HRK million)    ]]</f>
        <v>0.39114499999999985</v>
      </c>
      <c r="BN132" s="12">
        <f>Table1[[#This Row],[Total (HRK million)      ]]*1000000/Table1[[#This Row],[Population 2014]]</f>
        <v>253.00452781371268</v>
      </c>
      <c r="BO132" s="94">
        <v>5</v>
      </c>
      <c r="BP132" s="53">
        <v>4</v>
      </c>
      <c r="BQ132" s="55">
        <v>4</v>
      </c>
      <c r="BR132" s="26">
        <v>0</v>
      </c>
      <c r="BS132" s="13">
        <v>0</v>
      </c>
      <c r="BT132" s="13">
        <v>0</v>
      </c>
      <c r="BU132" s="13">
        <v>0</v>
      </c>
      <c r="BV132" s="13">
        <v>0</v>
      </c>
      <c r="BW132" s="56">
        <v>0</v>
      </c>
    </row>
    <row r="133" spans="1:75" x14ac:dyDescent="0.25">
      <c r="A133" s="14" t="s">
        <v>608</v>
      </c>
      <c r="B133" s="15" t="s">
        <v>672</v>
      </c>
      <c r="C133" s="15" t="s">
        <v>247</v>
      </c>
      <c r="D133" s="47">
        <v>1523</v>
      </c>
      <c r="E133" s="46">
        <v>6.0058707499999997</v>
      </c>
      <c r="F133" s="36">
        <f>Table1[[#This Row],[Total (HRK million)]]*1000000/Table1[[#This Row],[Population 2022]]</f>
        <v>3943.4476362442547</v>
      </c>
      <c r="G133" s="46">
        <v>3.8471482900000002</v>
      </c>
      <c r="H133" s="36">
        <f>Table1[[#This Row],[Total (HRK million)                ]]*1000000/Table1[[#This Row],[Population 2022]]</f>
        <v>2526.0330203545632</v>
      </c>
      <c r="I133" s="46">
        <v>2.1587224599999999</v>
      </c>
      <c r="J133" s="36">
        <f>Table1[[#This Row],[Total (HRK million)                           ]]*1000000/Table1[[#This Row],[Population 2022]]</f>
        <v>1417.4146158896913</v>
      </c>
      <c r="K133" s="47">
        <v>1559</v>
      </c>
      <c r="L133" s="46">
        <v>7.2065890000000001</v>
      </c>
      <c r="M133" s="36">
        <f>Table1[[#This Row],[Total (HRK million)  ]]*1000000/Table1[[#This Row],[Population 2021]]</f>
        <v>4622.5715202052597</v>
      </c>
      <c r="N133" s="46">
        <v>5.6417909999999996</v>
      </c>
      <c r="O133" s="36">
        <f>Table1[[#This Row],[Total (HRK million)                 ]]*1000000/Table1[[#This Row],[Population 2021]]</f>
        <v>3618.852469531751</v>
      </c>
      <c r="P133" s="46">
        <v>1.5647980000000006</v>
      </c>
      <c r="Q133" s="36">
        <f>Table1[[#This Row],[Total (HRK million)                            ]]*1000000/Table1[[#This Row],[Population 2021]]</f>
        <v>1003.7190506735089</v>
      </c>
      <c r="R133" s="64">
        <v>1591</v>
      </c>
      <c r="S133" s="35">
        <v>8.0676670000000001</v>
      </c>
      <c r="T133" s="36">
        <f>Table1[[#This Row],[Total (HRK million)   ]]*1000000/Table1[[#This Row],[Population 2020]]</f>
        <v>5070.8152105593963</v>
      </c>
      <c r="U133" s="35">
        <v>9.1396909999999991</v>
      </c>
      <c r="V133" s="36">
        <f>Table1[[#This Row],[Total (HRK million)                  ]]*1000000/Table1[[#This Row],[Population 2020]]</f>
        <v>5744.6203645505975</v>
      </c>
      <c r="W133" s="35">
        <f>Table1[[#This Row],[Total (HRK million)   ]]-Table1[[#This Row],[Total (HRK million)                  ]]</f>
        <v>-1.072023999999999</v>
      </c>
      <c r="X133" s="36">
        <f>Table1[[#This Row],[Total (HRK million)                             ]]*1000000/Table1[[#This Row],[Population 2020]]</f>
        <v>-673.80515399119997</v>
      </c>
      <c r="Y133" s="68">
        <v>1602</v>
      </c>
      <c r="Z133" s="7">
        <v>5.1135549999999999</v>
      </c>
      <c r="AA133" s="6">
        <f>Table1[[#This Row],[Total (HRK million)                     ]]*1000000/Table1[[#This Row],[Population 2019                 ]]</f>
        <v>3191.9818976279648</v>
      </c>
      <c r="AB133" s="7">
        <v>5.5428459999999999</v>
      </c>
      <c r="AC133" s="6">
        <f>Table1[[#This Row],[Total (HRK million)                                   ]]*1000000/Table1[[#This Row],[Population 2019                 ]]</f>
        <v>3459.9538077403245</v>
      </c>
      <c r="AD133" s="7">
        <f>Table1[[#This Row],[Total (HRK million)                     ]]-Table1[[#This Row],[Total (HRK million)                                   ]]</f>
        <v>-0.42929100000000009</v>
      </c>
      <c r="AE133" s="8">
        <f>Table1[[#This Row],[Total (HRK million)                       ]]*1000000/Table1[[#This Row],[Population 2019                 ]]</f>
        <v>-267.97191011235964</v>
      </c>
      <c r="AF133" s="6">
        <v>1598</v>
      </c>
      <c r="AG133" s="7">
        <v>4.1296150000000003</v>
      </c>
      <c r="AH133" s="6">
        <f>Table1[[#This Row],[Total (HRK million)                                 ]]*1000000/Table1[[#This Row],[Population 2018]]</f>
        <v>2584.2396745932419</v>
      </c>
      <c r="AI133" s="7">
        <v>3.4800409999999999</v>
      </c>
      <c r="AJ133" s="6">
        <f>Table1[[#This Row],[Total (HRK million)                                     ]]*1000000/Table1[[#This Row],[Population 2018]]</f>
        <v>2177.7478097622029</v>
      </c>
      <c r="AK133" s="7">
        <f>Table1[[#This Row],[Total (HRK million)                                 ]]-Table1[[#This Row],[Total (HRK million)                                     ]]</f>
        <v>0.64957400000000032</v>
      </c>
      <c r="AL133" s="8">
        <f>Table1[[#This Row],[Total (HRK million)                                      ]]*1000000/Table1[[#This Row],[Population 2018]]</f>
        <v>406.49186483103904</v>
      </c>
      <c r="AM133" s="9">
        <v>1612</v>
      </c>
      <c r="AN133" s="10">
        <v>3.2273540000000001</v>
      </c>
      <c r="AO133" s="11">
        <f>Table1[[#This Row],[Total (HRK million)                                         ]]*1000000/Table1[[#This Row],[Population 2017               ]]</f>
        <v>2002.0806451612902</v>
      </c>
      <c r="AP133" s="10">
        <v>3.443686</v>
      </c>
      <c r="AQ133" s="11">
        <f>Table1[[#This Row],[Total (HRK million)                                          ]]*1000000/Table1[[#This Row],[Population 2017               ]]</f>
        <v>2136.2816377171216</v>
      </c>
      <c r="AR133" s="10">
        <f>Table1[[#This Row],[Total (HRK million)                                         ]]-Table1[[#This Row],[Total (HRK million)                                          ]]</f>
        <v>-0.21633199999999997</v>
      </c>
      <c r="AS133" s="11">
        <f>Table1[[#This Row],[Total (HRK million)                                                  ]]*1000000/Table1[[#This Row],[Population 2017               ]]</f>
        <v>-134.20099255583125</v>
      </c>
      <c r="AT133" s="45">
        <v>1659</v>
      </c>
      <c r="AU133" s="46">
        <v>3.4426420000000002</v>
      </c>
      <c r="AV133" s="13">
        <f>Table1[[#This Row],[Total (HRK million)                                ]]*1000000/Table1[[#This Row],[Population 2016]]</f>
        <v>2075.1308016877638</v>
      </c>
      <c r="AW133" s="46">
        <v>2.6948500000000002</v>
      </c>
      <c r="AX133" s="13">
        <f>Table1[[#This Row],[Total (HRK million)                                                        ]]*1000000/Table1[[#This Row],[Population 2016]]</f>
        <v>1624.3821579264618</v>
      </c>
      <c r="AY133" s="82">
        <f>Table1[[#This Row],[Total (HRK million)                                ]]-Table1[[#This Row],[Total (HRK million)                                                        ]]</f>
        <v>0.74779200000000001</v>
      </c>
      <c r="AZ133" s="13">
        <f>Table1[[#This Row],[Total (HRK million)                                                                      ]]*1000000/Table1[[#This Row],[Population 2016]]</f>
        <v>450.74864376130199</v>
      </c>
      <c r="BA133" s="68">
        <v>1678</v>
      </c>
      <c r="BB133" s="52">
        <v>2.3286009999999999</v>
      </c>
      <c r="BC133" s="13">
        <f>Table1[[#This Row],[Total (HRK million)                                                           ]]*1000000/Table1[[#This Row],[Population 2015]]</f>
        <v>1387.7240762812874</v>
      </c>
      <c r="BD133" s="52">
        <v>3.1526890000000001</v>
      </c>
      <c r="BE133" s="13">
        <f>Table1[[#This Row],[Total (HRK million) ]]*1000000/Table1[[#This Row],[Population 2015]]</f>
        <v>1878.8373063170441</v>
      </c>
      <c r="BF133" s="82">
        <f>Table1[[#This Row],[Total (HRK million)                                                           ]]-Table1[[#This Row],[Total (HRK million) ]]</f>
        <v>-0.82408800000000015</v>
      </c>
      <c r="BG133" s="13">
        <f>Table1[[#This Row],[Total (HRK million)     ]]*1000000/Table1[[#This Row],[Population 2015]]</f>
        <v>-491.11323003575694</v>
      </c>
      <c r="BH133" s="68">
        <v>1708</v>
      </c>
      <c r="BI133" s="88">
        <v>3.5333160000000001</v>
      </c>
      <c r="BJ133" s="12">
        <f>Table1[[#This Row],[Total (HRK million)                                  ]]*1000000/Table1[[#This Row],[Population 2014]]</f>
        <v>2068.6861826697891</v>
      </c>
      <c r="BK133" s="88">
        <v>3.0433780000000001</v>
      </c>
      <c r="BL133" s="12">
        <f>Table1[[#This Row],[Total (HRK million)    ]]*1000000/Table1[[#This Row],[Population 2014]]</f>
        <v>1781.8372365339578</v>
      </c>
      <c r="BM133" s="88">
        <f>Table1[[#This Row],[Total (HRK million)                                  ]]-Table1[[#This Row],[Total (HRK million)    ]]</f>
        <v>0.48993799999999998</v>
      </c>
      <c r="BN133" s="12">
        <f>Table1[[#This Row],[Total (HRK million)      ]]*1000000/Table1[[#This Row],[Population 2014]]</f>
        <v>286.8489461358314</v>
      </c>
      <c r="BO133" s="94">
        <v>4</v>
      </c>
      <c r="BP133" s="53">
        <v>4</v>
      </c>
      <c r="BQ133" s="55">
        <v>5</v>
      </c>
      <c r="BR133" s="26">
        <v>4</v>
      </c>
      <c r="BS133" s="13">
        <v>5</v>
      </c>
      <c r="BT133" s="13">
        <v>5</v>
      </c>
      <c r="BU133" s="13">
        <v>5</v>
      </c>
      <c r="BV133" s="13">
        <v>1</v>
      </c>
      <c r="BW133" s="56">
        <v>2</v>
      </c>
    </row>
    <row r="134" spans="1:75" x14ac:dyDescent="0.25">
      <c r="A134" s="14" t="s">
        <v>608</v>
      </c>
      <c r="B134" s="15" t="s">
        <v>661</v>
      </c>
      <c r="C134" s="15" t="s">
        <v>171</v>
      </c>
      <c r="D134" s="45">
        <v>4540</v>
      </c>
      <c r="E134" s="44">
        <v>14.7792624</v>
      </c>
      <c r="F134" s="40">
        <f>Table1[[#This Row],[Total (HRK million)]]*1000000/Table1[[#This Row],[Population 2022]]</f>
        <v>3255.3441409691632</v>
      </c>
      <c r="G134" s="44">
        <v>13.56856859</v>
      </c>
      <c r="H134" s="40">
        <f>Table1[[#This Row],[Total (HRK million)                ]]*1000000/Table1[[#This Row],[Population 2022]]</f>
        <v>2988.6714955947136</v>
      </c>
      <c r="I134" s="44">
        <v>1.2106938100000004</v>
      </c>
      <c r="J134" s="40">
        <f>Table1[[#This Row],[Total (HRK million)                           ]]*1000000/Table1[[#This Row],[Population 2022]]</f>
        <v>266.67264537444947</v>
      </c>
      <c r="K134" s="45">
        <v>4622</v>
      </c>
      <c r="L134" s="44">
        <v>13.939814</v>
      </c>
      <c r="M134" s="40">
        <f>Table1[[#This Row],[Total (HRK million)  ]]*1000000/Table1[[#This Row],[Population 2021]]</f>
        <v>3015.9701427953269</v>
      </c>
      <c r="N134" s="44">
        <v>19.133313000000001</v>
      </c>
      <c r="O134" s="40">
        <f>Table1[[#This Row],[Total (HRK million)                 ]]*1000000/Table1[[#This Row],[Population 2021]]</f>
        <v>4139.6176979662487</v>
      </c>
      <c r="P134" s="44">
        <v>-5.193499000000001</v>
      </c>
      <c r="Q134" s="40">
        <f>Table1[[#This Row],[Total (HRK million)                            ]]*1000000/Table1[[#This Row],[Population 2021]]</f>
        <v>-1123.6475551709218</v>
      </c>
      <c r="R134" s="64">
        <v>4633</v>
      </c>
      <c r="S134" s="35">
        <v>17.450807000000001</v>
      </c>
      <c r="T134" s="36">
        <f>Table1[[#This Row],[Total (HRK million)   ]]*1000000/Table1[[#This Row],[Population 2020]]</f>
        <v>3766.6322037556661</v>
      </c>
      <c r="U134" s="35">
        <v>21.840347000000001</v>
      </c>
      <c r="V134" s="36">
        <f>Table1[[#This Row],[Total (HRK million)                  ]]*1000000/Table1[[#This Row],[Population 2020]]</f>
        <v>4714.0830995035612</v>
      </c>
      <c r="W134" s="35">
        <f>Table1[[#This Row],[Total (HRK million)   ]]-Table1[[#This Row],[Total (HRK million)                  ]]</f>
        <v>-4.3895400000000002</v>
      </c>
      <c r="X134" s="36">
        <f>Table1[[#This Row],[Total (HRK million)                             ]]*1000000/Table1[[#This Row],[Population 2020]]</f>
        <v>-947.45089574789552</v>
      </c>
      <c r="Y134" s="68">
        <v>4695</v>
      </c>
      <c r="Z134" s="7">
        <v>15.39668</v>
      </c>
      <c r="AA134" s="6">
        <f>Table1[[#This Row],[Total (HRK million)                     ]]*1000000/Table1[[#This Row],[Population 2019                 ]]</f>
        <v>3279.3780617678381</v>
      </c>
      <c r="AB134" s="7">
        <v>17.167617</v>
      </c>
      <c r="AC134" s="6">
        <f>Table1[[#This Row],[Total (HRK million)                                   ]]*1000000/Table1[[#This Row],[Population 2019                 ]]</f>
        <v>3656.5744408945689</v>
      </c>
      <c r="AD134" s="7">
        <f>Table1[[#This Row],[Total (HRK million)                     ]]-Table1[[#This Row],[Total (HRK million)                                   ]]</f>
        <v>-1.770937</v>
      </c>
      <c r="AE134" s="8">
        <f>Table1[[#This Row],[Total (HRK million)                       ]]*1000000/Table1[[#This Row],[Population 2019                 ]]</f>
        <v>-377.19637912673056</v>
      </c>
      <c r="AF134" s="6">
        <v>4775</v>
      </c>
      <c r="AG134" s="7">
        <v>14.80165</v>
      </c>
      <c r="AH134" s="6">
        <f>Table1[[#This Row],[Total (HRK million)                                 ]]*1000000/Table1[[#This Row],[Population 2018]]</f>
        <v>3099.8219895287957</v>
      </c>
      <c r="AI134" s="7">
        <v>13.575345</v>
      </c>
      <c r="AJ134" s="6">
        <f>Table1[[#This Row],[Total (HRK million)                                     ]]*1000000/Table1[[#This Row],[Population 2018]]</f>
        <v>2843.0041884816756</v>
      </c>
      <c r="AK134" s="7">
        <f>Table1[[#This Row],[Total (HRK million)                                 ]]-Table1[[#This Row],[Total (HRK million)                                     ]]</f>
        <v>1.226305</v>
      </c>
      <c r="AL134" s="8">
        <f>Table1[[#This Row],[Total (HRK million)                                      ]]*1000000/Table1[[#This Row],[Population 2018]]</f>
        <v>256.81780104712044</v>
      </c>
      <c r="AM134" s="9">
        <v>4869</v>
      </c>
      <c r="AN134" s="10">
        <v>10.131423</v>
      </c>
      <c r="AO134" s="11">
        <f>Table1[[#This Row],[Total (HRK million)                                         ]]*1000000/Table1[[#This Row],[Population 2017               ]]</f>
        <v>2080.8016019716574</v>
      </c>
      <c r="AP134" s="10">
        <v>10.732863</v>
      </c>
      <c r="AQ134" s="11">
        <f>Table1[[#This Row],[Total (HRK million)                                          ]]*1000000/Table1[[#This Row],[Population 2017               ]]</f>
        <v>2204.3259396179915</v>
      </c>
      <c r="AR134" s="10">
        <f>Table1[[#This Row],[Total (HRK million)                                         ]]-Table1[[#This Row],[Total (HRK million)                                          ]]</f>
        <v>-0.6014400000000002</v>
      </c>
      <c r="AS134" s="11">
        <f>Table1[[#This Row],[Total (HRK million)                                                  ]]*1000000/Table1[[#This Row],[Population 2017               ]]</f>
        <v>-123.524337646334</v>
      </c>
      <c r="AT134" s="45">
        <v>4954</v>
      </c>
      <c r="AU134" s="46">
        <v>10.606892999999999</v>
      </c>
      <c r="AV134" s="13">
        <f>Table1[[#This Row],[Total (HRK million)                                ]]*1000000/Table1[[#This Row],[Population 2016]]</f>
        <v>2141.0765038352847</v>
      </c>
      <c r="AW134" s="46">
        <v>10.533668</v>
      </c>
      <c r="AX134" s="13">
        <f>Table1[[#This Row],[Total (HRK million)                                                        ]]*1000000/Table1[[#This Row],[Population 2016]]</f>
        <v>2126.2955187727089</v>
      </c>
      <c r="AY134" s="82">
        <f>Table1[[#This Row],[Total (HRK million)                                ]]-Table1[[#This Row],[Total (HRK million)                                                        ]]</f>
        <v>7.3224999999998985E-2</v>
      </c>
      <c r="AZ134" s="13">
        <f>Table1[[#This Row],[Total (HRK million)                                                                      ]]*1000000/Table1[[#This Row],[Population 2016]]</f>
        <v>14.780985062575491</v>
      </c>
      <c r="BA134" s="68">
        <v>5024</v>
      </c>
      <c r="BB134" s="52">
        <v>8.9318740000000005</v>
      </c>
      <c r="BC134" s="13">
        <f>Table1[[#This Row],[Total (HRK million)                                                           ]]*1000000/Table1[[#This Row],[Population 2015]]</f>
        <v>1777.8411624203823</v>
      </c>
      <c r="BD134" s="52">
        <v>9.1571700000000007</v>
      </c>
      <c r="BE134" s="13">
        <f>Table1[[#This Row],[Total (HRK million) ]]*1000000/Table1[[#This Row],[Population 2015]]</f>
        <v>1822.6851114649683</v>
      </c>
      <c r="BF134" s="82">
        <f>Table1[[#This Row],[Total (HRK million)                                                           ]]-Table1[[#This Row],[Total (HRK million) ]]</f>
        <v>-0.22529600000000016</v>
      </c>
      <c r="BG134" s="13">
        <f>Table1[[#This Row],[Total (HRK million)     ]]*1000000/Table1[[#This Row],[Population 2015]]</f>
        <v>-44.843949044586019</v>
      </c>
      <c r="BH134" s="68">
        <v>5113</v>
      </c>
      <c r="BI134" s="88">
        <v>12.509582999999999</v>
      </c>
      <c r="BJ134" s="12">
        <f>Table1[[#This Row],[Total (HRK million)                                  ]]*1000000/Table1[[#This Row],[Population 2014]]</f>
        <v>2446.622921963622</v>
      </c>
      <c r="BK134" s="88">
        <v>13.37529</v>
      </c>
      <c r="BL134" s="12">
        <f>Table1[[#This Row],[Total (HRK million)    ]]*1000000/Table1[[#This Row],[Population 2014]]</f>
        <v>2615.9378055935849</v>
      </c>
      <c r="BM134" s="88">
        <f>Table1[[#This Row],[Total (HRK million)                                  ]]-Table1[[#This Row],[Total (HRK million)    ]]</f>
        <v>-0.86570700000000045</v>
      </c>
      <c r="BN134" s="12">
        <f>Table1[[#This Row],[Total (HRK million)      ]]*1000000/Table1[[#This Row],[Population 2014]]</f>
        <v>-169.31488362996294</v>
      </c>
      <c r="BO134" s="94">
        <v>5</v>
      </c>
      <c r="BP134" s="53">
        <v>4</v>
      </c>
      <c r="BQ134" s="55">
        <v>5</v>
      </c>
      <c r="BR134" s="26">
        <v>4</v>
      </c>
      <c r="BS134" s="13">
        <v>3</v>
      </c>
      <c r="BT134" s="13">
        <v>4</v>
      </c>
      <c r="BU134" s="13">
        <v>5</v>
      </c>
      <c r="BV134" s="13">
        <v>0</v>
      </c>
      <c r="BW134" s="56">
        <v>0</v>
      </c>
    </row>
    <row r="135" spans="1:75" x14ac:dyDescent="0.25">
      <c r="A135" s="14" t="s">
        <v>608</v>
      </c>
      <c r="B135" s="15" t="s">
        <v>670</v>
      </c>
      <c r="C135" s="15" t="s">
        <v>339</v>
      </c>
      <c r="D135" s="45">
        <v>2235</v>
      </c>
      <c r="E135" s="44">
        <v>11.934895730000001</v>
      </c>
      <c r="F135" s="40">
        <f>Table1[[#This Row],[Total (HRK million)]]*1000000/Table1[[#This Row],[Population 2022]]</f>
        <v>5339.9980894854589</v>
      </c>
      <c r="G135" s="44">
        <v>10.476706310000001</v>
      </c>
      <c r="H135" s="40">
        <f>Table1[[#This Row],[Total (HRK million)                ]]*1000000/Table1[[#This Row],[Population 2022]]</f>
        <v>4687.5643445190162</v>
      </c>
      <c r="I135" s="44">
        <v>1.4581894199999998</v>
      </c>
      <c r="J135" s="40">
        <f>Table1[[#This Row],[Total (HRK million)                           ]]*1000000/Table1[[#This Row],[Population 2022]]</f>
        <v>652.43374496644287</v>
      </c>
      <c r="K135" s="45">
        <v>2168</v>
      </c>
      <c r="L135" s="44">
        <v>9.3730770000000003</v>
      </c>
      <c r="M135" s="40">
        <f>Table1[[#This Row],[Total (HRK million)  ]]*1000000/Table1[[#This Row],[Population 2021]]</f>
        <v>4323.375</v>
      </c>
      <c r="N135" s="44">
        <v>9.3915120000000005</v>
      </c>
      <c r="O135" s="40">
        <f>Table1[[#This Row],[Total (HRK million)                 ]]*1000000/Table1[[#This Row],[Population 2021]]</f>
        <v>4331.8782287822878</v>
      </c>
      <c r="P135" s="44">
        <v>-1.8435000000000201E-2</v>
      </c>
      <c r="Q135" s="40">
        <f>Table1[[#This Row],[Total (HRK million)                            ]]*1000000/Table1[[#This Row],[Population 2021]]</f>
        <v>-8.5032287822879145</v>
      </c>
      <c r="R135" s="64">
        <v>2317</v>
      </c>
      <c r="S135" s="35">
        <v>8.5059079999999998</v>
      </c>
      <c r="T135" s="36">
        <f>Table1[[#This Row],[Total (HRK million)   ]]*1000000/Table1[[#This Row],[Population 2020]]</f>
        <v>3671.0867501078983</v>
      </c>
      <c r="U135" s="35">
        <v>8.2366700000000002</v>
      </c>
      <c r="V135" s="36">
        <f>Table1[[#This Row],[Total (HRK million)                  ]]*1000000/Table1[[#This Row],[Population 2020]]</f>
        <v>3554.8856279671991</v>
      </c>
      <c r="W135" s="35">
        <f>Table1[[#This Row],[Total (HRK million)   ]]-Table1[[#This Row],[Total (HRK million)                  ]]</f>
        <v>0.26923799999999964</v>
      </c>
      <c r="X135" s="36">
        <f>Table1[[#This Row],[Total (HRK million)                             ]]*1000000/Table1[[#This Row],[Population 2020]]</f>
        <v>116.20112214069903</v>
      </c>
      <c r="Y135" s="68">
        <v>2321</v>
      </c>
      <c r="Z135" s="7">
        <v>7.5995900000000001</v>
      </c>
      <c r="AA135" s="6">
        <f>Table1[[#This Row],[Total (HRK million)                     ]]*1000000/Table1[[#This Row],[Population 2019                 ]]</f>
        <v>3274.2740198190436</v>
      </c>
      <c r="AB135" s="7">
        <v>7.66601</v>
      </c>
      <c r="AC135" s="6">
        <f>Table1[[#This Row],[Total (HRK million)                                   ]]*1000000/Table1[[#This Row],[Population 2019                 ]]</f>
        <v>3302.8909952606637</v>
      </c>
      <c r="AD135" s="7">
        <f>Table1[[#This Row],[Total (HRK million)                     ]]-Table1[[#This Row],[Total (HRK million)                                   ]]</f>
        <v>-6.6419999999999924E-2</v>
      </c>
      <c r="AE135" s="8">
        <f>Table1[[#This Row],[Total (HRK million)                       ]]*1000000/Table1[[#This Row],[Population 2019                 ]]</f>
        <v>-28.61697544161996</v>
      </c>
      <c r="AF135" s="6">
        <v>2297</v>
      </c>
      <c r="AG135" s="7">
        <v>6.812303</v>
      </c>
      <c r="AH135" s="6">
        <f>Table1[[#This Row],[Total (HRK million)                                 ]]*1000000/Table1[[#This Row],[Population 2018]]</f>
        <v>2965.7392250761864</v>
      </c>
      <c r="AI135" s="7">
        <v>7.2320789999999997</v>
      </c>
      <c r="AJ135" s="6">
        <f>Table1[[#This Row],[Total (HRK million)                                     ]]*1000000/Table1[[#This Row],[Population 2018]]</f>
        <v>3148.4888985633434</v>
      </c>
      <c r="AK135" s="7">
        <f>Table1[[#This Row],[Total (HRK million)                                 ]]-Table1[[#This Row],[Total (HRK million)                                     ]]</f>
        <v>-0.4197759999999997</v>
      </c>
      <c r="AL135" s="8">
        <f>Table1[[#This Row],[Total (HRK million)                                      ]]*1000000/Table1[[#This Row],[Population 2018]]</f>
        <v>-182.74967348715703</v>
      </c>
      <c r="AM135" s="9">
        <v>2349</v>
      </c>
      <c r="AN135" s="10">
        <v>4.6719759999999999</v>
      </c>
      <c r="AO135" s="11">
        <f>Table1[[#This Row],[Total (HRK million)                                         ]]*1000000/Table1[[#This Row],[Population 2017               ]]</f>
        <v>1988.9212430821626</v>
      </c>
      <c r="AP135" s="10">
        <v>4.0298439999999998</v>
      </c>
      <c r="AQ135" s="11">
        <f>Table1[[#This Row],[Total (HRK million)                                          ]]*1000000/Table1[[#This Row],[Population 2017               ]]</f>
        <v>1715.5572584078329</v>
      </c>
      <c r="AR135" s="10">
        <f>Table1[[#This Row],[Total (HRK million)                                         ]]-Table1[[#This Row],[Total (HRK million)                                          ]]</f>
        <v>0.64213200000000015</v>
      </c>
      <c r="AS135" s="11">
        <f>Table1[[#This Row],[Total (HRK million)                                                  ]]*1000000/Table1[[#This Row],[Population 2017               ]]</f>
        <v>273.36398467432957</v>
      </c>
      <c r="AT135" s="45">
        <v>2396</v>
      </c>
      <c r="AU135" s="46">
        <v>4.9332099999999999</v>
      </c>
      <c r="AV135" s="13">
        <f>Table1[[#This Row],[Total (HRK million)                                ]]*1000000/Table1[[#This Row],[Population 2016]]</f>
        <v>2058.9357262103504</v>
      </c>
      <c r="AW135" s="46">
        <v>4.3541040000000004</v>
      </c>
      <c r="AX135" s="13">
        <f>Table1[[#This Row],[Total (HRK million)                                                        ]]*1000000/Table1[[#This Row],[Population 2016]]</f>
        <v>1817.2387312186979</v>
      </c>
      <c r="AY135" s="82">
        <f>Table1[[#This Row],[Total (HRK million)                                ]]-Table1[[#This Row],[Total (HRK million)                                                        ]]</f>
        <v>0.57910599999999945</v>
      </c>
      <c r="AZ135" s="13">
        <f>Table1[[#This Row],[Total (HRK million)                                                                      ]]*1000000/Table1[[#This Row],[Population 2016]]</f>
        <v>241.6969949916525</v>
      </c>
      <c r="BA135" s="68">
        <v>2421</v>
      </c>
      <c r="BB135" s="52">
        <v>4.1336310000000003</v>
      </c>
      <c r="BC135" s="13">
        <f>Table1[[#This Row],[Total (HRK million)                                                           ]]*1000000/Table1[[#This Row],[Population 2015]]</f>
        <v>1707.4064436183396</v>
      </c>
      <c r="BD135" s="52">
        <v>3.640784</v>
      </c>
      <c r="BE135" s="13">
        <f>Table1[[#This Row],[Total (HRK million) ]]*1000000/Table1[[#This Row],[Population 2015]]</f>
        <v>1503.834779016935</v>
      </c>
      <c r="BF135" s="82">
        <f>Table1[[#This Row],[Total (HRK million)                                                           ]]-Table1[[#This Row],[Total (HRK million) ]]</f>
        <v>0.49284700000000026</v>
      </c>
      <c r="BG135" s="13">
        <f>Table1[[#This Row],[Total (HRK million)     ]]*1000000/Table1[[#This Row],[Population 2015]]</f>
        <v>203.57166460140448</v>
      </c>
      <c r="BH135" s="68">
        <v>2494</v>
      </c>
      <c r="BI135" s="88">
        <v>2.9388770000000002</v>
      </c>
      <c r="BJ135" s="12">
        <f>Table1[[#This Row],[Total (HRK million)                                  ]]*1000000/Table1[[#This Row],[Population 2014]]</f>
        <v>1178.378909382518</v>
      </c>
      <c r="BK135" s="88">
        <v>2.593353</v>
      </c>
      <c r="BL135" s="12">
        <f>Table1[[#This Row],[Total (HRK million)    ]]*1000000/Table1[[#This Row],[Population 2014]]</f>
        <v>1039.836808340016</v>
      </c>
      <c r="BM135" s="88">
        <f>Table1[[#This Row],[Total (HRK million)                                  ]]-Table1[[#This Row],[Total (HRK million)    ]]</f>
        <v>0.34552400000000016</v>
      </c>
      <c r="BN135" s="12">
        <f>Table1[[#This Row],[Total (HRK million)      ]]*1000000/Table1[[#This Row],[Population 2014]]</f>
        <v>138.54210104250208</v>
      </c>
      <c r="BO135" s="94">
        <v>5</v>
      </c>
      <c r="BP135" s="53">
        <v>5</v>
      </c>
      <c r="BQ135" s="55">
        <v>5</v>
      </c>
      <c r="BR135" s="26">
        <v>5</v>
      </c>
      <c r="BS135" s="13">
        <v>5</v>
      </c>
      <c r="BT135" s="13">
        <v>5</v>
      </c>
      <c r="BU135" s="13">
        <v>3</v>
      </c>
      <c r="BV135" s="13">
        <v>3</v>
      </c>
      <c r="BW135" s="56">
        <v>1</v>
      </c>
    </row>
    <row r="136" spans="1:75" x14ac:dyDescent="0.25">
      <c r="A136" s="14" t="s">
        <v>608</v>
      </c>
      <c r="B136" s="15" t="s">
        <v>670</v>
      </c>
      <c r="C136" s="15" t="s">
        <v>340</v>
      </c>
      <c r="D136" s="47">
        <v>1363</v>
      </c>
      <c r="E136" s="46">
        <v>7.078323300000001</v>
      </c>
      <c r="F136" s="36">
        <f>Table1[[#This Row],[Total (HRK million)]]*1000000/Table1[[#This Row],[Population 2022]]</f>
        <v>5193.1939104915637</v>
      </c>
      <c r="G136" s="46">
        <v>6.9995504299999993</v>
      </c>
      <c r="H136" s="36">
        <f>Table1[[#This Row],[Total (HRK million)                ]]*1000000/Table1[[#This Row],[Population 2022]]</f>
        <v>5135.4001687454147</v>
      </c>
      <c r="I136" s="46">
        <v>7.877287000000105E-2</v>
      </c>
      <c r="J136" s="36">
        <f>Table1[[#This Row],[Total (HRK million)                           ]]*1000000/Table1[[#This Row],[Population 2022]]</f>
        <v>57.793741746148967</v>
      </c>
      <c r="K136" s="47">
        <v>1428</v>
      </c>
      <c r="L136" s="46">
        <v>5.9699330000000002</v>
      </c>
      <c r="M136" s="36">
        <f>Table1[[#This Row],[Total (HRK million)  ]]*1000000/Table1[[#This Row],[Population 2021]]</f>
        <v>4180.6253501400561</v>
      </c>
      <c r="N136" s="46">
        <v>7.1786960000000004</v>
      </c>
      <c r="O136" s="36">
        <f>Table1[[#This Row],[Total (HRK million)                 ]]*1000000/Table1[[#This Row],[Population 2021]]</f>
        <v>5027.0980392156862</v>
      </c>
      <c r="P136" s="46">
        <v>-1.2087630000000003</v>
      </c>
      <c r="Q136" s="36">
        <f>Table1[[#This Row],[Total (HRK million)                            ]]*1000000/Table1[[#This Row],[Population 2021]]</f>
        <v>-846.47268907563046</v>
      </c>
      <c r="R136" s="64">
        <v>1416</v>
      </c>
      <c r="S136" s="35">
        <v>5.8595050000000004</v>
      </c>
      <c r="T136" s="36">
        <f>Table1[[#This Row],[Total (HRK million)   ]]*1000000/Table1[[#This Row],[Population 2020]]</f>
        <v>4138.068502824859</v>
      </c>
      <c r="U136" s="35">
        <v>5.7743919999999997</v>
      </c>
      <c r="V136" s="36">
        <f>Table1[[#This Row],[Total (HRK million)                  ]]*1000000/Table1[[#This Row],[Population 2020]]</f>
        <v>4077.9604519774011</v>
      </c>
      <c r="W136" s="35">
        <f>Table1[[#This Row],[Total (HRK million)   ]]-Table1[[#This Row],[Total (HRK million)                  ]]</f>
        <v>8.511300000000066E-2</v>
      </c>
      <c r="X136" s="36">
        <f>Table1[[#This Row],[Total (HRK million)                             ]]*1000000/Table1[[#This Row],[Population 2020]]</f>
        <v>60.108050847458088</v>
      </c>
      <c r="Y136" s="68">
        <v>1448</v>
      </c>
      <c r="Z136" s="7">
        <v>6.0909690000000003</v>
      </c>
      <c r="AA136" s="6">
        <f>Table1[[#This Row],[Total (HRK million)                     ]]*1000000/Table1[[#This Row],[Population 2019                 ]]</f>
        <v>4206.4703038674033</v>
      </c>
      <c r="AB136" s="7">
        <v>6.1385129999999997</v>
      </c>
      <c r="AC136" s="6">
        <f>Table1[[#This Row],[Total (HRK million)                                   ]]*1000000/Table1[[#This Row],[Population 2019                 ]]</f>
        <v>4239.3045580110502</v>
      </c>
      <c r="AD136" s="7">
        <f>Table1[[#This Row],[Total (HRK million)                     ]]-Table1[[#This Row],[Total (HRK million)                                   ]]</f>
        <v>-4.7543999999999365E-2</v>
      </c>
      <c r="AE136" s="8">
        <f>Table1[[#This Row],[Total (HRK million)                       ]]*1000000/Table1[[#This Row],[Population 2019                 ]]</f>
        <v>-32.834254143645971</v>
      </c>
      <c r="AF136" s="6">
        <v>1517</v>
      </c>
      <c r="AG136" s="7">
        <v>5.5666799999999999</v>
      </c>
      <c r="AH136" s="6">
        <f>Table1[[#This Row],[Total (HRK million)                                 ]]*1000000/Table1[[#This Row],[Population 2018]]</f>
        <v>3669.5319709953856</v>
      </c>
      <c r="AI136" s="7">
        <v>4.9765560000000004</v>
      </c>
      <c r="AJ136" s="6">
        <f>Table1[[#This Row],[Total (HRK million)                                     ]]*1000000/Table1[[#This Row],[Population 2018]]</f>
        <v>3280.5247198417928</v>
      </c>
      <c r="AK136" s="7">
        <f>Table1[[#This Row],[Total (HRK million)                                 ]]-Table1[[#This Row],[Total (HRK million)                                     ]]</f>
        <v>0.59012399999999943</v>
      </c>
      <c r="AL136" s="8">
        <f>Table1[[#This Row],[Total (HRK million)                                      ]]*1000000/Table1[[#This Row],[Population 2018]]</f>
        <v>389.00725115359222</v>
      </c>
      <c r="AM136" s="9">
        <v>1613</v>
      </c>
      <c r="AN136" s="10">
        <v>3.953068</v>
      </c>
      <c r="AO136" s="11">
        <f>Table1[[#This Row],[Total (HRK million)                                         ]]*1000000/Table1[[#This Row],[Population 2017               ]]</f>
        <v>2450.7551146931182</v>
      </c>
      <c r="AP136" s="10">
        <v>3.6001889999999999</v>
      </c>
      <c r="AQ136" s="11">
        <f>Table1[[#This Row],[Total (HRK million)                                          ]]*1000000/Table1[[#This Row],[Population 2017               ]]</f>
        <v>2231.98326100434</v>
      </c>
      <c r="AR136" s="10">
        <f>Table1[[#This Row],[Total (HRK million)                                         ]]-Table1[[#This Row],[Total (HRK million)                                          ]]</f>
        <v>0.35287900000000016</v>
      </c>
      <c r="AS136" s="11">
        <f>Table1[[#This Row],[Total (HRK million)                                                  ]]*1000000/Table1[[#This Row],[Population 2017               ]]</f>
        <v>218.77185368877878</v>
      </c>
      <c r="AT136" s="45">
        <v>1736</v>
      </c>
      <c r="AU136" s="46">
        <v>3.9155229999999999</v>
      </c>
      <c r="AV136" s="13">
        <f>Table1[[#This Row],[Total (HRK million)                                ]]*1000000/Table1[[#This Row],[Population 2016]]</f>
        <v>2255.4855990783412</v>
      </c>
      <c r="AW136" s="46">
        <v>3.5565280000000001</v>
      </c>
      <c r="AX136" s="13">
        <f>Table1[[#This Row],[Total (HRK million)                                                        ]]*1000000/Table1[[#This Row],[Population 2016]]</f>
        <v>2048.6912442396315</v>
      </c>
      <c r="AY136" s="82">
        <f>Table1[[#This Row],[Total (HRK million)                                ]]-Table1[[#This Row],[Total (HRK million)                                                        ]]</f>
        <v>0.35899499999999973</v>
      </c>
      <c r="AZ136" s="13">
        <f>Table1[[#This Row],[Total (HRK million)                                                                      ]]*1000000/Table1[[#This Row],[Population 2016]]</f>
        <v>206.79435483870952</v>
      </c>
      <c r="BA136" s="68">
        <v>1831</v>
      </c>
      <c r="BB136" s="52">
        <v>3.512702</v>
      </c>
      <c r="BC136" s="13">
        <f>Table1[[#This Row],[Total (HRK million)                                                           ]]*1000000/Table1[[#This Row],[Population 2015]]</f>
        <v>1918.4609503003824</v>
      </c>
      <c r="BD136" s="52">
        <v>3.0767319999999998</v>
      </c>
      <c r="BE136" s="13">
        <f>Table1[[#This Row],[Total (HRK million) ]]*1000000/Table1[[#This Row],[Population 2015]]</f>
        <v>1680.3560895685418</v>
      </c>
      <c r="BF136" s="82">
        <f>Table1[[#This Row],[Total (HRK million)                                                           ]]-Table1[[#This Row],[Total (HRK million) ]]</f>
        <v>0.43597000000000019</v>
      </c>
      <c r="BG136" s="13">
        <f>Table1[[#This Row],[Total (HRK million)     ]]*1000000/Table1[[#This Row],[Population 2015]]</f>
        <v>238.10486073184063</v>
      </c>
      <c r="BH136" s="68">
        <v>1889</v>
      </c>
      <c r="BI136" s="88">
        <v>2.9647459999999999</v>
      </c>
      <c r="BJ136" s="12">
        <f>Table1[[#This Row],[Total (HRK million)                                  ]]*1000000/Table1[[#This Row],[Population 2014]]</f>
        <v>1569.4790894653256</v>
      </c>
      <c r="BK136" s="88">
        <v>2.8158470000000002</v>
      </c>
      <c r="BL136" s="12">
        <f>Table1[[#This Row],[Total (HRK million)    ]]*1000000/Table1[[#This Row],[Population 2014]]</f>
        <v>1490.6548438327156</v>
      </c>
      <c r="BM136" s="88">
        <f>Table1[[#This Row],[Total (HRK million)                                  ]]-Table1[[#This Row],[Total (HRK million)    ]]</f>
        <v>0.14889899999999967</v>
      </c>
      <c r="BN136" s="12">
        <f>Table1[[#This Row],[Total (HRK million)      ]]*1000000/Table1[[#This Row],[Population 2014]]</f>
        <v>78.824245632609674</v>
      </c>
      <c r="BO136" s="94">
        <v>2</v>
      </c>
      <c r="BP136" s="53">
        <v>2</v>
      </c>
      <c r="BQ136" s="55">
        <v>3</v>
      </c>
      <c r="BR136" s="26">
        <v>2</v>
      </c>
      <c r="BS136" s="13">
        <v>2</v>
      </c>
      <c r="BT136" s="13">
        <v>3</v>
      </c>
      <c r="BU136" s="13">
        <v>3</v>
      </c>
      <c r="BV136" s="13">
        <v>0</v>
      </c>
      <c r="BW136" s="56">
        <v>1</v>
      </c>
    </row>
    <row r="137" spans="1:75" x14ac:dyDescent="0.25">
      <c r="A137" s="14" t="s">
        <v>608</v>
      </c>
      <c r="B137" s="15" t="s">
        <v>32</v>
      </c>
      <c r="C137" s="15" t="s">
        <v>227</v>
      </c>
      <c r="D137" s="45">
        <v>4901</v>
      </c>
      <c r="E137" s="44">
        <v>20.039525949999998</v>
      </c>
      <c r="F137" s="40">
        <f>Table1[[#This Row],[Total (HRK million)]]*1000000/Table1[[#This Row],[Population 2022]]</f>
        <v>4088.8647112834115</v>
      </c>
      <c r="G137" s="44">
        <v>15.638063580000001</v>
      </c>
      <c r="H137" s="40">
        <f>Table1[[#This Row],[Total (HRK million)                ]]*1000000/Table1[[#This Row],[Population 2022]]</f>
        <v>3190.7903652315854</v>
      </c>
      <c r="I137" s="44">
        <v>4.4014623699999991</v>
      </c>
      <c r="J137" s="40">
        <f>Table1[[#This Row],[Total (HRK million)                           ]]*1000000/Table1[[#This Row],[Population 2022]]</f>
        <v>898.07434605182596</v>
      </c>
      <c r="K137" s="45">
        <v>4900</v>
      </c>
      <c r="L137" s="44">
        <v>15.188553000000001</v>
      </c>
      <c r="M137" s="40">
        <f>Table1[[#This Row],[Total (HRK million)  ]]*1000000/Table1[[#This Row],[Population 2021]]</f>
        <v>3099.7046938775511</v>
      </c>
      <c r="N137" s="44">
        <v>15.679001</v>
      </c>
      <c r="O137" s="40">
        <f>Table1[[#This Row],[Total (HRK million)                 ]]*1000000/Table1[[#This Row],[Population 2021]]</f>
        <v>3199.7961224489795</v>
      </c>
      <c r="P137" s="44">
        <v>-0.49044799999999888</v>
      </c>
      <c r="Q137" s="40">
        <f>Table1[[#This Row],[Total (HRK million)                            ]]*1000000/Table1[[#This Row],[Population 2021]]</f>
        <v>-100.09142857142835</v>
      </c>
      <c r="R137" s="64">
        <v>4958</v>
      </c>
      <c r="S137" s="35">
        <v>14.553224</v>
      </c>
      <c r="T137" s="36">
        <f>Table1[[#This Row],[Total (HRK million)   ]]*1000000/Table1[[#This Row],[Population 2020]]</f>
        <v>2935.3013311819282</v>
      </c>
      <c r="U137" s="35">
        <v>15.392996999999999</v>
      </c>
      <c r="V137" s="36">
        <f>Table1[[#This Row],[Total (HRK million)                  ]]*1000000/Table1[[#This Row],[Population 2020]]</f>
        <v>3104.6787010891489</v>
      </c>
      <c r="W137" s="35">
        <f>Table1[[#This Row],[Total (HRK million)   ]]-Table1[[#This Row],[Total (HRK million)                  ]]</f>
        <v>-0.83977299999999921</v>
      </c>
      <c r="X137" s="36">
        <f>Table1[[#This Row],[Total (HRK million)                             ]]*1000000/Table1[[#This Row],[Population 2020]]</f>
        <v>-169.3773699072205</v>
      </c>
      <c r="Y137" s="68">
        <v>5002</v>
      </c>
      <c r="Z137" s="7">
        <v>36.013514000000001</v>
      </c>
      <c r="AA137" s="6">
        <f>Table1[[#This Row],[Total (HRK million)                     ]]*1000000/Table1[[#This Row],[Population 2019                 ]]</f>
        <v>7199.822870851659</v>
      </c>
      <c r="AB137" s="7">
        <v>32.966361999999997</v>
      </c>
      <c r="AC137" s="6">
        <f>Table1[[#This Row],[Total (HRK million)                                   ]]*1000000/Table1[[#This Row],[Population 2019                 ]]</f>
        <v>6590.6361455417828</v>
      </c>
      <c r="AD137" s="7">
        <f>Table1[[#This Row],[Total (HRK million)                     ]]-Table1[[#This Row],[Total (HRK million)                                   ]]</f>
        <v>3.0471520000000041</v>
      </c>
      <c r="AE137" s="8">
        <f>Table1[[#This Row],[Total (HRK million)                       ]]*1000000/Table1[[#This Row],[Population 2019                 ]]</f>
        <v>609.18672530987692</v>
      </c>
      <c r="AF137" s="6">
        <v>5046</v>
      </c>
      <c r="AG137" s="7">
        <v>13.843213</v>
      </c>
      <c r="AH137" s="6">
        <f>Table1[[#This Row],[Total (HRK million)                                 ]]*1000000/Table1[[#This Row],[Population 2018]]</f>
        <v>2743.4032897344432</v>
      </c>
      <c r="AI137" s="7">
        <v>12.690037999999999</v>
      </c>
      <c r="AJ137" s="6">
        <f>Table1[[#This Row],[Total (HRK million)                                     ]]*1000000/Table1[[#This Row],[Population 2018]]</f>
        <v>2514.8707887435594</v>
      </c>
      <c r="AK137" s="7">
        <f>Table1[[#This Row],[Total (HRK million)                                 ]]-Table1[[#This Row],[Total (HRK million)                                     ]]</f>
        <v>1.1531750000000009</v>
      </c>
      <c r="AL137" s="8">
        <f>Table1[[#This Row],[Total (HRK million)                                      ]]*1000000/Table1[[#This Row],[Population 2018]]</f>
        <v>228.53250099088405</v>
      </c>
      <c r="AM137" s="9">
        <v>5083</v>
      </c>
      <c r="AN137" s="10">
        <v>14.176816000000001</v>
      </c>
      <c r="AO137" s="11">
        <f>Table1[[#This Row],[Total (HRK million)                                         ]]*1000000/Table1[[#This Row],[Population 2017               ]]</f>
        <v>2789.0647255557742</v>
      </c>
      <c r="AP137" s="10">
        <v>27.133476999999999</v>
      </c>
      <c r="AQ137" s="11">
        <f>Table1[[#This Row],[Total (HRK million)                                          ]]*1000000/Table1[[#This Row],[Population 2017               ]]</f>
        <v>5338.0832185717099</v>
      </c>
      <c r="AR137" s="10">
        <f>Table1[[#This Row],[Total (HRK million)                                         ]]-Table1[[#This Row],[Total (HRK million)                                          ]]</f>
        <v>-12.956660999999999</v>
      </c>
      <c r="AS137" s="11">
        <f>Table1[[#This Row],[Total (HRK million)                                                  ]]*1000000/Table1[[#This Row],[Population 2017               ]]</f>
        <v>-2549.0184930159353</v>
      </c>
      <c r="AT137" s="45">
        <v>5190</v>
      </c>
      <c r="AU137" s="46">
        <v>16.373954000000001</v>
      </c>
      <c r="AV137" s="13">
        <f>Table1[[#This Row],[Total (HRK million)                                ]]*1000000/Table1[[#This Row],[Population 2016]]</f>
        <v>3154.9044315992296</v>
      </c>
      <c r="AW137" s="46">
        <v>15.253399999999999</v>
      </c>
      <c r="AX137" s="13">
        <f>Table1[[#This Row],[Total (HRK million)                                                        ]]*1000000/Table1[[#This Row],[Population 2016]]</f>
        <v>2938.9980732177264</v>
      </c>
      <c r="AY137" s="82">
        <f>Table1[[#This Row],[Total (HRK million)                                ]]-Table1[[#This Row],[Total (HRK million)                                                        ]]</f>
        <v>1.120554000000002</v>
      </c>
      <c r="AZ137" s="13">
        <f>Table1[[#This Row],[Total (HRK million)                                                                      ]]*1000000/Table1[[#This Row],[Population 2016]]</f>
        <v>215.90635838150328</v>
      </c>
      <c r="BA137" s="68">
        <v>5288</v>
      </c>
      <c r="BB137" s="52">
        <v>16.462900999999999</v>
      </c>
      <c r="BC137" s="13">
        <f>Table1[[#This Row],[Total (HRK million)                                                           ]]*1000000/Table1[[#This Row],[Population 2015]]</f>
        <v>3113.2566187594548</v>
      </c>
      <c r="BD137" s="52">
        <v>9.1444189999999992</v>
      </c>
      <c r="BE137" s="13">
        <f>Table1[[#This Row],[Total (HRK million) ]]*1000000/Table1[[#This Row],[Population 2015]]</f>
        <v>1729.2774205748865</v>
      </c>
      <c r="BF137" s="82">
        <f>Table1[[#This Row],[Total (HRK million)                                                           ]]-Table1[[#This Row],[Total (HRK million) ]]</f>
        <v>7.3184819999999995</v>
      </c>
      <c r="BG137" s="13">
        <f>Table1[[#This Row],[Total (HRK million)     ]]*1000000/Table1[[#This Row],[Population 2015]]</f>
        <v>1383.9791981845688</v>
      </c>
      <c r="BH137" s="68">
        <v>5319</v>
      </c>
      <c r="BI137" s="88">
        <v>12.674265</v>
      </c>
      <c r="BJ137" s="12">
        <f>Table1[[#This Row],[Total (HRK million)                                  ]]*1000000/Table1[[#This Row],[Population 2014]]</f>
        <v>2382.8285391990976</v>
      </c>
      <c r="BK137" s="88">
        <v>8.9327670000000001</v>
      </c>
      <c r="BL137" s="12">
        <f>Table1[[#This Row],[Total (HRK million)    ]]*1000000/Table1[[#This Row],[Population 2014]]</f>
        <v>1679.4072194021433</v>
      </c>
      <c r="BM137" s="88">
        <f>Table1[[#This Row],[Total (HRK million)                                  ]]-Table1[[#This Row],[Total (HRK million)    ]]</f>
        <v>3.741498</v>
      </c>
      <c r="BN137" s="12">
        <f>Table1[[#This Row],[Total (HRK million)      ]]*1000000/Table1[[#This Row],[Population 2014]]</f>
        <v>703.42131979695432</v>
      </c>
      <c r="BO137" s="94">
        <v>5</v>
      </c>
      <c r="BP137" s="53">
        <v>5</v>
      </c>
      <c r="BQ137" s="55">
        <v>5</v>
      </c>
      <c r="BR137" s="26">
        <v>5</v>
      </c>
      <c r="BS137" s="13">
        <v>5</v>
      </c>
      <c r="BT137" s="13">
        <v>3</v>
      </c>
      <c r="BU137" s="13">
        <v>2</v>
      </c>
      <c r="BV137" s="13">
        <v>3</v>
      </c>
      <c r="BW137" s="56">
        <v>1</v>
      </c>
    </row>
    <row r="138" spans="1:75" x14ac:dyDescent="0.25">
      <c r="A138" s="14" t="s">
        <v>608</v>
      </c>
      <c r="B138" s="15" t="s">
        <v>659</v>
      </c>
      <c r="C138" s="15" t="s">
        <v>536</v>
      </c>
      <c r="D138" s="47">
        <v>1692</v>
      </c>
      <c r="E138" s="46">
        <v>9.9651443600000018</v>
      </c>
      <c r="F138" s="36">
        <f>Table1[[#This Row],[Total (HRK million)]]*1000000/Table1[[#This Row],[Population 2022]]</f>
        <v>5889.5652245862893</v>
      </c>
      <c r="G138" s="46">
        <v>9.3361851500000004</v>
      </c>
      <c r="H138" s="36">
        <f>Table1[[#This Row],[Total (HRK million)                ]]*1000000/Table1[[#This Row],[Population 2022]]</f>
        <v>5517.8399231678486</v>
      </c>
      <c r="I138" s="46">
        <v>0.62895921000000088</v>
      </c>
      <c r="J138" s="36">
        <f>Table1[[#This Row],[Total (HRK million)                           ]]*1000000/Table1[[#This Row],[Population 2022]]</f>
        <v>371.72530141844027</v>
      </c>
      <c r="K138" s="47">
        <v>1740</v>
      </c>
      <c r="L138" s="46">
        <v>10.937419</v>
      </c>
      <c r="M138" s="36">
        <f>Table1[[#This Row],[Total (HRK million)  ]]*1000000/Table1[[#This Row],[Population 2021]]</f>
        <v>6285.8729885057473</v>
      </c>
      <c r="N138" s="46">
        <v>18.221955999999999</v>
      </c>
      <c r="O138" s="36">
        <f>Table1[[#This Row],[Total (HRK million)                 ]]*1000000/Table1[[#This Row],[Population 2021]]</f>
        <v>10472.388505747127</v>
      </c>
      <c r="P138" s="46">
        <v>-7.2845369999999985</v>
      </c>
      <c r="Q138" s="36">
        <f>Table1[[#This Row],[Total (HRK million)                            ]]*1000000/Table1[[#This Row],[Population 2021]]</f>
        <v>-4186.5155172413779</v>
      </c>
      <c r="R138" s="64">
        <v>1781</v>
      </c>
      <c r="S138" s="35">
        <v>8.0180889999999998</v>
      </c>
      <c r="T138" s="36">
        <f>Table1[[#This Row],[Total (HRK million)   ]]*1000000/Table1[[#This Row],[Population 2020]]</f>
        <v>4502.015160022459</v>
      </c>
      <c r="U138" s="35">
        <v>8.4159059999999997</v>
      </c>
      <c r="V138" s="36">
        <f>Table1[[#This Row],[Total (HRK million)                  ]]*1000000/Table1[[#This Row],[Population 2020]]</f>
        <v>4725.3823694553621</v>
      </c>
      <c r="W138" s="35">
        <f>Table1[[#This Row],[Total (HRK million)   ]]-Table1[[#This Row],[Total (HRK million)                  ]]</f>
        <v>-0.39781699999999987</v>
      </c>
      <c r="X138" s="36">
        <f>Table1[[#This Row],[Total (HRK million)                             ]]*1000000/Table1[[#This Row],[Population 2020]]</f>
        <v>-223.3672094329028</v>
      </c>
      <c r="Y138" s="68">
        <v>1794</v>
      </c>
      <c r="Z138" s="7">
        <v>5.9028119999999999</v>
      </c>
      <c r="AA138" s="6">
        <f>Table1[[#This Row],[Total (HRK million)                     ]]*1000000/Table1[[#This Row],[Population 2019                 ]]</f>
        <v>3290.3076923076924</v>
      </c>
      <c r="AB138" s="7">
        <v>7.7171789999999998</v>
      </c>
      <c r="AC138" s="6">
        <f>Table1[[#This Row],[Total (HRK million)                                   ]]*1000000/Table1[[#This Row],[Population 2019                 ]]</f>
        <v>4301.6605351170565</v>
      </c>
      <c r="AD138" s="7">
        <f>Table1[[#This Row],[Total (HRK million)                     ]]-Table1[[#This Row],[Total (HRK million)                                   ]]</f>
        <v>-1.8143669999999998</v>
      </c>
      <c r="AE138" s="8">
        <f>Table1[[#This Row],[Total (HRK million)                       ]]*1000000/Table1[[#This Row],[Population 2019                 ]]</f>
        <v>-1011.3528428093645</v>
      </c>
      <c r="AF138" s="6">
        <v>1804</v>
      </c>
      <c r="AG138" s="7">
        <v>5.5499879999999999</v>
      </c>
      <c r="AH138" s="6">
        <f>Table1[[#This Row],[Total (HRK million)                                 ]]*1000000/Table1[[#This Row],[Population 2018]]</f>
        <v>3076.490022172949</v>
      </c>
      <c r="AI138" s="7">
        <v>3.4596650000000002</v>
      </c>
      <c r="AJ138" s="6">
        <f>Table1[[#This Row],[Total (HRK million)                                     ]]*1000000/Table1[[#This Row],[Population 2018]]</f>
        <v>1917.7743902439024</v>
      </c>
      <c r="AK138" s="7">
        <f>Table1[[#This Row],[Total (HRK million)                                 ]]-Table1[[#This Row],[Total (HRK million)                                     ]]</f>
        <v>2.0903229999999997</v>
      </c>
      <c r="AL138" s="8">
        <f>Table1[[#This Row],[Total (HRK million)                                      ]]*1000000/Table1[[#This Row],[Population 2018]]</f>
        <v>1158.7156319290464</v>
      </c>
      <c r="AM138" s="9">
        <v>1807</v>
      </c>
      <c r="AN138" s="10">
        <v>4.871753</v>
      </c>
      <c r="AO138" s="11">
        <f>Table1[[#This Row],[Total (HRK million)                                         ]]*1000000/Table1[[#This Row],[Population 2017               ]]</f>
        <v>2696.0448256779191</v>
      </c>
      <c r="AP138" s="10">
        <v>4.3517939999999999</v>
      </c>
      <c r="AQ138" s="11">
        <f>Table1[[#This Row],[Total (HRK million)                                          ]]*1000000/Table1[[#This Row],[Population 2017               ]]</f>
        <v>2408.2977310459323</v>
      </c>
      <c r="AR138" s="10">
        <f>Table1[[#This Row],[Total (HRK million)                                         ]]-Table1[[#This Row],[Total (HRK million)                                          ]]</f>
        <v>0.51995900000000006</v>
      </c>
      <c r="AS138" s="11">
        <f>Table1[[#This Row],[Total (HRK million)                                                  ]]*1000000/Table1[[#This Row],[Population 2017               ]]</f>
        <v>287.74709463198673</v>
      </c>
      <c r="AT138" s="45">
        <v>1819</v>
      </c>
      <c r="AU138" s="46">
        <v>4.3215170000000001</v>
      </c>
      <c r="AV138" s="13">
        <f>Table1[[#This Row],[Total (HRK million)                                ]]*1000000/Table1[[#This Row],[Population 2016]]</f>
        <v>2375.7652556349644</v>
      </c>
      <c r="AW138" s="46">
        <v>3.504391</v>
      </c>
      <c r="AX138" s="13">
        <f>Table1[[#This Row],[Total (HRK million)                                                        ]]*1000000/Table1[[#This Row],[Population 2016]]</f>
        <v>1926.5481033534909</v>
      </c>
      <c r="AY138" s="82">
        <f>Table1[[#This Row],[Total (HRK million)                                ]]-Table1[[#This Row],[Total (HRK million)                                                        ]]</f>
        <v>0.81712600000000002</v>
      </c>
      <c r="AZ138" s="13">
        <f>Table1[[#This Row],[Total (HRK million)                                                                      ]]*1000000/Table1[[#This Row],[Population 2016]]</f>
        <v>449.21715228147332</v>
      </c>
      <c r="BA138" s="68">
        <v>1838</v>
      </c>
      <c r="BB138" s="52">
        <v>3.3069310000000001</v>
      </c>
      <c r="BC138" s="13">
        <f>Table1[[#This Row],[Total (HRK million)                                                           ]]*1000000/Table1[[#This Row],[Population 2015]]</f>
        <v>1799.2007616974972</v>
      </c>
      <c r="BD138" s="52">
        <v>2.8132630000000001</v>
      </c>
      <c r="BE138" s="13">
        <f>Table1[[#This Row],[Total (HRK million) ]]*1000000/Table1[[#This Row],[Population 2015]]</f>
        <v>1530.6109902067465</v>
      </c>
      <c r="BF138" s="82">
        <f>Table1[[#This Row],[Total (HRK million)                                                           ]]-Table1[[#This Row],[Total (HRK million) ]]</f>
        <v>0.493668</v>
      </c>
      <c r="BG138" s="13">
        <f>Table1[[#This Row],[Total (HRK million)     ]]*1000000/Table1[[#This Row],[Population 2015]]</f>
        <v>268.58977149075082</v>
      </c>
      <c r="BH138" s="68">
        <v>1853</v>
      </c>
      <c r="BI138" s="88">
        <v>2.2241230000000001</v>
      </c>
      <c r="BJ138" s="12">
        <f>Table1[[#This Row],[Total (HRK million)                                  ]]*1000000/Table1[[#This Row],[Population 2014]]</f>
        <v>1200.2822450080951</v>
      </c>
      <c r="BK138" s="88">
        <v>1.7536369999999999</v>
      </c>
      <c r="BL138" s="12">
        <f>Table1[[#This Row],[Total (HRK million)    ]]*1000000/Table1[[#This Row],[Population 2014]]</f>
        <v>946.37722611980575</v>
      </c>
      <c r="BM138" s="88">
        <f>Table1[[#This Row],[Total (HRK million)                                  ]]-Table1[[#This Row],[Total (HRK million)    ]]</f>
        <v>0.47048600000000018</v>
      </c>
      <c r="BN138" s="12">
        <f>Table1[[#This Row],[Total (HRK million)      ]]*1000000/Table1[[#This Row],[Population 2014]]</f>
        <v>253.90501888828936</v>
      </c>
      <c r="BO138" s="94">
        <v>3</v>
      </c>
      <c r="BP138" s="53">
        <v>3</v>
      </c>
      <c r="BQ138" s="55">
        <v>4</v>
      </c>
      <c r="BR138" s="26">
        <v>4</v>
      </c>
      <c r="BS138" s="13">
        <v>5</v>
      </c>
      <c r="BT138" s="13">
        <v>0</v>
      </c>
      <c r="BU138" s="13">
        <v>2</v>
      </c>
      <c r="BV138" s="13">
        <v>3</v>
      </c>
      <c r="BW138" s="56">
        <v>1</v>
      </c>
    </row>
    <row r="139" spans="1:75" x14ac:dyDescent="0.25">
      <c r="A139" s="14" t="s">
        <v>607</v>
      </c>
      <c r="B139" s="15" t="s">
        <v>675</v>
      </c>
      <c r="C139" s="15" t="s">
        <v>56</v>
      </c>
      <c r="D139" s="45">
        <v>11559</v>
      </c>
      <c r="E139" s="44">
        <v>74.488619930000013</v>
      </c>
      <c r="F139" s="40">
        <f>Table1[[#This Row],[Total (HRK million)]]*1000000/Table1[[#This Row],[Population 2022]]</f>
        <v>6444.2097006661479</v>
      </c>
      <c r="G139" s="44">
        <v>76.734943579999992</v>
      </c>
      <c r="H139" s="40">
        <f>Table1[[#This Row],[Total (HRK million)                ]]*1000000/Table1[[#This Row],[Population 2022]]</f>
        <v>6638.5451665368973</v>
      </c>
      <c r="I139" s="44">
        <v>-2.246323649999991</v>
      </c>
      <c r="J139" s="40">
        <f>Table1[[#This Row],[Total (HRK million)                           ]]*1000000/Table1[[#This Row],[Population 2022]]</f>
        <v>-194.33546587074929</v>
      </c>
      <c r="K139" s="45">
        <v>11502</v>
      </c>
      <c r="L139" s="44">
        <v>60.950204999999997</v>
      </c>
      <c r="M139" s="40">
        <f>Table1[[#This Row],[Total (HRK million)  ]]*1000000/Table1[[#This Row],[Population 2021]]</f>
        <v>5299.096244131455</v>
      </c>
      <c r="N139" s="44">
        <v>67.251492999999996</v>
      </c>
      <c r="O139" s="40">
        <f>Table1[[#This Row],[Total (HRK million)                 ]]*1000000/Table1[[#This Row],[Population 2021]]</f>
        <v>5846.9390540775521</v>
      </c>
      <c r="P139" s="44">
        <v>-6.3012879999999996</v>
      </c>
      <c r="Q139" s="40">
        <f>Table1[[#This Row],[Total (HRK million)                            ]]*1000000/Table1[[#This Row],[Population 2021]]</f>
        <v>-547.84280994609628</v>
      </c>
      <c r="R139" s="64">
        <v>11624</v>
      </c>
      <c r="S139" s="35">
        <v>62.579014000000001</v>
      </c>
      <c r="T139" s="36">
        <f>Table1[[#This Row],[Total (HRK million)   ]]*1000000/Table1[[#This Row],[Population 2020]]</f>
        <v>5383.6040949759117</v>
      </c>
      <c r="U139" s="35">
        <v>64.316648999999998</v>
      </c>
      <c r="V139" s="36">
        <f>Table1[[#This Row],[Total (HRK million)                  ]]*1000000/Table1[[#This Row],[Population 2020]]</f>
        <v>5533.0909325533376</v>
      </c>
      <c r="W139" s="35">
        <f>Table1[[#This Row],[Total (HRK million)   ]]-Table1[[#This Row],[Total (HRK million)                  ]]</f>
        <v>-1.7376349999999974</v>
      </c>
      <c r="X139" s="36">
        <f>Table1[[#This Row],[Total (HRK million)                             ]]*1000000/Table1[[#This Row],[Population 2020]]</f>
        <v>-149.4868375774258</v>
      </c>
      <c r="Y139" s="68">
        <v>11761</v>
      </c>
      <c r="Z139" s="7">
        <v>68.103575000000006</v>
      </c>
      <c r="AA139" s="6">
        <f>Table1[[#This Row],[Total (HRK million)                     ]]*1000000/Table1[[#This Row],[Population 2019                 ]]</f>
        <v>5790.6279227956802</v>
      </c>
      <c r="AB139" s="7">
        <v>65.351918999999995</v>
      </c>
      <c r="AC139" s="6">
        <f>Table1[[#This Row],[Total (HRK million)                                   ]]*1000000/Table1[[#This Row],[Population 2019                 ]]</f>
        <v>5556.6634639911563</v>
      </c>
      <c r="AD139" s="7">
        <f>Table1[[#This Row],[Total (HRK million)                     ]]-Table1[[#This Row],[Total (HRK million)                                   ]]</f>
        <v>2.7516560000000112</v>
      </c>
      <c r="AE139" s="8">
        <f>Table1[[#This Row],[Total (HRK million)                       ]]*1000000/Table1[[#This Row],[Population 2019                 ]]</f>
        <v>233.96445880452438</v>
      </c>
      <c r="AF139" s="6">
        <v>11826</v>
      </c>
      <c r="AG139" s="7">
        <v>62.361663</v>
      </c>
      <c r="AH139" s="6">
        <f>Table1[[#This Row],[Total (HRK million)                                 ]]*1000000/Table1[[#This Row],[Population 2018]]</f>
        <v>5273.2676306443427</v>
      </c>
      <c r="AI139" s="7">
        <v>60.996996000000003</v>
      </c>
      <c r="AJ139" s="6">
        <f>Table1[[#This Row],[Total (HRK million)                                     ]]*1000000/Table1[[#This Row],[Population 2018]]</f>
        <v>5157.8721461187215</v>
      </c>
      <c r="AK139" s="7">
        <f>Table1[[#This Row],[Total (HRK million)                                 ]]-Table1[[#This Row],[Total (HRK million)                                     ]]</f>
        <v>1.3646669999999972</v>
      </c>
      <c r="AL139" s="8">
        <f>Table1[[#This Row],[Total (HRK million)                                      ]]*1000000/Table1[[#This Row],[Population 2018]]</f>
        <v>115.39548452562127</v>
      </c>
      <c r="AM139" s="9">
        <v>11901</v>
      </c>
      <c r="AN139" s="10">
        <v>55.121408000000002</v>
      </c>
      <c r="AO139" s="11">
        <f>Table1[[#This Row],[Total (HRK million)                                         ]]*1000000/Table1[[#This Row],[Population 2017               ]]</f>
        <v>4631.6618771531803</v>
      </c>
      <c r="AP139" s="10">
        <v>55.412472000000001</v>
      </c>
      <c r="AQ139" s="11">
        <f>Table1[[#This Row],[Total (HRK million)                                          ]]*1000000/Table1[[#This Row],[Population 2017               ]]</f>
        <v>4656.1189815981852</v>
      </c>
      <c r="AR139" s="10">
        <f>Table1[[#This Row],[Total (HRK million)                                         ]]-Table1[[#This Row],[Total (HRK million)                                          ]]</f>
        <v>-0.29106399999999866</v>
      </c>
      <c r="AS139" s="11">
        <f>Table1[[#This Row],[Total (HRK million)                                                  ]]*1000000/Table1[[#This Row],[Population 2017               ]]</f>
        <v>-24.457104445004507</v>
      </c>
      <c r="AT139" s="45">
        <v>12067</v>
      </c>
      <c r="AU139" s="46">
        <v>54.406816999999997</v>
      </c>
      <c r="AV139" s="13">
        <f>Table1[[#This Row],[Total (HRK million)                                ]]*1000000/Table1[[#This Row],[Population 2016]]</f>
        <v>4508.7276870804671</v>
      </c>
      <c r="AW139" s="46">
        <v>59.492597000000004</v>
      </c>
      <c r="AX139" s="13">
        <f>Table1[[#This Row],[Total (HRK million)                                                        ]]*1000000/Table1[[#This Row],[Population 2016]]</f>
        <v>4930.1895251512387</v>
      </c>
      <c r="AY139" s="82">
        <f>Table1[[#This Row],[Total (HRK million)                                ]]-Table1[[#This Row],[Total (HRK million)                                                        ]]</f>
        <v>-5.0857800000000069</v>
      </c>
      <c r="AZ139" s="13">
        <f>Table1[[#This Row],[Total (HRK million)                                                                      ]]*1000000/Table1[[#This Row],[Population 2016]]</f>
        <v>-421.46183807077205</v>
      </c>
      <c r="BA139" s="68">
        <v>12186</v>
      </c>
      <c r="BB139" s="52">
        <v>57.530312000000002</v>
      </c>
      <c r="BC139" s="13">
        <f>Table1[[#This Row],[Total (HRK million)                                                           ]]*1000000/Table1[[#This Row],[Population 2015]]</f>
        <v>4721.0169046446745</v>
      </c>
      <c r="BD139" s="52">
        <v>59.373372000000003</v>
      </c>
      <c r="BE139" s="13">
        <f>Table1[[#This Row],[Total (HRK million) ]]*1000000/Table1[[#This Row],[Population 2015]]</f>
        <v>4872.2609551944852</v>
      </c>
      <c r="BF139" s="82">
        <f>Table1[[#This Row],[Total (HRK million)                                                           ]]-Table1[[#This Row],[Total (HRK million) ]]</f>
        <v>-1.8430600000000013</v>
      </c>
      <c r="BG139" s="13">
        <f>Table1[[#This Row],[Total (HRK million)     ]]*1000000/Table1[[#This Row],[Population 2015]]</f>
        <v>-151.24405054981136</v>
      </c>
      <c r="BH139" s="68">
        <v>12280</v>
      </c>
      <c r="BI139" s="88">
        <v>67.830646999999999</v>
      </c>
      <c r="BJ139" s="12">
        <f>Table1[[#This Row],[Total (HRK million)                                  ]]*1000000/Table1[[#This Row],[Population 2014]]</f>
        <v>5523.6683224755698</v>
      </c>
      <c r="BK139" s="88">
        <v>66.933671000000004</v>
      </c>
      <c r="BL139" s="12">
        <f>Table1[[#This Row],[Total (HRK million)    ]]*1000000/Table1[[#This Row],[Population 2014]]</f>
        <v>5450.6246742671019</v>
      </c>
      <c r="BM139" s="88">
        <f>Table1[[#This Row],[Total (HRK million)                                  ]]-Table1[[#This Row],[Total (HRK million)    ]]</f>
        <v>0.89697599999999511</v>
      </c>
      <c r="BN139" s="12">
        <f>Table1[[#This Row],[Total (HRK million)      ]]*1000000/Table1[[#This Row],[Population 2014]]</f>
        <v>73.043648208468653</v>
      </c>
      <c r="BO139" s="94">
        <v>5</v>
      </c>
      <c r="BP139" s="53">
        <v>5</v>
      </c>
      <c r="BQ139" s="55">
        <v>5</v>
      </c>
      <c r="BR139" s="26">
        <v>5</v>
      </c>
      <c r="BS139" s="13">
        <v>5</v>
      </c>
      <c r="BT139" s="13">
        <v>3</v>
      </c>
      <c r="BU139" s="13">
        <v>0</v>
      </c>
      <c r="BV139" s="13">
        <v>1</v>
      </c>
      <c r="BW139" s="56">
        <v>0</v>
      </c>
    </row>
    <row r="140" spans="1:75" x14ac:dyDescent="0.25">
      <c r="A140" s="14" t="s">
        <v>608</v>
      </c>
      <c r="B140" s="15" t="s">
        <v>75</v>
      </c>
      <c r="C140" s="15" t="s">
        <v>359</v>
      </c>
      <c r="D140" s="45">
        <v>3026</v>
      </c>
      <c r="E140" s="44">
        <v>24.31959062</v>
      </c>
      <c r="F140" s="40">
        <f>Table1[[#This Row],[Total (HRK million)]]*1000000/Table1[[#This Row],[Population 2022]]</f>
        <v>8036.8772703238601</v>
      </c>
      <c r="G140" s="44">
        <v>23.072604070000001</v>
      </c>
      <c r="H140" s="40">
        <f>Table1[[#This Row],[Total (HRK million)                ]]*1000000/Table1[[#This Row],[Population 2022]]</f>
        <v>7624.7865399867815</v>
      </c>
      <c r="I140" s="44">
        <v>1.2469865500000008</v>
      </c>
      <c r="J140" s="40">
        <f>Table1[[#This Row],[Total (HRK million)                           ]]*1000000/Table1[[#This Row],[Population 2022]]</f>
        <v>412.09073033707892</v>
      </c>
      <c r="K140" s="45">
        <v>3136</v>
      </c>
      <c r="L140" s="44">
        <v>21.361718</v>
      </c>
      <c r="M140" s="40">
        <f>Table1[[#This Row],[Total (HRK million)  ]]*1000000/Table1[[#This Row],[Population 2021]]</f>
        <v>6811.7723214285716</v>
      </c>
      <c r="N140" s="44">
        <v>19.665603999999998</v>
      </c>
      <c r="O140" s="40">
        <f>Table1[[#This Row],[Total (HRK million)                 ]]*1000000/Table1[[#This Row],[Population 2021]]</f>
        <v>6270.9196428571431</v>
      </c>
      <c r="P140" s="44">
        <v>1.6961140000000015</v>
      </c>
      <c r="Q140" s="40">
        <f>Table1[[#This Row],[Total (HRK million)                            ]]*1000000/Table1[[#This Row],[Population 2021]]</f>
        <v>540.85267857142901</v>
      </c>
      <c r="R140" s="64">
        <v>2792</v>
      </c>
      <c r="S140" s="35">
        <v>22.516151000000001</v>
      </c>
      <c r="T140" s="36">
        <f>Table1[[#This Row],[Total (HRK million)   ]]*1000000/Table1[[#This Row],[Population 2020]]</f>
        <v>8064.5239971346709</v>
      </c>
      <c r="U140" s="35">
        <v>20.506934000000001</v>
      </c>
      <c r="V140" s="36">
        <f>Table1[[#This Row],[Total (HRK million)                  ]]*1000000/Table1[[#This Row],[Population 2020]]</f>
        <v>7344.8904011461318</v>
      </c>
      <c r="W140" s="35">
        <f>Table1[[#This Row],[Total (HRK million)   ]]-Table1[[#This Row],[Total (HRK million)                  ]]</f>
        <v>2.0092169999999996</v>
      </c>
      <c r="X140" s="36">
        <f>Table1[[#This Row],[Total (HRK million)                             ]]*1000000/Table1[[#This Row],[Population 2020]]</f>
        <v>719.63359598853856</v>
      </c>
      <c r="Y140" s="68">
        <v>2873</v>
      </c>
      <c r="Z140" s="7">
        <v>20.006936</v>
      </c>
      <c r="AA140" s="6">
        <f>Table1[[#This Row],[Total (HRK million)                     ]]*1000000/Table1[[#This Row],[Population 2019                 ]]</f>
        <v>6963.7786286112078</v>
      </c>
      <c r="AB140" s="7">
        <v>20.858412000000001</v>
      </c>
      <c r="AC140" s="6">
        <f>Table1[[#This Row],[Total (HRK million)                                   ]]*1000000/Table1[[#This Row],[Population 2019                 ]]</f>
        <v>7260.1503654716325</v>
      </c>
      <c r="AD140" s="7">
        <f>Table1[[#This Row],[Total (HRK million)                     ]]-Table1[[#This Row],[Total (HRK million)                                   ]]</f>
        <v>-0.85147600000000168</v>
      </c>
      <c r="AE140" s="8">
        <f>Table1[[#This Row],[Total (HRK million)                       ]]*1000000/Table1[[#This Row],[Population 2019                 ]]</f>
        <v>-296.37173686042519</v>
      </c>
      <c r="AF140" s="6">
        <v>2997</v>
      </c>
      <c r="AG140" s="7">
        <v>17.737333</v>
      </c>
      <c r="AH140" s="6">
        <f>Table1[[#This Row],[Total (HRK million)                                 ]]*1000000/Table1[[#This Row],[Population 2018]]</f>
        <v>5918.3626960293623</v>
      </c>
      <c r="AI140" s="7">
        <v>18.956296999999999</v>
      </c>
      <c r="AJ140" s="6">
        <f>Table1[[#This Row],[Total (HRK million)                                     ]]*1000000/Table1[[#This Row],[Population 2018]]</f>
        <v>6325.090757424091</v>
      </c>
      <c r="AK140" s="7">
        <f>Table1[[#This Row],[Total (HRK million)                                 ]]-Table1[[#This Row],[Total (HRK million)                                     ]]</f>
        <v>-1.2189639999999997</v>
      </c>
      <c r="AL140" s="8">
        <f>Table1[[#This Row],[Total (HRK million)                                      ]]*1000000/Table1[[#This Row],[Population 2018]]</f>
        <v>-406.728061394728</v>
      </c>
      <c r="AM140" s="9">
        <v>3204</v>
      </c>
      <c r="AN140" s="10">
        <v>15.675015999999999</v>
      </c>
      <c r="AO140" s="11">
        <f>Table1[[#This Row],[Total (HRK million)                                         ]]*1000000/Table1[[#This Row],[Population 2017               ]]</f>
        <v>4892.3270911360796</v>
      </c>
      <c r="AP140" s="10">
        <v>14.538414</v>
      </c>
      <c r="AQ140" s="11">
        <f>Table1[[#This Row],[Total (HRK million)                                          ]]*1000000/Table1[[#This Row],[Population 2017               ]]</f>
        <v>4537.5823970037454</v>
      </c>
      <c r="AR140" s="10">
        <f>Table1[[#This Row],[Total (HRK million)                                         ]]-Table1[[#This Row],[Total (HRK million)                                          ]]</f>
        <v>1.1366019999999999</v>
      </c>
      <c r="AS140" s="11">
        <f>Table1[[#This Row],[Total (HRK million)                                                  ]]*1000000/Table1[[#This Row],[Population 2017               ]]</f>
        <v>354.74469413233459</v>
      </c>
      <c r="AT140" s="45">
        <v>3486</v>
      </c>
      <c r="AU140" s="46">
        <v>12.724734</v>
      </c>
      <c r="AV140" s="13">
        <f>Table1[[#This Row],[Total (HRK million)                                ]]*1000000/Table1[[#This Row],[Population 2016]]</f>
        <v>3650.2392426850256</v>
      </c>
      <c r="AW140" s="46">
        <v>12.321381000000001</v>
      </c>
      <c r="AX140" s="13">
        <f>Table1[[#This Row],[Total (HRK million)                                                        ]]*1000000/Table1[[#This Row],[Population 2016]]</f>
        <v>3534.5327022375213</v>
      </c>
      <c r="AY140" s="82">
        <f>Table1[[#This Row],[Total (HRK million)                                ]]-Table1[[#This Row],[Total (HRK million)                                                        ]]</f>
        <v>0.40335299999999918</v>
      </c>
      <c r="AZ140" s="13">
        <f>Table1[[#This Row],[Total (HRK million)                                                                      ]]*1000000/Table1[[#This Row],[Population 2016]]</f>
        <v>115.70654044750407</v>
      </c>
      <c r="BA140" s="68">
        <v>3719</v>
      </c>
      <c r="BB140" s="52">
        <v>12.278482</v>
      </c>
      <c r="BC140" s="13">
        <f>Table1[[#This Row],[Total (HRK million)                                                           ]]*1000000/Table1[[#This Row],[Population 2015]]</f>
        <v>3301.5547190104867</v>
      </c>
      <c r="BD140" s="52">
        <v>12.5289</v>
      </c>
      <c r="BE140" s="13">
        <f>Table1[[#This Row],[Total (HRK million) ]]*1000000/Table1[[#This Row],[Population 2015]]</f>
        <v>3368.8894864210811</v>
      </c>
      <c r="BF140" s="82">
        <f>Table1[[#This Row],[Total (HRK million)                                                           ]]-Table1[[#This Row],[Total (HRK million) ]]</f>
        <v>-0.25041799999999981</v>
      </c>
      <c r="BG140" s="13">
        <f>Table1[[#This Row],[Total (HRK million)     ]]*1000000/Table1[[#This Row],[Population 2015]]</f>
        <v>-67.334767410594196</v>
      </c>
      <c r="BH140" s="68">
        <v>3925</v>
      </c>
      <c r="BI140" s="88">
        <v>12.338068</v>
      </c>
      <c r="BJ140" s="12">
        <f>Table1[[#This Row],[Total (HRK million)                                  ]]*1000000/Table1[[#This Row],[Population 2014]]</f>
        <v>3143.4568152866241</v>
      </c>
      <c r="BK140" s="88">
        <v>12.473280000000001</v>
      </c>
      <c r="BL140" s="12">
        <f>Table1[[#This Row],[Total (HRK million)    ]]*1000000/Table1[[#This Row],[Population 2014]]</f>
        <v>3177.9057324840765</v>
      </c>
      <c r="BM140" s="88">
        <f>Table1[[#This Row],[Total (HRK million)                                  ]]-Table1[[#This Row],[Total (HRK million)    ]]</f>
        <v>-0.135212000000001</v>
      </c>
      <c r="BN140" s="12">
        <f>Table1[[#This Row],[Total (HRK million)      ]]*1000000/Table1[[#This Row],[Population 2014]]</f>
        <v>-34.448917197452481</v>
      </c>
      <c r="BO140" s="94">
        <v>5</v>
      </c>
      <c r="BP140" s="53">
        <v>5</v>
      </c>
      <c r="BQ140" s="55">
        <v>5</v>
      </c>
      <c r="BR140" s="26">
        <v>5</v>
      </c>
      <c r="BS140" s="13">
        <v>4</v>
      </c>
      <c r="BT140" s="13">
        <v>5</v>
      </c>
      <c r="BU140" s="13">
        <v>4</v>
      </c>
      <c r="BV140" s="13">
        <v>4</v>
      </c>
      <c r="BW140" s="56">
        <v>3</v>
      </c>
    </row>
    <row r="141" spans="1:75" x14ac:dyDescent="0.25">
      <c r="A141" s="14" t="s">
        <v>608</v>
      </c>
      <c r="B141" s="15" t="s">
        <v>671</v>
      </c>
      <c r="C141" s="15" t="s">
        <v>499</v>
      </c>
      <c r="D141" s="45">
        <v>1298</v>
      </c>
      <c r="E141" s="44">
        <v>5.2030014099999997</v>
      </c>
      <c r="F141" s="40">
        <f>Table1[[#This Row],[Total (HRK million)]]*1000000/Table1[[#This Row],[Population 2022]]</f>
        <v>4008.4756625577811</v>
      </c>
      <c r="G141" s="44">
        <v>5.7438779499999999</v>
      </c>
      <c r="H141" s="40">
        <f>Table1[[#This Row],[Total (HRK million)                ]]*1000000/Table1[[#This Row],[Population 2022]]</f>
        <v>4425.17561633282</v>
      </c>
      <c r="I141" s="44">
        <v>-0.54087654000000007</v>
      </c>
      <c r="J141" s="40">
        <f>Table1[[#This Row],[Total (HRK million)                           ]]*1000000/Table1[[#This Row],[Population 2022]]</f>
        <v>-416.69995377503852</v>
      </c>
      <c r="K141" s="45">
        <v>1312</v>
      </c>
      <c r="L141" s="44">
        <v>4.2827950000000001</v>
      </c>
      <c r="M141" s="40">
        <f>Table1[[#This Row],[Total (HRK million)  ]]*1000000/Table1[[#This Row],[Population 2021]]</f>
        <v>3264.325457317073</v>
      </c>
      <c r="N141" s="44">
        <v>9.8088890000000006</v>
      </c>
      <c r="O141" s="40">
        <f>Table1[[#This Row],[Total (HRK million)                 ]]*1000000/Table1[[#This Row],[Population 2021]]</f>
        <v>7476.2873475609758</v>
      </c>
      <c r="P141" s="44">
        <v>-5.5260940000000005</v>
      </c>
      <c r="Q141" s="40">
        <f>Table1[[#This Row],[Total (HRK million)                            ]]*1000000/Table1[[#This Row],[Population 2021]]</f>
        <v>-4211.9618902439033</v>
      </c>
      <c r="R141" s="64">
        <v>1390</v>
      </c>
      <c r="S141" s="35">
        <v>7.9367679999999998</v>
      </c>
      <c r="T141" s="36">
        <f>Table1[[#This Row],[Total (HRK million)   ]]*1000000/Table1[[#This Row],[Population 2020]]</f>
        <v>5709.9050359712228</v>
      </c>
      <c r="U141" s="35">
        <v>9.9131669999999996</v>
      </c>
      <c r="V141" s="36">
        <f>Table1[[#This Row],[Total (HRK million)                  ]]*1000000/Table1[[#This Row],[Population 2020]]</f>
        <v>7131.7748201438853</v>
      </c>
      <c r="W141" s="35">
        <f>Table1[[#This Row],[Total (HRK million)   ]]-Table1[[#This Row],[Total (HRK million)                  ]]</f>
        <v>-1.9763989999999998</v>
      </c>
      <c r="X141" s="36">
        <f>Table1[[#This Row],[Total (HRK million)                             ]]*1000000/Table1[[#This Row],[Population 2020]]</f>
        <v>-1421.8697841726616</v>
      </c>
      <c r="Y141" s="68">
        <v>1379</v>
      </c>
      <c r="Z141" s="7">
        <v>5.8037380000000001</v>
      </c>
      <c r="AA141" s="6">
        <f>Table1[[#This Row],[Total (HRK million)                     ]]*1000000/Table1[[#This Row],[Population 2019                 ]]</f>
        <v>4208.6569978245107</v>
      </c>
      <c r="AB141" s="7">
        <v>5.6167480000000003</v>
      </c>
      <c r="AC141" s="6">
        <f>Table1[[#This Row],[Total (HRK million)                                   ]]*1000000/Table1[[#This Row],[Population 2019                 ]]</f>
        <v>4073.0587382160988</v>
      </c>
      <c r="AD141" s="7">
        <f>Table1[[#This Row],[Total (HRK million)                     ]]-Table1[[#This Row],[Total (HRK million)                                   ]]</f>
        <v>0.18698999999999977</v>
      </c>
      <c r="AE141" s="8">
        <f>Table1[[#This Row],[Total (HRK million)                       ]]*1000000/Table1[[#This Row],[Population 2019                 ]]</f>
        <v>135.59825960841172</v>
      </c>
      <c r="AF141" s="6">
        <v>1370</v>
      </c>
      <c r="AG141" s="7">
        <v>6.8970289999999999</v>
      </c>
      <c r="AH141" s="6">
        <f>Table1[[#This Row],[Total (HRK million)                                 ]]*1000000/Table1[[#This Row],[Population 2018]]</f>
        <v>5034.3277372262773</v>
      </c>
      <c r="AI141" s="7">
        <v>7.1549990000000001</v>
      </c>
      <c r="AJ141" s="6">
        <f>Table1[[#This Row],[Total (HRK million)                                     ]]*1000000/Table1[[#This Row],[Population 2018]]</f>
        <v>5222.6270072992702</v>
      </c>
      <c r="AK141" s="7">
        <f>Table1[[#This Row],[Total (HRK million)                                 ]]-Table1[[#This Row],[Total (HRK million)                                     ]]</f>
        <v>-0.25797000000000025</v>
      </c>
      <c r="AL141" s="8">
        <f>Table1[[#This Row],[Total (HRK million)                                      ]]*1000000/Table1[[#This Row],[Population 2018]]</f>
        <v>-188.2992700729929</v>
      </c>
      <c r="AM141" s="9">
        <v>1379</v>
      </c>
      <c r="AN141" s="10">
        <v>5.3298030000000001</v>
      </c>
      <c r="AO141" s="11">
        <f>Table1[[#This Row],[Total (HRK million)                                         ]]*1000000/Table1[[#This Row],[Population 2017               ]]</f>
        <v>3864.976794778825</v>
      </c>
      <c r="AP141" s="10">
        <v>5.144279</v>
      </c>
      <c r="AQ141" s="11">
        <f>Table1[[#This Row],[Total (HRK million)                                          ]]*1000000/Table1[[#This Row],[Population 2017               ]]</f>
        <v>3730.4416243654823</v>
      </c>
      <c r="AR141" s="10">
        <f>Table1[[#This Row],[Total (HRK million)                                         ]]-Table1[[#This Row],[Total (HRK million)                                          ]]</f>
        <v>0.18552400000000002</v>
      </c>
      <c r="AS141" s="11">
        <f>Table1[[#This Row],[Total (HRK million)                                                  ]]*1000000/Table1[[#This Row],[Population 2017               ]]</f>
        <v>134.53517041334302</v>
      </c>
      <c r="AT141" s="45">
        <v>1400</v>
      </c>
      <c r="AU141" s="46">
        <v>5.6483600000000003</v>
      </c>
      <c r="AV141" s="13">
        <f>Table1[[#This Row],[Total (HRK million)                                ]]*1000000/Table1[[#This Row],[Population 2016]]</f>
        <v>4034.542857142857</v>
      </c>
      <c r="AW141" s="46">
        <v>4.9980440000000002</v>
      </c>
      <c r="AX141" s="13">
        <f>Table1[[#This Row],[Total (HRK million)                                                        ]]*1000000/Table1[[#This Row],[Population 2016]]</f>
        <v>3570.0314285714285</v>
      </c>
      <c r="AY141" s="82">
        <f>Table1[[#This Row],[Total (HRK million)                                ]]-Table1[[#This Row],[Total (HRK million)                                                        ]]</f>
        <v>0.65031600000000012</v>
      </c>
      <c r="AZ141" s="13">
        <f>Table1[[#This Row],[Total (HRK million)                                                                      ]]*1000000/Table1[[#This Row],[Population 2016]]</f>
        <v>464.51142857142867</v>
      </c>
      <c r="BA141" s="68">
        <v>1384</v>
      </c>
      <c r="BB141" s="52">
        <v>5.0289320000000002</v>
      </c>
      <c r="BC141" s="13">
        <f>Table1[[#This Row],[Total (HRK million)                                                           ]]*1000000/Table1[[#This Row],[Population 2015]]</f>
        <v>3633.6213872832368</v>
      </c>
      <c r="BD141" s="52">
        <v>3.7675670000000001</v>
      </c>
      <c r="BE141" s="13">
        <f>Table1[[#This Row],[Total (HRK million) ]]*1000000/Table1[[#This Row],[Population 2015]]</f>
        <v>2722.2304913294797</v>
      </c>
      <c r="BF141" s="82">
        <f>Table1[[#This Row],[Total (HRK million)                                                           ]]-Table1[[#This Row],[Total (HRK million) ]]</f>
        <v>1.2613650000000001</v>
      </c>
      <c r="BG141" s="13">
        <f>Table1[[#This Row],[Total (HRK million)     ]]*1000000/Table1[[#This Row],[Population 2015]]</f>
        <v>911.39089595375719</v>
      </c>
      <c r="BH141" s="68">
        <v>1401</v>
      </c>
      <c r="BI141" s="88">
        <v>6.6742790000000003</v>
      </c>
      <c r="BJ141" s="12">
        <f>Table1[[#This Row],[Total (HRK million)                                  ]]*1000000/Table1[[#This Row],[Population 2014]]</f>
        <v>4763.9393290506778</v>
      </c>
      <c r="BK141" s="88">
        <v>4.084517</v>
      </c>
      <c r="BL141" s="12">
        <f>Table1[[#This Row],[Total (HRK million)    ]]*1000000/Table1[[#This Row],[Population 2014]]</f>
        <v>2915.429693076374</v>
      </c>
      <c r="BM141" s="88">
        <f>Table1[[#This Row],[Total (HRK million)                                  ]]-Table1[[#This Row],[Total (HRK million)    ]]</f>
        <v>2.5897620000000003</v>
      </c>
      <c r="BN141" s="12">
        <f>Table1[[#This Row],[Total (HRK million)      ]]*1000000/Table1[[#This Row],[Population 2014]]</f>
        <v>1848.5096359743045</v>
      </c>
      <c r="BO141" s="94">
        <v>5</v>
      </c>
      <c r="BP141" s="53">
        <v>5</v>
      </c>
      <c r="BQ141" s="55">
        <v>5</v>
      </c>
      <c r="BR141" s="26">
        <v>5</v>
      </c>
      <c r="BS141" s="13">
        <v>5</v>
      </c>
      <c r="BT141" s="13">
        <v>5</v>
      </c>
      <c r="BU141" s="13">
        <v>5</v>
      </c>
      <c r="BV141" s="13">
        <v>4</v>
      </c>
      <c r="BW141" s="56">
        <v>3</v>
      </c>
    </row>
    <row r="142" spans="1:75" x14ac:dyDescent="0.25">
      <c r="A142" s="14" t="s">
        <v>608</v>
      </c>
      <c r="B142" s="15" t="s">
        <v>660</v>
      </c>
      <c r="C142" s="15" t="s">
        <v>465</v>
      </c>
      <c r="D142" s="45">
        <v>2360</v>
      </c>
      <c r="E142" s="44">
        <v>27.253829639999999</v>
      </c>
      <c r="F142" s="40">
        <f>Table1[[#This Row],[Total (HRK million)]]*1000000/Table1[[#This Row],[Population 2022]]</f>
        <v>11548.232898305085</v>
      </c>
      <c r="G142" s="44">
        <v>25.330375059999998</v>
      </c>
      <c r="H142" s="40">
        <f>Table1[[#This Row],[Total (HRK million)                ]]*1000000/Table1[[#This Row],[Population 2022]]</f>
        <v>10733.209771186441</v>
      </c>
      <c r="I142" s="44">
        <v>1.923454580000002</v>
      </c>
      <c r="J142" s="40">
        <f>Table1[[#This Row],[Total (HRK million)                           ]]*1000000/Table1[[#This Row],[Population 2022]]</f>
        <v>815.02312711864488</v>
      </c>
      <c r="K142" s="45">
        <v>2401</v>
      </c>
      <c r="L142" s="44">
        <v>18.234974999999999</v>
      </c>
      <c r="M142" s="40">
        <f>Table1[[#This Row],[Total (HRK million)  ]]*1000000/Table1[[#This Row],[Population 2021]]</f>
        <v>7594.7417742607249</v>
      </c>
      <c r="N142" s="44">
        <v>20.703858</v>
      </c>
      <c r="O142" s="40">
        <f>Table1[[#This Row],[Total (HRK million)                 ]]*1000000/Table1[[#This Row],[Population 2021]]</f>
        <v>8623.0145772594751</v>
      </c>
      <c r="P142" s="44">
        <v>-2.4688830000000017</v>
      </c>
      <c r="Q142" s="40">
        <f>Table1[[#This Row],[Total (HRK million)                            ]]*1000000/Table1[[#This Row],[Population 2021]]</f>
        <v>-1028.2728029987513</v>
      </c>
      <c r="R142" s="64">
        <v>2813</v>
      </c>
      <c r="S142" s="35">
        <v>13.877786</v>
      </c>
      <c r="T142" s="36">
        <f>Table1[[#This Row],[Total (HRK million)   ]]*1000000/Table1[[#This Row],[Population 2020]]</f>
        <v>4933.4468538926412</v>
      </c>
      <c r="U142" s="35">
        <v>18.247282999999999</v>
      </c>
      <c r="V142" s="36">
        <f>Table1[[#This Row],[Total (HRK million)                  ]]*1000000/Table1[[#This Row],[Population 2020]]</f>
        <v>6486.7696409527198</v>
      </c>
      <c r="W142" s="35">
        <f>Table1[[#This Row],[Total (HRK million)   ]]-Table1[[#This Row],[Total (HRK million)                  ]]</f>
        <v>-4.3694969999999991</v>
      </c>
      <c r="X142" s="36">
        <f>Table1[[#This Row],[Total (HRK million)                             ]]*1000000/Table1[[#This Row],[Population 2020]]</f>
        <v>-1553.3227870600779</v>
      </c>
      <c r="Y142" s="68">
        <v>2820</v>
      </c>
      <c r="Z142" s="7">
        <v>19.131675999999999</v>
      </c>
      <c r="AA142" s="6">
        <f>Table1[[#This Row],[Total (HRK million)                     ]]*1000000/Table1[[#This Row],[Population 2019                 ]]</f>
        <v>6784.2822695035456</v>
      </c>
      <c r="AB142" s="7">
        <v>18.280616999999999</v>
      </c>
      <c r="AC142" s="6">
        <f>Table1[[#This Row],[Total (HRK million)                                   ]]*1000000/Table1[[#This Row],[Population 2019                 ]]</f>
        <v>6482.4882978723408</v>
      </c>
      <c r="AD142" s="7">
        <f>Table1[[#This Row],[Total (HRK million)                     ]]-Table1[[#This Row],[Total (HRK million)                                   ]]</f>
        <v>0.85105899999999934</v>
      </c>
      <c r="AE142" s="8">
        <f>Table1[[#This Row],[Total (HRK million)                       ]]*1000000/Table1[[#This Row],[Population 2019                 ]]</f>
        <v>301.79397163120541</v>
      </c>
      <c r="AF142" s="6">
        <v>2867</v>
      </c>
      <c r="AG142" s="7">
        <v>16.200845000000001</v>
      </c>
      <c r="AH142" s="6">
        <f>Table1[[#This Row],[Total (HRK million)                                 ]]*1000000/Table1[[#This Row],[Population 2018]]</f>
        <v>5650.8004883153126</v>
      </c>
      <c r="AI142" s="7">
        <v>14.572393999999999</v>
      </c>
      <c r="AJ142" s="6">
        <f>Table1[[#This Row],[Total (HRK million)                                     ]]*1000000/Table1[[#This Row],[Population 2018]]</f>
        <v>5082.8022322985698</v>
      </c>
      <c r="AK142" s="7">
        <f>Table1[[#This Row],[Total (HRK million)                                 ]]-Table1[[#This Row],[Total (HRK million)                                     ]]</f>
        <v>1.6284510000000019</v>
      </c>
      <c r="AL142" s="8">
        <f>Table1[[#This Row],[Total (HRK million)                                      ]]*1000000/Table1[[#This Row],[Population 2018]]</f>
        <v>567.99825601674286</v>
      </c>
      <c r="AM142" s="9">
        <v>2915</v>
      </c>
      <c r="AN142" s="10">
        <v>12.519691</v>
      </c>
      <c r="AO142" s="11">
        <f>Table1[[#This Row],[Total (HRK million)                                         ]]*1000000/Table1[[#This Row],[Population 2017               ]]</f>
        <v>4294.9197255574618</v>
      </c>
      <c r="AP142" s="10">
        <v>11.938176</v>
      </c>
      <c r="AQ142" s="11">
        <f>Table1[[#This Row],[Total (HRK million)                                          ]]*1000000/Table1[[#This Row],[Population 2017               ]]</f>
        <v>4095.4291595197255</v>
      </c>
      <c r="AR142" s="10">
        <f>Table1[[#This Row],[Total (HRK million)                                         ]]-Table1[[#This Row],[Total (HRK million)                                          ]]</f>
        <v>0.58151499999999956</v>
      </c>
      <c r="AS142" s="11">
        <f>Table1[[#This Row],[Total (HRK million)                                                  ]]*1000000/Table1[[#This Row],[Population 2017               ]]</f>
        <v>199.49056603773568</v>
      </c>
      <c r="AT142" s="45">
        <v>3034</v>
      </c>
      <c r="AU142" s="46">
        <v>10.921804</v>
      </c>
      <c r="AV142" s="13">
        <f>Table1[[#This Row],[Total (HRK million)                                ]]*1000000/Table1[[#This Row],[Population 2016]]</f>
        <v>3599.8035596572181</v>
      </c>
      <c r="AW142" s="46">
        <v>11.857462999999999</v>
      </c>
      <c r="AX142" s="13">
        <f>Table1[[#This Row],[Total (HRK million)                                                        ]]*1000000/Table1[[#This Row],[Population 2016]]</f>
        <v>3908.1947923533289</v>
      </c>
      <c r="AY142" s="82">
        <f>Table1[[#This Row],[Total (HRK million)                                ]]-Table1[[#This Row],[Total (HRK million)                                                        ]]</f>
        <v>-0.93565899999999935</v>
      </c>
      <c r="AZ142" s="13">
        <f>Table1[[#This Row],[Total (HRK million)                                                                      ]]*1000000/Table1[[#This Row],[Population 2016]]</f>
        <v>-308.39123269611054</v>
      </c>
      <c r="BA142" s="68">
        <v>3077</v>
      </c>
      <c r="BB142" s="52">
        <v>10.739988</v>
      </c>
      <c r="BC142" s="13">
        <f>Table1[[#This Row],[Total (HRK million)                                                           ]]*1000000/Table1[[#This Row],[Population 2015]]</f>
        <v>3490.4088397790056</v>
      </c>
      <c r="BD142" s="52">
        <v>10.307205</v>
      </c>
      <c r="BE142" s="13">
        <f>Table1[[#This Row],[Total (HRK million) ]]*1000000/Table1[[#This Row],[Population 2015]]</f>
        <v>3349.7578810529735</v>
      </c>
      <c r="BF142" s="82">
        <f>Table1[[#This Row],[Total (HRK million)                                                           ]]-Table1[[#This Row],[Total (HRK million) ]]</f>
        <v>0.43278300000000058</v>
      </c>
      <c r="BG142" s="13">
        <f>Table1[[#This Row],[Total (HRK million)     ]]*1000000/Table1[[#This Row],[Population 2015]]</f>
        <v>140.65095872603203</v>
      </c>
      <c r="BH142" s="68">
        <v>3123</v>
      </c>
      <c r="BI142" s="88">
        <v>10.394482</v>
      </c>
      <c r="BJ142" s="12">
        <f>Table1[[#This Row],[Total (HRK million)                                  ]]*1000000/Table1[[#This Row],[Population 2014]]</f>
        <v>3328.3643932116556</v>
      </c>
      <c r="BK142" s="88">
        <v>10.282439</v>
      </c>
      <c r="BL142" s="12">
        <f>Table1[[#This Row],[Total (HRK million)    ]]*1000000/Table1[[#This Row],[Population 2014]]</f>
        <v>3292.4876721101505</v>
      </c>
      <c r="BM142" s="88">
        <f>Table1[[#This Row],[Total (HRK million)                                  ]]-Table1[[#This Row],[Total (HRK million)    ]]</f>
        <v>0.11204299999999989</v>
      </c>
      <c r="BN142" s="12">
        <f>Table1[[#This Row],[Total (HRK million)      ]]*1000000/Table1[[#This Row],[Population 2014]]</f>
        <v>35.876721101504934</v>
      </c>
      <c r="BO142" s="94">
        <v>5</v>
      </c>
      <c r="BP142" s="53">
        <v>3</v>
      </c>
      <c r="BQ142" s="55">
        <v>3</v>
      </c>
      <c r="BR142" s="26">
        <v>4</v>
      </c>
      <c r="BS142" s="13">
        <v>3</v>
      </c>
      <c r="BT142" s="13">
        <v>2</v>
      </c>
      <c r="BU142" s="13">
        <v>3</v>
      </c>
      <c r="BV142" s="13">
        <v>3</v>
      </c>
      <c r="BW142" s="56">
        <v>3</v>
      </c>
    </row>
    <row r="143" spans="1:75" x14ac:dyDescent="0.25">
      <c r="A143" s="14" t="s">
        <v>608</v>
      </c>
      <c r="B143" s="15" t="s">
        <v>121</v>
      </c>
      <c r="C143" s="15" t="s">
        <v>149</v>
      </c>
      <c r="D143" s="45">
        <v>3137</v>
      </c>
      <c r="E143" s="44">
        <v>11.826458430000002</v>
      </c>
      <c r="F143" s="40">
        <f>Table1[[#This Row],[Total (HRK million)]]*1000000/Table1[[#This Row],[Population 2022]]</f>
        <v>3769.9899362448205</v>
      </c>
      <c r="G143" s="44">
        <v>8.8118274000000003</v>
      </c>
      <c r="H143" s="40">
        <f>Table1[[#This Row],[Total (HRK million)                ]]*1000000/Table1[[#This Row],[Population 2022]]</f>
        <v>2808.998214854957</v>
      </c>
      <c r="I143" s="44">
        <v>3.0146310300000012</v>
      </c>
      <c r="J143" s="40">
        <f>Table1[[#This Row],[Total (HRK million)                           ]]*1000000/Table1[[#This Row],[Population 2022]]</f>
        <v>960.9917213898633</v>
      </c>
      <c r="K143" s="45">
        <v>3189</v>
      </c>
      <c r="L143" s="44">
        <v>9.8238330000000005</v>
      </c>
      <c r="M143" s="40">
        <f>Table1[[#This Row],[Total (HRK million)  ]]*1000000/Table1[[#This Row],[Population 2021]]</f>
        <v>3080.5371589840074</v>
      </c>
      <c r="N143" s="44">
        <v>9.8664360000000002</v>
      </c>
      <c r="O143" s="40">
        <f>Table1[[#This Row],[Total (HRK million)                 ]]*1000000/Table1[[#This Row],[Population 2021]]</f>
        <v>3093.8965192850424</v>
      </c>
      <c r="P143" s="44">
        <v>-4.2602999999999724E-2</v>
      </c>
      <c r="Q143" s="40">
        <f>Table1[[#This Row],[Total (HRK million)                            ]]*1000000/Table1[[#This Row],[Population 2021]]</f>
        <v>-13.359360301034721</v>
      </c>
      <c r="R143" s="64">
        <v>3427</v>
      </c>
      <c r="S143" s="35">
        <v>10.491807</v>
      </c>
      <c r="T143" s="36">
        <f>Table1[[#This Row],[Total (HRK million)   ]]*1000000/Table1[[#This Row],[Population 2020]]</f>
        <v>3061.5135687189963</v>
      </c>
      <c r="U143" s="35">
        <v>13.521331</v>
      </c>
      <c r="V143" s="36">
        <f>Table1[[#This Row],[Total (HRK million)                  ]]*1000000/Table1[[#This Row],[Population 2020]]</f>
        <v>3945.5299095418732</v>
      </c>
      <c r="W143" s="35">
        <f>Table1[[#This Row],[Total (HRK million)   ]]-Table1[[#This Row],[Total (HRK million)                  ]]</f>
        <v>-3.0295240000000003</v>
      </c>
      <c r="X143" s="36">
        <f>Table1[[#This Row],[Total (HRK million)                             ]]*1000000/Table1[[#This Row],[Population 2020]]</f>
        <v>-884.01634082287728</v>
      </c>
      <c r="Y143" s="68">
        <v>3441</v>
      </c>
      <c r="Z143" s="7">
        <v>11.214753</v>
      </c>
      <c r="AA143" s="6">
        <f>Table1[[#This Row],[Total (HRK million)                     ]]*1000000/Table1[[#This Row],[Population 2019                 ]]</f>
        <v>3259.1551874455099</v>
      </c>
      <c r="AB143" s="7">
        <v>9.8096630000000005</v>
      </c>
      <c r="AC143" s="6">
        <f>Table1[[#This Row],[Total (HRK million)                                   ]]*1000000/Table1[[#This Row],[Population 2019                 ]]</f>
        <v>2850.817494914269</v>
      </c>
      <c r="AD143" s="7">
        <f>Table1[[#This Row],[Total (HRK million)                     ]]-Table1[[#This Row],[Total (HRK million)                                   ]]</f>
        <v>1.4050899999999995</v>
      </c>
      <c r="AE143" s="8">
        <f>Table1[[#This Row],[Total (HRK million)                       ]]*1000000/Table1[[#This Row],[Population 2019                 ]]</f>
        <v>408.3376925312408</v>
      </c>
      <c r="AF143" s="6">
        <v>3440</v>
      </c>
      <c r="AG143" s="7">
        <v>7.8353580000000003</v>
      </c>
      <c r="AH143" s="6">
        <f>Table1[[#This Row],[Total (HRK million)                                 ]]*1000000/Table1[[#This Row],[Population 2018]]</f>
        <v>2277.7203488372093</v>
      </c>
      <c r="AI143" s="7">
        <v>6.6827889999999996</v>
      </c>
      <c r="AJ143" s="6">
        <f>Table1[[#This Row],[Total (HRK million)                                     ]]*1000000/Table1[[#This Row],[Population 2018]]</f>
        <v>1942.6712209302325</v>
      </c>
      <c r="AK143" s="7">
        <f>Table1[[#This Row],[Total (HRK million)                                 ]]-Table1[[#This Row],[Total (HRK million)                                     ]]</f>
        <v>1.1525690000000006</v>
      </c>
      <c r="AL143" s="8">
        <f>Table1[[#This Row],[Total (HRK million)                                      ]]*1000000/Table1[[#This Row],[Population 2018]]</f>
        <v>335.04912790697693</v>
      </c>
      <c r="AM143" s="9">
        <v>3427</v>
      </c>
      <c r="AN143" s="10">
        <v>6.6078910000000004</v>
      </c>
      <c r="AO143" s="11">
        <f>Table1[[#This Row],[Total (HRK million)                                         ]]*1000000/Table1[[#This Row],[Population 2017               ]]</f>
        <v>1928.1852932594106</v>
      </c>
      <c r="AP143" s="10">
        <v>7.1777610000000003</v>
      </c>
      <c r="AQ143" s="11">
        <f>Table1[[#This Row],[Total (HRK million)                                          ]]*1000000/Table1[[#This Row],[Population 2017               ]]</f>
        <v>2094.4735920630287</v>
      </c>
      <c r="AR143" s="10">
        <f>Table1[[#This Row],[Total (HRK million)                                         ]]-Table1[[#This Row],[Total (HRK million)                                          ]]</f>
        <v>-0.56986999999999988</v>
      </c>
      <c r="AS143" s="11">
        <f>Table1[[#This Row],[Total (HRK million)                                                  ]]*1000000/Table1[[#This Row],[Population 2017               ]]</f>
        <v>-166.28829880361829</v>
      </c>
      <c r="AT143" s="45">
        <v>3480</v>
      </c>
      <c r="AU143" s="46">
        <v>6.3233990000000002</v>
      </c>
      <c r="AV143" s="13">
        <f>Table1[[#This Row],[Total (HRK million)                                ]]*1000000/Table1[[#This Row],[Population 2016]]</f>
        <v>1817.0686781609195</v>
      </c>
      <c r="AW143" s="46">
        <v>5.6873509999999996</v>
      </c>
      <c r="AX143" s="13">
        <f>Table1[[#This Row],[Total (HRK million)                                                        ]]*1000000/Table1[[#This Row],[Population 2016]]</f>
        <v>1634.2962643678161</v>
      </c>
      <c r="AY143" s="82">
        <f>Table1[[#This Row],[Total (HRK million)                                ]]-Table1[[#This Row],[Total (HRK million)                                                        ]]</f>
        <v>0.63604800000000061</v>
      </c>
      <c r="AZ143" s="13">
        <f>Table1[[#This Row],[Total (HRK million)                                                                      ]]*1000000/Table1[[#This Row],[Population 2016]]</f>
        <v>182.77241379310362</v>
      </c>
      <c r="BA143" s="68">
        <v>3558</v>
      </c>
      <c r="BB143" s="52">
        <v>5.7997420000000002</v>
      </c>
      <c r="BC143" s="13">
        <f>Table1[[#This Row],[Total (HRK million)                                                           ]]*1000000/Table1[[#This Row],[Population 2015]]</f>
        <v>1630.0567734682406</v>
      </c>
      <c r="BD143" s="52">
        <v>5.7176299999999998</v>
      </c>
      <c r="BE143" s="13">
        <f>Table1[[#This Row],[Total (HRK million) ]]*1000000/Table1[[#This Row],[Population 2015]]</f>
        <v>1606.9786396852164</v>
      </c>
      <c r="BF143" s="82">
        <f>Table1[[#This Row],[Total (HRK million)                                                           ]]-Table1[[#This Row],[Total (HRK million) ]]</f>
        <v>8.2112000000000407E-2</v>
      </c>
      <c r="BG143" s="13">
        <f>Table1[[#This Row],[Total (HRK million)     ]]*1000000/Table1[[#This Row],[Population 2015]]</f>
        <v>23.078133783024285</v>
      </c>
      <c r="BH143" s="68">
        <v>3614</v>
      </c>
      <c r="BI143" s="88">
        <v>4.4449509999999997</v>
      </c>
      <c r="BJ143" s="12">
        <f>Table1[[#This Row],[Total (HRK million)                                  ]]*1000000/Table1[[#This Row],[Population 2014]]</f>
        <v>1229.9255672385168</v>
      </c>
      <c r="BK143" s="88">
        <v>4.4382349999999997</v>
      </c>
      <c r="BL143" s="12">
        <f>Table1[[#This Row],[Total (HRK million)    ]]*1000000/Table1[[#This Row],[Population 2014]]</f>
        <v>1228.0672385168789</v>
      </c>
      <c r="BM143" s="88">
        <f>Table1[[#This Row],[Total (HRK million)                                  ]]-Table1[[#This Row],[Total (HRK million)    ]]</f>
        <v>6.7159999999999442E-3</v>
      </c>
      <c r="BN143" s="12">
        <f>Table1[[#This Row],[Total (HRK million)      ]]*1000000/Table1[[#This Row],[Population 2014]]</f>
        <v>1.8583287216380588</v>
      </c>
      <c r="BO143" s="94">
        <v>5</v>
      </c>
      <c r="BP143" s="53">
        <v>5</v>
      </c>
      <c r="BQ143" s="55">
        <v>5</v>
      </c>
      <c r="BR143" s="26">
        <v>5</v>
      </c>
      <c r="BS143" s="13">
        <v>2</v>
      </c>
      <c r="BT143" s="13">
        <v>3</v>
      </c>
      <c r="BU143" s="13">
        <v>2</v>
      </c>
      <c r="BV143" s="13">
        <v>2</v>
      </c>
      <c r="BW143" s="56">
        <v>0</v>
      </c>
    </row>
    <row r="144" spans="1:75" x14ac:dyDescent="0.25">
      <c r="A144" s="14" t="s">
        <v>608</v>
      </c>
      <c r="B144" s="15" t="s">
        <v>665</v>
      </c>
      <c r="C144" s="15" t="s">
        <v>316</v>
      </c>
      <c r="D144" s="45">
        <v>2738</v>
      </c>
      <c r="E144" s="44">
        <v>12.071916249999999</v>
      </c>
      <c r="F144" s="40">
        <f>Table1[[#This Row],[Total (HRK million)]]*1000000/Table1[[#This Row],[Population 2022]]</f>
        <v>4409.0271183345503</v>
      </c>
      <c r="G144" s="44">
        <v>8.0599853200000009</v>
      </c>
      <c r="H144" s="40">
        <f>Table1[[#This Row],[Total (HRK million)                ]]*1000000/Table1[[#This Row],[Population 2022]]</f>
        <v>2943.7492037983934</v>
      </c>
      <c r="I144" s="44">
        <v>4.0119309300000001</v>
      </c>
      <c r="J144" s="40">
        <f>Table1[[#This Row],[Total (HRK million)                           ]]*1000000/Table1[[#This Row],[Population 2022]]</f>
        <v>1465.2779145361578</v>
      </c>
      <c r="K144" s="45">
        <v>2874</v>
      </c>
      <c r="L144" s="44">
        <v>14.594379</v>
      </c>
      <c r="M144" s="40">
        <f>Table1[[#This Row],[Total (HRK million)  ]]*1000000/Table1[[#This Row],[Population 2021]]</f>
        <v>5078.0720250521917</v>
      </c>
      <c r="N144" s="44">
        <v>7.3934499999999996</v>
      </c>
      <c r="O144" s="40">
        <f>Table1[[#This Row],[Total (HRK million)                 ]]*1000000/Table1[[#This Row],[Population 2021]]</f>
        <v>2572.5295755045231</v>
      </c>
      <c r="P144" s="44">
        <v>7.2009290000000004</v>
      </c>
      <c r="Q144" s="40">
        <f>Table1[[#This Row],[Total (HRK million)                            ]]*1000000/Table1[[#This Row],[Population 2021]]</f>
        <v>2505.5424495476686</v>
      </c>
      <c r="R144" s="64">
        <v>2854</v>
      </c>
      <c r="S144" s="35">
        <v>10.103876</v>
      </c>
      <c r="T144" s="36">
        <f>Table1[[#This Row],[Total (HRK million)   ]]*1000000/Table1[[#This Row],[Population 2020]]</f>
        <v>3540.2508759635598</v>
      </c>
      <c r="U144" s="35">
        <v>5.4764119999999998</v>
      </c>
      <c r="V144" s="36">
        <f>Table1[[#This Row],[Total (HRK million)                  ]]*1000000/Table1[[#This Row],[Population 2020]]</f>
        <v>1918.8549404344778</v>
      </c>
      <c r="W144" s="35">
        <f>Table1[[#This Row],[Total (HRK million)   ]]-Table1[[#This Row],[Total (HRK million)                  ]]</f>
        <v>4.6274639999999998</v>
      </c>
      <c r="X144" s="36">
        <f>Table1[[#This Row],[Total (HRK million)                             ]]*1000000/Table1[[#This Row],[Population 2020]]</f>
        <v>1621.395935529082</v>
      </c>
      <c r="Y144" s="68">
        <v>2949</v>
      </c>
      <c r="Z144" s="7">
        <v>13.007521000000001</v>
      </c>
      <c r="AA144" s="6">
        <f>Table1[[#This Row],[Total (HRK million)                     ]]*1000000/Table1[[#This Row],[Population 2019                 ]]</f>
        <v>4410.8243472363511</v>
      </c>
      <c r="AB144" s="7">
        <v>13.68221</v>
      </c>
      <c r="AC144" s="6">
        <f>Table1[[#This Row],[Total (HRK million)                                   ]]*1000000/Table1[[#This Row],[Population 2019                 ]]</f>
        <v>4639.6100373007803</v>
      </c>
      <c r="AD144" s="7">
        <f>Table1[[#This Row],[Total (HRK million)                     ]]-Table1[[#This Row],[Total (HRK million)                                   ]]</f>
        <v>-0.67468899999999898</v>
      </c>
      <c r="AE144" s="8">
        <f>Table1[[#This Row],[Total (HRK million)                       ]]*1000000/Table1[[#This Row],[Population 2019                 ]]</f>
        <v>-228.78569006442825</v>
      </c>
      <c r="AF144" s="6">
        <v>3049</v>
      </c>
      <c r="AG144" s="7">
        <v>9.5095419999999997</v>
      </c>
      <c r="AH144" s="6">
        <f>Table1[[#This Row],[Total (HRK million)                                 ]]*1000000/Table1[[#This Row],[Population 2018]]</f>
        <v>3118.9052148245328</v>
      </c>
      <c r="AI144" s="7">
        <v>15.897258000000001</v>
      </c>
      <c r="AJ144" s="6">
        <f>Table1[[#This Row],[Total (HRK million)                                     ]]*1000000/Table1[[#This Row],[Population 2018]]</f>
        <v>5213.92522138406</v>
      </c>
      <c r="AK144" s="7">
        <f>Table1[[#This Row],[Total (HRK million)                                 ]]-Table1[[#This Row],[Total (HRK million)                                     ]]</f>
        <v>-6.3877160000000011</v>
      </c>
      <c r="AL144" s="8">
        <f>Table1[[#This Row],[Total (HRK million)                                      ]]*1000000/Table1[[#This Row],[Population 2018]]</f>
        <v>-2095.0200065595282</v>
      </c>
      <c r="AM144" s="9">
        <v>3174</v>
      </c>
      <c r="AN144" s="10">
        <v>7.885383</v>
      </c>
      <c r="AO144" s="11">
        <f>Table1[[#This Row],[Total (HRK million)                                         ]]*1000000/Table1[[#This Row],[Population 2017               ]]</f>
        <v>2484.3676748582229</v>
      </c>
      <c r="AP144" s="10">
        <v>5.1172069999999996</v>
      </c>
      <c r="AQ144" s="11">
        <f>Table1[[#This Row],[Total (HRK million)                                          ]]*1000000/Table1[[#This Row],[Population 2017               ]]</f>
        <v>1612.2265280403276</v>
      </c>
      <c r="AR144" s="10">
        <f>Table1[[#This Row],[Total (HRK million)                                         ]]-Table1[[#This Row],[Total (HRK million)                                          ]]</f>
        <v>2.7681760000000004</v>
      </c>
      <c r="AS144" s="11">
        <f>Table1[[#This Row],[Total (HRK million)                                                  ]]*1000000/Table1[[#This Row],[Population 2017               ]]</f>
        <v>872.14114681789556</v>
      </c>
      <c r="AT144" s="45">
        <v>3273</v>
      </c>
      <c r="AU144" s="46">
        <v>5.2916809999999996</v>
      </c>
      <c r="AV144" s="13">
        <f>Table1[[#This Row],[Total (HRK million)                                ]]*1000000/Table1[[#This Row],[Population 2016]]</f>
        <v>1616.767797128017</v>
      </c>
      <c r="AW144" s="46">
        <v>9.613531</v>
      </c>
      <c r="AX144" s="13">
        <f>Table1[[#This Row],[Total (HRK million)                                                        ]]*1000000/Table1[[#This Row],[Population 2016]]</f>
        <v>2937.2230369691415</v>
      </c>
      <c r="AY144" s="82">
        <f>Table1[[#This Row],[Total (HRK million)                                ]]-Table1[[#This Row],[Total (HRK million)                                                        ]]</f>
        <v>-4.3218500000000004</v>
      </c>
      <c r="AZ144" s="13">
        <f>Table1[[#This Row],[Total (HRK million)                                                                      ]]*1000000/Table1[[#This Row],[Population 2016]]</f>
        <v>-1320.4552398411242</v>
      </c>
      <c r="BA144" s="68">
        <v>3397</v>
      </c>
      <c r="BB144" s="52">
        <v>7.3954139999999997</v>
      </c>
      <c r="BC144" s="13">
        <f>Table1[[#This Row],[Total (HRK million)                                                           ]]*1000000/Table1[[#This Row],[Population 2015]]</f>
        <v>2177.0426847218132</v>
      </c>
      <c r="BD144" s="52">
        <v>8.1947340000000004</v>
      </c>
      <c r="BE144" s="13">
        <f>Table1[[#This Row],[Total (HRK million) ]]*1000000/Table1[[#This Row],[Population 2015]]</f>
        <v>2412.3444215484251</v>
      </c>
      <c r="BF144" s="82">
        <f>Table1[[#This Row],[Total (HRK million)                                                           ]]-Table1[[#This Row],[Total (HRK million) ]]</f>
        <v>-0.7993200000000007</v>
      </c>
      <c r="BG144" s="13">
        <f>Table1[[#This Row],[Total (HRK million)     ]]*1000000/Table1[[#This Row],[Population 2015]]</f>
        <v>-235.30173682661191</v>
      </c>
      <c r="BH144" s="68">
        <v>3517</v>
      </c>
      <c r="BI144" s="88">
        <v>6.468807</v>
      </c>
      <c r="BJ144" s="12">
        <f>Table1[[#This Row],[Total (HRK million)                                  ]]*1000000/Table1[[#This Row],[Population 2014]]</f>
        <v>1839.2968439010519</v>
      </c>
      <c r="BK144" s="88">
        <v>6.2389999999999999</v>
      </c>
      <c r="BL144" s="12">
        <f>Table1[[#This Row],[Total (HRK million)    ]]*1000000/Table1[[#This Row],[Population 2014]]</f>
        <v>1773.9550753483081</v>
      </c>
      <c r="BM144" s="88">
        <f>Table1[[#This Row],[Total (HRK million)                                  ]]-Table1[[#This Row],[Total (HRK million)    ]]</f>
        <v>0.22980700000000009</v>
      </c>
      <c r="BN144" s="12">
        <f>Table1[[#This Row],[Total (HRK million)      ]]*1000000/Table1[[#This Row],[Population 2014]]</f>
        <v>65.341768552743844</v>
      </c>
      <c r="BO144" s="94">
        <v>5</v>
      </c>
      <c r="BP144" s="53">
        <v>4</v>
      </c>
      <c r="BQ144" s="55">
        <v>3</v>
      </c>
      <c r="BR144" s="26">
        <v>2</v>
      </c>
      <c r="BS144" s="13">
        <v>2</v>
      </c>
      <c r="BT144" s="13">
        <v>3</v>
      </c>
      <c r="BU144" s="13">
        <v>2</v>
      </c>
      <c r="BV144" s="13">
        <v>3</v>
      </c>
      <c r="BW144" s="56">
        <v>1</v>
      </c>
    </row>
    <row r="145" spans="1:75" x14ac:dyDescent="0.25">
      <c r="A145" s="14" t="s">
        <v>608</v>
      </c>
      <c r="B145" s="15" t="s">
        <v>664</v>
      </c>
      <c r="C145" s="15" t="s">
        <v>440</v>
      </c>
      <c r="D145" s="47">
        <v>2144</v>
      </c>
      <c r="E145" s="46">
        <v>10.865385360000001</v>
      </c>
      <c r="F145" s="36">
        <f>Table1[[#This Row],[Total (HRK million)]]*1000000/Table1[[#This Row],[Population 2022]]</f>
        <v>5067.8103358208964</v>
      </c>
      <c r="G145" s="46">
        <v>12.490154550000002</v>
      </c>
      <c r="H145" s="36">
        <f>Table1[[#This Row],[Total (HRK million)                ]]*1000000/Table1[[#This Row],[Population 2022]]</f>
        <v>5825.6317863805971</v>
      </c>
      <c r="I145" s="46">
        <v>-1.6247691899999994</v>
      </c>
      <c r="J145" s="36">
        <f>Table1[[#This Row],[Total (HRK million)                           ]]*1000000/Table1[[#This Row],[Population 2022]]</f>
        <v>-757.82145055970125</v>
      </c>
      <c r="K145" s="47">
        <v>2227</v>
      </c>
      <c r="L145" s="46">
        <v>8.8453700000000008</v>
      </c>
      <c r="M145" s="36">
        <f>Table1[[#This Row],[Total (HRK million)  ]]*1000000/Table1[[#This Row],[Population 2021]]</f>
        <v>3971.8769645262687</v>
      </c>
      <c r="N145" s="46">
        <v>7.40543</v>
      </c>
      <c r="O145" s="36">
        <f>Table1[[#This Row],[Total (HRK million)                 ]]*1000000/Table1[[#This Row],[Population 2021]]</f>
        <v>3325.294117647059</v>
      </c>
      <c r="P145" s="46">
        <v>1.4399400000000009</v>
      </c>
      <c r="Q145" s="36">
        <f>Table1[[#This Row],[Total (HRK million)                            ]]*1000000/Table1[[#This Row],[Population 2021]]</f>
        <v>646.58284687921014</v>
      </c>
      <c r="R145" s="64">
        <v>2215</v>
      </c>
      <c r="S145" s="35">
        <v>9.4525380000000006</v>
      </c>
      <c r="T145" s="36">
        <f>Table1[[#This Row],[Total (HRK million)   ]]*1000000/Table1[[#This Row],[Population 2020]]</f>
        <v>4267.5115124153499</v>
      </c>
      <c r="U145" s="35">
        <v>5.3271420000000003</v>
      </c>
      <c r="V145" s="36">
        <f>Table1[[#This Row],[Total (HRK million)                  ]]*1000000/Table1[[#This Row],[Population 2020]]</f>
        <v>2405.0302483069977</v>
      </c>
      <c r="W145" s="35">
        <f>Table1[[#This Row],[Total (HRK million)   ]]-Table1[[#This Row],[Total (HRK million)                  ]]</f>
        <v>4.1253960000000003</v>
      </c>
      <c r="X145" s="36">
        <f>Table1[[#This Row],[Total (HRK million)                             ]]*1000000/Table1[[#This Row],[Population 2020]]</f>
        <v>1862.4812641083524</v>
      </c>
      <c r="Y145" s="68">
        <v>2255</v>
      </c>
      <c r="Z145" s="7">
        <v>10.918240000000001</v>
      </c>
      <c r="AA145" s="6">
        <f>Table1[[#This Row],[Total (HRK million)                     ]]*1000000/Table1[[#This Row],[Population 2019                 ]]</f>
        <v>4841.7915742793793</v>
      </c>
      <c r="AB145" s="7">
        <v>15.299303999999999</v>
      </c>
      <c r="AC145" s="6">
        <f>Table1[[#This Row],[Total (HRK million)                                   ]]*1000000/Table1[[#This Row],[Population 2019                 ]]</f>
        <v>6784.6137472283817</v>
      </c>
      <c r="AD145" s="7">
        <f>Table1[[#This Row],[Total (HRK million)                     ]]-Table1[[#This Row],[Total (HRK million)                                   ]]</f>
        <v>-4.3810639999999985</v>
      </c>
      <c r="AE145" s="8">
        <f>Table1[[#This Row],[Total (HRK million)                       ]]*1000000/Table1[[#This Row],[Population 2019                 ]]</f>
        <v>-1942.8221729490015</v>
      </c>
      <c r="AF145" s="6">
        <v>2290</v>
      </c>
      <c r="AG145" s="7">
        <v>6.447381</v>
      </c>
      <c r="AH145" s="6">
        <f>Table1[[#This Row],[Total (HRK million)                                 ]]*1000000/Table1[[#This Row],[Population 2018]]</f>
        <v>2815.4502183406112</v>
      </c>
      <c r="AI145" s="7">
        <v>6.4196059999999999</v>
      </c>
      <c r="AJ145" s="6">
        <f>Table1[[#This Row],[Total (HRK million)                                     ]]*1000000/Table1[[#This Row],[Population 2018]]</f>
        <v>2803.3213973799125</v>
      </c>
      <c r="AK145" s="7">
        <f>Table1[[#This Row],[Total (HRK million)                                 ]]-Table1[[#This Row],[Total (HRK million)                                     ]]</f>
        <v>2.7775000000000105E-2</v>
      </c>
      <c r="AL145" s="8">
        <f>Table1[[#This Row],[Total (HRK million)                                      ]]*1000000/Table1[[#This Row],[Population 2018]]</f>
        <v>12.128820960698736</v>
      </c>
      <c r="AM145" s="9">
        <v>2341</v>
      </c>
      <c r="AN145" s="10">
        <v>5.0214249999999998</v>
      </c>
      <c r="AO145" s="11">
        <f>Table1[[#This Row],[Total (HRK million)                                         ]]*1000000/Table1[[#This Row],[Population 2017               ]]</f>
        <v>2144.9914566424604</v>
      </c>
      <c r="AP145" s="10">
        <v>4.5892600000000003</v>
      </c>
      <c r="AQ145" s="11">
        <f>Table1[[#This Row],[Total (HRK million)                                          ]]*1000000/Table1[[#This Row],[Population 2017               ]]</f>
        <v>1960.3844510892782</v>
      </c>
      <c r="AR145" s="10">
        <f>Table1[[#This Row],[Total (HRK million)                                         ]]-Table1[[#This Row],[Total (HRK million)                                          ]]</f>
        <v>0.43216499999999947</v>
      </c>
      <c r="AS145" s="11">
        <f>Table1[[#This Row],[Total (HRK million)                                                  ]]*1000000/Table1[[#This Row],[Population 2017               ]]</f>
        <v>184.60700555318218</v>
      </c>
      <c r="AT145" s="45">
        <v>2477</v>
      </c>
      <c r="AU145" s="46">
        <v>4.1541090000000001</v>
      </c>
      <c r="AV145" s="13">
        <f>Table1[[#This Row],[Total (HRK million)                                ]]*1000000/Table1[[#This Row],[Population 2016]]</f>
        <v>1677.0726685506661</v>
      </c>
      <c r="AW145" s="46">
        <v>3.8781099999999999</v>
      </c>
      <c r="AX145" s="13">
        <f>Table1[[#This Row],[Total (HRK million)                                                        ]]*1000000/Table1[[#This Row],[Population 2016]]</f>
        <v>1565.6479612434396</v>
      </c>
      <c r="AY145" s="82">
        <f>Table1[[#This Row],[Total (HRK million)                                ]]-Table1[[#This Row],[Total (HRK million)                                                        ]]</f>
        <v>0.27599900000000011</v>
      </c>
      <c r="AZ145" s="13">
        <f>Table1[[#This Row],[Total (HRK million)                                                                      ]]*1000000/Table1[[#This Row],[Population 2016]]</f>
        <v>111.42470730722653</v>
      </c>
      <c r="BA145" s="68">
        <v>2568</v>
      </c>
      <c r="BB145" s="52">
        <v>4.0154769999999997</v>
      </c>
      <c r="BC145" s="13">
        <f>Table1[[#This Row],[Total (HRK million)                                                           ]]*1000000/Table1[[#This Row],[Population 2015]]</f>
        <v>1563.6592679127723</v>
      </c>
      <c r="BD145" s="52">
        <v>4.0591059999999999</v>
      </c>
      <c r="BE145" s="13">
        <f>Table1[[#This Row],[Total (HRK million) ]]*1000000/Table1[[#This Row],[Population 2015]]</f>
        <v>1580.648753894081</v>
      </c>
      <c r="BF145" s="82">
        <f>Table1[[#This Row],[Total (HRK million)                                                           ]]-Table1[[#This Row],[Total (HRK million) ]]</f>
        <v>-4.362900000000014E-2</v>
      </c>
      <c r="BG145" s="13">
        <f>Table1[[#This Row],[Total (HRK million)     ]]*1000000/Table1[[#This Row],[Population 2015]]</f>
        <v>-16.989485981308466</v>
      </c>
      <c r="BH145" s="68">
        <v>2661</v>
      </c>
      <c r="BI145" s="88">
        <v>6.8784879999999999</v>
      </c>
      <c r="BJ145" s="12">
        <f>Table1[[#This Row],[Total (HRK million)                                  ]]*1000000/Table1[[#This Row],[Population 2014]]</f>
        <v>2584.9259676813226</v>
      </c>
      <c r="BK145" s="88">
        <v>4.0846580000000001</v>
      </c>
      <c r="BL145" s="12">
        <f>Table1[[#This Row],[Total (HRK million)    ]]*1000000/Table1[[#This Row],[Population 2014]]</f>
        <v>1535.0086433671552</v>
      </c>
      <c r="BM145" s="88">
        <f>Table1[[#This Row],[Total (HRK million)                                  ]]-Table1[[#This Row],[Total (HRK million)    ]]</f>
        <v>2.7938299999999998</v>
      </c>
      <c r="BN145" s="12">
        <f>Table1[[#This Row],[Total (HRK million)      ]]*1000000/Table1[[#This Row],[Population 2014]]</f>
        <v>1049.9173243141677</v>
      </c>
      <c r="BO145" s="94">
        <v>5</v>
      </c>
      <c r="BP145" s="53">
        <v>4</v>
      </c>
      <c r="BQ145" s="55">
        <v>5</v>
      </c>
      <c r="BR145" s="26">
        <v>5</v>
      </c>
      <c r="BS145" s="13">
        <v>1</v>
      </c>
      <c r="BT145" s="13">
        <v>1</v>
      </c>
      <c r="BU145" s="13">
        <v>2</v>
      </c>
      <c r="BV145" s="13">
        <v>1</v>
      </c>
      <c r="BW145" s="56">
        <v>0</v>
      </c>
    </row>
    <row r="146" spans="1:75" x14ac:dyDescent="0.25">
      <c r="A146" s="14" t="s">
        <v>608</v>
      </c>
      <c r="B146" s="15" t="s">
        <v>671</v>
      </c>
      <c r="C146" s="41" t="s">
        <v>622</v>
      </c>
      <c r="D146" s="48">
        <v>652</v>
      </c>
      <c r="E146" s="44">
        <v>8.8838291400000013</v>
      </c>
      <c r="F146" s="40">
        <f>Table1[[#This Row],[Total (HRK million)]]*1000000/Table1[[#This Row],[Population 2022]]</f>
        <v>13625.504815950921</v>
      </c>
      <c r="G146" s="44">
        <v>8.5848622700000004</v>
      </c>
      <c r="H146" s="40">
        <f>Table1[[#This Row],[Total (HRK million)                ]]*1000000/Table1[[#This Row],[Population 2022]]</f>
        <v>13166.966671779141</v>
      </c>
      <c r="I146" s="44">
        <v>0.29896687000000105</v>
      </c>
      <c r="J146" s="40">
        <f>Table1[[#This Row],[Total (HRK million)                           ]]*1000000/Table1[[#This Row],[Population 2022]]</f>
        <v>458.53814417178074</v>
      </c>
      <c r="K146" s="48">
        <v>656</v>
      </c>
      <c r="L146" s="44">
        <v>8.2169240000000006</v>
      </c>
      <c r="M146" s="40">
        <f>Table1[[#This Row],[Total (HRK million)  ]]*1000000/Table1[[#This Row],[Population 2021]]</f>
        <v>12525.798780487807</v>
      </c>
      <c r="N146" s="44">
        <v>8.3928619999999992</v>
      </c>
      <c r="O146" s="40">
        <f>Table1[[#This Row],[Total (HRK million)                 ]]*1000000/Table1[[#This Row],[Population 2021]]</f>
        <v>12793.996951219513</v>
      </c>
      <c r="P146" s="44">
        <v>-0.1759379999999986</v>
      </c>
      <c r="Q146" s="40">
        <f>Table1[[#This Row],[Total (HRK million)                            ]]*1000000/Table1[[#This Row],[Population 2021]]</f>
        <v>-268.1981707317052</v>
      </c>
      <c r="R146" s="64">
        <v>664</v>
      </c>
      <c r="S146" s="35">
        <v>5.1150149999999996</v>
      </c>
      <c r="T146" s="36">
        <f>Table1[[#This Row],[Total (HRK million)   ]]*1000000/Table1[[#This Row],[Population 2020]]</f>
        <v>7703.3358433734938</v>
      </c>
      <c r="U146" s="35">
        <v>9.0287319999999998</v>
      </c>
      <c r="V146" s="36">
        <f>Table1[[#This Row],[Total (HRK million)                  ]]*1000000/Table1[[#This Row],[Population 2020]]</f>
        <v>13597.487951807228</v>
      </c>
      <c r="W146" s="35">
        <f>Table1[[#This Row],[Total (HRK million)   ]]-Table1[[#This Row],[Total (HRK million)                  ]]</f>
        <v>-3.9137170000000001</v>
      </c>
      <c r="X146" s="36">
        <f>Table1[[#This Row],[Total (HRK million)                             ]]*1000000/Table1[[#This Row],[Population 2020]]</f>
        <v>-5894.1521084337346</v>
      </c>
      <c r="Y146" s="68">
        <v>669</v>
      </c>
      <c r="Z146" s="7">
        <v>12.982198</v>
      </c>
      <c r="AA146" s="6">
        <f>Table1[[#This Row],[Total (HRK million)                     ]]*1000000/Table1[[#This Row],[Population 2019                 ]]</f>
        <v>19405.378176382659</v>
      </c>
      <c r="AB146" s="7">
        <v>7.6294430000000002</v>
      </c>
      <c r="AC146" s="6">
        <f>Table1[[#This Row],[Total (HRK million)                                   ]]*1000000/Table1[[#This Row],[Population 2019                 ]]</f>
        <v>11404.249626307923</v>
      </c>
      <c r="AD146" s="7">
        <f>Table1[[#This Row],[Total (HRK million)                     ]]-Table1[[#This Row],[Total (HRK million)                                   ]]</f>
        <v>5.3527550000000002</v>
      </c>
      <c r="AE146" s="8">
        <f>Table1[[#This Row],[Total (HRK million)                       ]]*1000000/Table1[[#This Row],[Population 2019                 ]]</f>
        <v>8001.1285500747381</v>
      </c>
      <c r="AF146" s="6">
        <v>682</v>
      </c>
      <c r="AG146" s="7">
        <v>7.2566369999999996</v>
      </c>
      <c r="AH146" s="6">
        <f>Table1[[#This Row],[Total (HRK million)                                 ]]*1000000/Table1[[#This Row],[Population 2018]]</f>
        <v>10640.230205278593</v>
      </c>
      <c r="AI146" s="7">
        <v>6.4648450000000004</v>
      </c>
      <c r="AJ146" s="6">
        <f>Table1[[#This Row],[Total (HRK million)                                     ]]*1000000/Table1[[#This Row],[Population 2018]]</f>
        <v>9479.2448680351899</v>
      </c>
      <c r="AK146" s="7">
        <f>Table1[[#This Row],[Total (HRK million)                                 ]]-Table1[[#This Row],[Total (HRK million)                                     ]]</f>
        <v>0.79179199999999916</v>
      </c>
      <c r="AL146" s="8">
        <f>Table1[[#This Row],[Total (HRK million)                                      ]]*1000000/Table1[[#This Row],[Population 2018]]</f>
        <v>1160.9853372434006</v>
      </c>
      <c r="AM146" s="9">
        <v>676</v>
      </c>
      <c r="AN146" s="10">
        <v>4.8472869999999997</v>
      </c>
      <c r="AO146" s="11">
        <f>Table1[[#This Row],[Total (HRK million)                                         ]]*1000000/Table1[[#This Row],[Population 2017               ]]</f>
        <v>7170.542899408284</v>
      </c>
      <c r="AP146" s="10">
        <v>5.778721</v>
      </c>
      <c r="AQ146" s="11">
        <f>Table1[[#This Row],[Total (HRK million)                                          ]]*1000000/Table1[[#This Row],[Population 2017               ]]</f>
        <v>8548.4038461538457</v>
      </c>
      <c r="AR146" s="10">
        <f>Table1[[#This Row],[Total (HRK million)                                         ]]-Table1[[#This Row],[Total (HRK million)                                          ]]</f>
        <v>-0.93143400000000032</v>
      </c>
      <c r="AS146" s="11">
        <f>Table1[[#This Row],[Total (HRK million)                                                  ]]*1000000/Table1[[#This Row],[Population 2017               ]]</f>
        <v>-1377.8609467455626</v>
      </c>
      <c r="AT146" s="45">
        <v>685</v>
      </c>
      <c r="AU146" s="46">
        <v>5.7540009999999997</v>
      </c>
      <c r="AV146" s="13">
        <f>Table1[[#This Row],[Total (HRK million)                                ]]*1000000/Table1[[#This Row],[Population 2016]]</f>
        <v>8400.0014598540147</v>
      </c>
      <c r="AW146" s="46">
        <v>5.9234530000000003</v>
      </c>
      <c r="AX146" s="13">
        <f>Table1[[#This Row],[Total (HRK million)                                                        ]]*1000000/Table1[[#This Row],[Population 2016]]</f>
        <v>8647.3766423357665</v>
      </c>
      <c r="AY146" s="82">
        <f>Table1[[#This Row],[Total (HRK million)                                ]]-Table1[[#This Row],[Total (HRK million)                                                        ]]</f>
        <v>-0.1694520000000006</v>
      </c>
      <c r="AZ146" s="13">
        <f>Table1[[#This Row],[Total (HRK million)                                                                      ]]*1000000/Table1[[#This Row],[Population 2016]]</f>
        <v>-247.37518248175272</v>
      </c>
      <c r="BA146" s="68">
        <v>689</v>
      </c>
      <c r="BB146" s="52">
        <v>11.738811999999999</v>
      </c>
      <c r="BC146" s="13">
        <f>Table1[[#This Row],[Total (HRK million)                                                           ]]*1000000/Table1[[#This Row],[Population 2015]]</f>
        <v>17037.462989840347</v>
      </c>
      <c r="BD146" s="52">
        <v>7.8533309999999998</v>
      </c>
      <c r="BE146" s="13">
        <f>Table1[[#This Row],[Total (HRK million) ]]*1000000/Table1[[#This Row],[Population 2015]]</f>
        <v>11398.158200290276</v>
      </c>
      <c r="BF146" s="82">
        <f>Table1[[#This Row],[Total (HRK million)                                                           ]]-Table1[[#This Row],[Total (HRK million) ]]</f>
        <v>3.8854809999999995</v>
      </c>
      <c r="BG146" s="13">
        <f>Table1[[#This Row],[Total (HRK million)     ]]*1000000/Table1[[#This Row],[Population 2015]]</f>
        <v>5639.3047895500722</v>
      </c>
      <c r="BH146" s="68">
        <v>705</v>
      </c>
      <c r="BI146" s="88">
        <v>5.9960069999999996</v>
      </c>
      <c r="BJ146" s="12">
        <f>Table1[[#This Row],[Total (HRK million)                                  ]]*1000000/Table1[[#This Row],[Population 2014]]</f>
        <v>8504.9744680851072</v>
      </c>
      <c r="BK146" s="88">
        <v>7.7954270000000001</v>
      </c>
      <c r="BL146" s="12">
        <f>Table1[[#This Row],[Total (HRK million)    ]]*1000000/Table1[[#This Row],[Population 2014]]</f>
        <v>11057.343262411348</v>
      </c>
      <c r="BM146" s="88">
        <f>Table1[[#This Row],[Total (HRK million)                                  ]]-Table1[[#This Row],[Total (HRK million)    ]]</f>
        <v>-1.7994200000000005</v>
      </c>
      <c r="BN146" s="12">
        <f>Table1[[#This Row],[Total (HRK million)      ]]*1000000/Table1[[#This Row],[Population 2014]]</f>
        <v>-2552.3687943262416</v>
      </c>
      <c r="BO146" s="94">
        <v>5</v>
      </c>
      <c r="BP146" s="53">
        <v>4</v>
      </c>
      <c r="BQ146" s="55">
        <v>5</v>
      </c>
      <c r="BR146" s="26">
        <v>5</v>
      </c>
      <c r="BS146" s="13">
        <v>5</v>
      </c>
      <c r="BT146" s="13">
        <v>5</v>
      </c>
      <c r="BU146" s="13">
        <v>4</v>
      </c>
      <c r="BV146" s="13">
        <v>4</v>
      </c>
      <c r="BW146" s="56">
        <v>2</v>
      </c>
    </row>
    <row r="147" spans="1:75" x14ac:dyDescent="0.25">
      <c r="A147" s="14" t="s">
        <v>607</v>
      </c>
      <c r="B147" s="15" t="s">
        <v>662</v>
      </c>
      <c r="C147" s="15" t="s">
        <v>41</v>
      </c>
      <c r="D147" s="45">
        <v>5233</v>
      </c>
      <c r="E147" s="44">
        <v>30.505876600000001</v>
      </c>
      <c r="F147" s="40">
        <f>Table1[[#This Row],[Total (HRK million)]]*1000000/Table1[[#This Row],[Population 2022]]</f>
        <v>5829.5197018918407</v>
      </c>
      <c r="G147" s="44">
        <v>28.344982419999997</v>
      </c>
      <c r="H147" s="40">
        <f>Table1[[#This Row],[Total (HRK million)                ]]*1000000/Table1[[#This Row],[Population 2022]]</f>
        <v>5416.5836843111019</v>
      </c>
      <c r="I147" s="44">
        <v>2.1608941800000032</v>
      </c>
      <c r="J147" s="40">
        <f>Table1[[#This Row],[Total (HRK million)                           ]]*1000000/Table1[[#This Row],[Population 2022]]</f>
        <v>412.93601758073828</v>
      </c>
      <c r="K147" s="45">
        <v>5367</v>
      </c>
      <c r="L147" s="44">
        <v>37.066319</v>
      </c>
      <c r="M147" s="40">
        <f>Table1[[#This Row],[Total (HRK million)  ]]*1000000/Table1[[#This Row],[Population 2021]]</f>
        <v>6906.3385504005964</v>
      </c>
      <c r="N147" s="44">
        <v>35.322755999999998</v>
      </c>
      <c r="O147" s="40">
        <f>Table1[[#This Row],[Total (HRK million)                 ]]*1000000/Table1[[#This Row],[Population 2021]]</f>
        <v>6581.4712129681384</v>
      </c>
      <c r="P147" s="44">
        <v>1.7435630000000018</v>
      </c>
      <c r="Q147" s="40">
        <f>Table1[[#This Row],[Total (HRK million)                            ]]*1000000/Table1[[#This Row],[Population 2021]]</f>
        <v>324.86733743245799</v>
      </c>
      <c r="R147" s="64">
        <v>5348</v>
      </c>
      <c r="S147" s="35">
        <v>31.818422000000002</v>
      </c>
      <c r="T147" s="36">
        <f>Table1[[#This Row],[Total (HRK million)   ]]*1000000/Table1[[#This Row],[Population 2020]]</f>
        <v>5949.5927449513838</v>
      </c>
      <c r="U147" s="35">
        <v>41.154587999999997</v>
      </c>
      <c r="V147" s="36">
        <f>Table1[[#This Row],[Total (HRK million)                  ]]*1000000/Table1[[#This Row],[Population 2020]]</f>
        <v>7695.3231114435303</v>
      </c>
      <c r="W147" s="35">
        <f>Table1[[#This Row],[Total (HRK million)   ]]-Table1[[#This Row],[Total (HRK million)                  ]]</f>
        <v>-9.3361659999999951</v>
      </c>
      <c r="X147" s="36">
        <f>Table1[[#This Row],[Total (HRK million)                             ]]*1000000/Table1[[#This Row],[Population 2020]]</f>
        <v>-1745.7303664921455</v>
      </c>
      <c r="Y147" s="68">
        <v>5381</v>
      </c>
      <c r="Z147" s="7">
        <v>35.437269000000001</v>
      </c>
      <c r="AA147" s="6">
        <f>Table1[[#This Row],[Total (HRK million)                     ]]*1000000/Table1[[#This Row],[Population 2019                 ]]</f>
        <v>6585.6288793904478</v>
      </c>
      <c r="AB147" s="7">
        <v>29.439626000000001</v>
      </c>
      <c r="AC147" s="6">
        <f>Table1[[#This Row],[Total (HRK million)                                   ]]*1000000/Table1[[#This Row],[Population 2019                 ]]</f>
        <v>5471.0325218360904</v>
      </c>
      <c r="AD147" s="7">
        <f>Table1[[#This Row],[Total (HRK million)                     ]]-Table1[[#This Row],[Total (HRK million)                                   ]]</f>
        <v>5.9976430000000001</v>
      </c>
      <c r="AE147" s="8">
        <f>Table1[[#This Row],[Total (HRK million)                       ]]*1000000/Table1[[#This Row],[Population 2019                 ]]</f>
        <v>1114.5963575543578</v>
      </c>
      <c r="AF147" s="6">
        <v>5499</v>
      </c>
      <c r="AG147" s="7">
        <v>29.321073999999999</v>
      </c>
      <c r="AH147" s="6">
        <f>Table1[[#This Row],[Total (HRK million)                                 ]]*1000000/Table1[[#This Row],[Population 2018]]</f>
        <v>5332.0738316057468</v>
      </c>
      <c r="AI147" s="7">
        <v>27.920584000000002</v>
      </c>
      <c r="AJ147" s="6">
        <f>Table1[[#This Row],[Total (HRK million)                                     ]]*1000000/Table1[[#This Row],[Population 2018]]</f>
        <v>5077.3929805419166</v>
      </c>
      <c r="AK147" s="7">
        <f>Table1[[#This Row],[Total (HRK million)                                 ]]-Table1[[#This Row],[Total (HRK million)                                     ]]</f>
        <v>1.4004899999999978</v>
      </c>
      <c r="AL147" s="8">
        <f>Table1[[#This Row],[Total (HRK million)                                      ]]*1000000/Table1[[#This Row],[Population 2018]]</f>
        <v>254.68085106382941</v>
      </c>
      <c r="AM147" s="9">
        <v>5635</v>
      </c>
      <c r="AN147" s="10">
        <v>18.373360000000002</v>
      </c>
      <c r="AO147" s="11">
        <f>Table1[[#This Row],[Total (HRK million)                                         ]]*1000000/Table1[[#This Row],[Population 2017               ]]</f>
        <v>3260.578527062999</v>
      </c>
      <c r="AP147" s="10">
        <v>19.953527999999999</v>
      </c>
      <c r="AQ147" s="11">
        <f>Table1[[#This Row],[Total (HRK million)                                          ]]*1000000/Table1[[#This Row],[Population 2017               ]]</f>
        <v>3540.9987577639749</v>
      </c>
      <c r="AR147" s="10">
        <f>Table1[[#This Row],[Total (HRK million)                                         ]]-Table1[[#This Row],[Total (HRK million)                                          ]]</f>
        <v>-1.5801679999999969</v>
      </c>
      <c r="AS147" s="11">
        <f>Table1[[#This Row],[Total (HRK million)                                                  ]]*1000000/Table1[[#This Row],[Population 2017               ]]</f>
        <v>-280.42023070097548</v>
      </c>
      <c r="AT147" s="45">
        <v>5745</v>
      </c>
      <c r="AU147" s="46">
        <v>24.810181</v>
      </c>
      <c r="AV147" s="13">
        <f>Table1[[#This Row],[Total (HRK million)                                ]]*1000000/Table1[[#This Row],[Population 2016]]</f>
        <v>4318.5693646649261</v>
      </c>
      <c r="AW147" s="46">
        <v>15.994918999999999</v>
      </c>
      <c r="AX147" s="13">
        <f>Table1[[#This Row],[Total (HRK million)                                                        ]]*1000000/Table1[[#This Row],[Population 2016]]</f>
        <v>2784.1460400348128</v>
      </c>
      <c r="AY147" s="82">
        <f>Table1[[#This Row],[Total (HRK million)                                ]]-Table1[[#This Row],[Total (HRK million)                                                        ]]</f>
        <v>8.8152620000000006</v>
      </c>
      <c r="AZ147" s="13">
        <f>Table1[[#This Row],[Total (HRK million)                                                                      ]]*1000000/Table1[[#This Row],[Population 2016]]</f>
        <v>1534.423324630113</v>
      </c>
      <c r="BA147" s="68">
        <v>5917</v>
      </c>
      <c r="BB147" s="52">
        <v>17.556692999999999</v>
      </c>
      <c r="BC147" s="13">
        <f>Table1[[#This Row],[Total (HRK million)                                                           ]]*1000000/Table1[[#This Row],[Population 2015]]</f>
        <v>2967.1612303532197</v>
      </c>
      <c r="BD147" s="52">
        <v>20.568781000000001</v>
      </c>
      <c r="BE147" s="13">
        <f>Table1[[#This Row],[Total (HRK million) ]]*1000000/Table1[[#This Row],[Population 2015]]</f>
        <v>3476.2178468818656</v>
      </c>
      <c r="BF147" s="82">
        <f>Table1[[#This Row],[Total (HRK million)                                                           ]]-Table1[[#This Row],[Total (HRK million) ]]</f>
        <v>-3.0120880000000021</v>
      </c>
      <c r="BG147" s="13">
        <f>Table1[[#This Row],[Total (HRK million)     ]]*1000000/Table1[[#This Row],[Population 2015]]</f>
        <v>-509.05661652864666</v>
      </c>
      <c r="BH147" s="68">
        <v>6070</v>
      </c>
      <c r="BI147" s="88">
        <v>15.966768</v>
      </c>
      <c r="BJ147" s="12">
        <f>Table1[[#This Row],[Total (HRK million)                                  ]]*1000000/Table1[[#This Row],[Population 2014]]</f>
        <v>2630.4395387149916</v>
      </c>
      <c r="BK147" s="88">
        <v>21.273913</v>
      </c>
      <c r="BL147" s="12">
        <f>Table1[[#This Row],[Total (HRK million)    ]]*1000000/Table1[[#This Row],[Population 2014]]</f>
        <v>3504.7632619439869</v>
      </c>
      <c r="BM147" s="88">
        <f>Table1[[#This Row],[Total (HRK million)                                  ]]-Table1[[#This Row],[Total (HRK million)    ]]</f>
        <v>-5.3071450000000002</v>
      </c>
      <c r="BN147" s="12">
        <f>Table1[[#This Row],[Total (HRK million)      ]]*1000000/Table1[[#This Row],[Population 2014]]</f>
        <v>-874.32372322899505</v>
      </c>
      <c r="BO147" s="94">
        <v>5</v>
      </c>
      <c r="BP147" s="53">
        <v>5</v>
      </c>
      <c r="BQ147" s="55">
        <v>5</v>
      </c>
      <c r="BR147" s="26">
        <v>5</v>
      </c>
      <c r="BS147" s="13">
        <v>5</v>
      </c>
      <c r="BT147" s="13">
        <v>5</v>
      </c>
      <c r="BU147" s="13">
        <v>4</v>
      </c>
      <c r="BV147" s="13">
        <v>2</v>
      </c>
      <c r="BW147" s="56">
        <v>1</v>
      </c>
    </row>
    <row r="148" spans="1:75" x14ac:dyDescent="0.25">
      <c r="A148" s="14" t="s">
        <v>608</v>
      </c>
      <c r="B148" s="15" t="s">
        <v>670</v>
      </c>
      <c r="C148" s="15" t="s">
        <v>341</v>
      </c>
      <c r="D148" s="45">
        <v>1592</v>
      </c>
      <c r="E148" s="44">
        <v>10.197941600000002</v>
      </c>
      <c r="F148" s="40">
        <f>Table1[[#This Row],[Total (HRK million)]]*1000000/Table1[[#This Row],[Population 2022]]</f>
        <v>6405.742211055277</v>
      </c>
      <c r="G148" s="44">
        <v>8.4163730099999992</v>
      </c>
      <c r="H148" s="40">
        <f>Table1[[#This Row],[Total (HRK million)                ]]*1000000/Table1[[#This Row],[Population 2022]]</f>
        <v>5286.6664635678389</v>
      </c>
      <c r="I148" s="44">
        <v>1.7815685900000018</v>
      </c>
      <c r="J148" s="40">
        <f>Table1[[#This Row],[Total (HRK million)                           ]]*1000000/Table1[[#This Row],[Population 2022]]</f>
        <v>1119.0757474874383</v>
      </c>
      <c r="K148" s="45">
        <v>1610</v>
      </c>
      <c r="L148" s="44">
        <v>6.6199440000000003</v>
      </c>
      <c r="M148" s="40">
        <f>Table1[[#This Row],[Total (HRK million)  ]]*1000000/Table1[[#This Row],[Population 2021]]</f>
        <v>4111.7664596273289</v>
      </c>
      <c r="N148" s="44">
        <v>8.371772</v>
      </c>
      <c r="O148" s="40">
        <f>Table1[[#This Row],[Total (HRK million)                 ]]*1000000/Table1[[#This Row],[Population 2021]]</f>
        <v>5199.8583850931673</v>
      </c>
      <c r="P148" s="44">
        <v>-1.7518279999999997</v>
      </c>
      <c r="Q148" s="40">
        <f>Table1[[#This Row],[Total (HRK million)                            ]]*1000000/Table1[[#This Row],[Population 2021]]</f>
        <v>-1088.0919254658384</v>
      </c>
      <c r="R148" s="64">
        <v>1675</v>
      </c>
      <c r="S148" s="35">
        <v>9.385211</v>
      </c>
      <c r="T148" s="36">
        <f>Table1[[#This Row],[Total (HRK million)   ]]*1000000/Table1[[#This Row],[Population 2020]]</f>
        <v>5603.1110447761193</v>
      </c>
      <c r="U148" s="35">
        <v>8.0949349999999995</v>
      </c>
      <c r="V148" s="36">
        <f>Table1[[#This Row],[Total (HRK million)                  ]]*1000000/Table1[[#This Row],[Population 2020]]</f>
        <v>4832.7970149253733</v>
      </c>
      <c r="W148" s="35">
        <f>Table1[[#This Row],[Total (HRK million)   ]]-Table1[[#This Row],[Total (HRK million)                  ]]</f>
        <v>1.2902760000000004</v>
      </c>
      <c r="X148" s="36">
        <f>Table1[[#This Row],[Total (HRK million)                             ]]*1000000/Table1[[#This Row],[Population 2020]]</f>
        <v>770.31402985074658</v>
      </c>
      <c r="Y148" s="68">
        <v>1686</v>
      </c>
      <c r="Z148" s="7">
        <v>6.969163</v>
      </c>
      <c r="AA148" s="6">
        <f>Table1[[#This Row],[Total (HRK million)                     ]]*1000000/Table1[[#This Row],[Population 2019                 ]]</f>
        <v>4133.5486358244361</v>
      </c>
      <c r="AB148" s="7">
        <v>9.681305</v>
      </c>
      <c r="AC148" s="6">
        <f>Table1[[#This Row],[Total (HRK million)                                   ]]*1000000/Table1[[#This Row],[Population 2019                 ]]</f>
        <v>5742.1737841043887</v>
      </c>
      <c r="AD148" s="7">
        <f>Table1[[#This Row],[Total (HRK million)                     ]]-Table1[[#This Row],[Total (HRK million)                                   ]]</f>
        <v>-2.7121420000000001</v>
      </c>
      <c r="AE148" s="8">
        <f>Table1[[#This Row],[Total (HRK million)                       ]]*1000000/Table1[[#This Row],[Population 2019                 ]]</f>
        <v>-1608.6251482799526</v>
      </c>
      <c r="AF148" s="6">
        <v>1742</v>
      </c>
      <c r="AG148" s="7">
        <v>5.7646100000000002</v>
      </c>
      <c r="AH148" s="6">
        <f>Table1[[#This Row],[Total (HRK million)                                 ]]*1000000/Table1[[#This Row],[Population 2018]]</f>
        <v>3309.1905855338691</v>
      </c>
      <c r="AI148" s="7">
        <v>4.5718249999999996</v>
      </c>
      <c r="AJ148" s="6">
        <f>Table1[[#This Row],[Total (HRK million)                                     ]]*1000000/Table1[[#This Row],[Population 2018]]</f>
        <v>2624.4690011481057</v>
      </c>
      <c r="AK148" s="7">
        <f>Table1[[#This Row],[Total (HRK million)                                 ]]-Table1[[#This Row],[Total (HRK million)                                     ]]</f>
        <v>1.1927850000000007</v>
      </c>
      <c r="AL148" s="8">
        <f>Table1[[#This Row],[Total (HRK million)                                      ]]*1000000/Table1[[#This Row],[Population 2018]]</f>
        <v>684.72158438576389</v>
      </c>
      <c r="AM148" s="9">
        <v>1796</v>
      </c>
      <c r="AN148" s="10">
        <v>4.1119709999999996</v>
      </c>
      <c r="AO148" s="11">
        <f>Table1[[#This Row],[Total (HRK million)                                         ]]*1000000/Table1[[#This Row],[Population 2017               ]]</f>
        <v>2289.5161469933182</v>
      </c>
      <c r="AP148" s="10">
        <v>5.4738949999999997</v>
      </c>
      <c r="AQ148" s="11">
        <f>Table1[[#This Row],[Total (HRK million)                                          ]]*1000000/Table1[[#This Row],[Population 2017               ]]</f>
        <v>3047.8257238307351</v>
      </c>
      <c r="AR148" s="10">
        <f>Table1[[#This Row],[Total (HRK million)                                         ]]-Table1[[#This Row],[Total (HRK million)                                          ]]</f>
        <v>-1.3619240000000001</v>
      </c>
      <c r="AS148" s="11">
        <f>Table1[[#This Row],[Total (HRK million)                                                  ]]*1000000/Table1[[#This Row],[Population 2017               ]]</f>
        <v>-758.30957683741656</v>
      </c>
      <c r="AT148" s="45">
        <v>1886</v>
      </c>
      <c r="AU148" s="46">
        <v>3.4927820000000001</v>
      </c>
      <c r="AV148" s="13">
        <f>Table1[[#This Row],[Total (HRK million)                                ]]*1000000/Table1[[#This Row],[Population 2016]]</f>
        <v>1851.9522799575823</v>
      </c>
      <c r="AW148" s="46">
        <v>4.5191039999999996</v>
      </c>
      <c r="AX148" s="13">
        <f>Table1[[#This Row],[Total (HRK million)                                                        ]]*1000000/Table1[[#This Row],[Population 2016]]</f>
        <v>2396.1314952279959</v>
      </c>
      <c r="AY148" s="82">
        <f>Table1[[#This Row],[Total (HRK million)                                ]]-Table1[[#This Row],[Total (HRK million)                                                        ]]</f>
        <v>-1.0263219999999995</v>
      </c>
      <c r="AZ148" s="13">
        <f>Table1[[#This Row],[Total (HRK million)                                                                      ]]*1000000/Table1[[#This Row],[Population 2016]]</f>
        <v>-544.17921527041335</v>
      </c>
      <c r="BA148" s="68">
        <v>1899</v>
      </c>
      <c r="BB148" s="52">
        <v>3.2617159999999998</v>
      </c>
      <c r="BC148" s="13">
        <f>Table1[[#This Row],[Total (HRK million)                                                           ]]*1000000/Table1[[#This Row],[Population 2015]]</f>
        <v>1717.5966298051605</v>
      </c>
      <c r="BD148" s="52">
        <v>2.2234829999999999</v>
      </c>
      <c r="BE148" s="13">
        <f>Table1[[#This Row],[Total (HRK million) ]]*1000000/Table1[[#This Row],[Population 2015]]</f>
        <v>1170.8704581358609</v>
      </c>
      <c r="BF148" s="82">
        <f>Table1[[#This Row],[Total (HRK million)                                                           ]]-Table1[[#This Row],[Total (HRK million) ]]</f>
        <v>1.038233</v>
      </c>
      <c r="BG148" s="13">
        <f>Table1[[#This Row],[Total (HRK million)     ]]*1000000/Table1[[#This Row],[Population 2015]]</f>
        <v>546.72617166929967</v>
      </c>
      <c r="BH148" s="68">
        <v>1942</v>
      </c>
      <c r="BI148" s="88">
        <v>3.0927880000000001</v>
      </c>
      <c r="BJ148" s="12">
        <f>Table1[[#This Row],[Total (HRK million)                                  ]]*1000000/Table1[[#This Row],[Population 2014]]</f>
        <v>1592.5787847579816</v>
      </c>
      <c r="BK148" s="88">
        <v>2.0519419999999999</v>
      </c>
      <c r="BL148" s="12">
        <f>Table1[[#This Row],[Total (HRK million)    ]]*1000000/Table1[[#This Row],[Population 2014]]</f>
        <v>1056.6127703398558</v>
      </c>
      <c r="BM148" s="88">
        <f>Table1[[#This Row],[Total (HRK million)                                  ]]-Table1[[#This Row],[Total (HRK million)    ]]</f>
        <v>1.0408460000000002</v>
      </c>
      <c r="BN148" s="12">
        <f>Table1[[#This Row],[Total (HRK million)      ]]*1000000/Table1[[#This Row],[Population 2014]]</f>
        <v>535.96601441812572</v>
      </c>
      <c r="BO148" s="94">
        <v>5</v>
      </c>
      <c r="BP148" s="53">
        <v>3</v>
      </c>
      <c r="BQ148" s="55">
        <v>3</v>
      </c>
      <c r="BR148" s="26">
        <v>2</v>
      </c>
      <c r="BS148" s="13">
        <v>5</v>
      </c>
      <c r="BT148" s="13">
        <v>3</v>
      </c>
      <c r="BU148" s="13">
        <v>3</v>
      </c>
      <c r="BV148" s="13">
        <v>2</v>
      </c>
      <c r="BW148" s="56">
        <v>4</v>
      </c>
    </row>
    <row r="149" spans="1:75" x14ac:dyDescent="0.25">
      <c r="A149" s="14" t="s">
        <v>608</v>
      </c>
      <c r="B149" s="15" t="s">
        <v>664</v>
      </c>
      <c r="C149" s="15" t="s">
        <v>441</v>
      </c>
      <c r="D149" s="45">
        <v>2481</v>
      </c>
      <c r="E149" s="44">
        <v>11.996253830000001</v>
      </c>
      <c r="F149" s="40">
        <f>Table1[[#This Row],[Total (HRK million)]]*1000000/Table1[[#This Row],[Population 2022]]</f>
        <v>4835.2494276501411</v>
      </c>
      <c r="G149" s="44">
        <v>10.95493285</v>
      </c>
      <c r="H149" s="40">
        <f>Table1[[#This Row],[Total (HRK million)                ]]*1000000/Table1[[#This Row],[Population 2022]]</f>
        <v>4415.5311769447799</v>
      </c>
      <c r="I149" s="44">
        <v>1.0413209800000005</v>
      </c>
      <c r="J149" s="40">
        <f>Table1[[#This Row],[Total (HRK million)                           ]]*1000000/Table1[[#This Row],[Population 2022]]</f>
        <v>419.71825070536096</v>
      </c>
      <c r="K149" s="45">
        <v>2600</v>
      </c>
      <c r="L149" s="44">
        <v>12.838388</v>
      </c>
      <c r="M149" s="40">
        <f>Table1[[#This Row],[Total (HRK million)  ]]*1000000/Table1[[#This Row],[Population 2021]]</f>
        <v>4937.8415384615382</v>
      </c>
      <c r="N149" s="44">
        <v>13.357407</v>
      </c>
      <c r="O149" s="40">
        <f>Table1[[#This Row],[Total (HRK million)                 ]]*1000000/Table1[[#This Row],[Population 2021]]</f>
        <v>5137.4642307692311</v>
      </c>
      <c r="P149" s="44">
        <v>-0.51901900000000012</v>
      </c>
      <c r="Q149" s="40">
        <f>Table1[[#This Row],[Total (HRK million)                            ]]*1000000/Table1[[#This Row],[Population 2021]]</f>
        <v>-199.62269230769235</v>
      </c>
      <c r="R149" s="64">
        <v>2688</v>
      </c>
      <c r="S149" s="35">
        <v>10.157745</v>
      </c>
      <c r="T149" s="36">
        <f>Table1[[#This Row],[Total (HRK million)   ]]*1000000/Table1[[#This Row],[Population 2020]]</f>
        <v>3778.9229910714284</v>
      </c>
      <c r="U149" s="35">
        <v>10.419895</v>
      </c>
      <c r="V149" s="36">
        <f>Table1[[#This Row],[Total (HRK million)                  ]]*1000000/Table1[[#This Row],[Population 2020]]</f>
        <v>3876.4490327380954</v>
      </c>
      <c r="W149" s="35">
        <f>Table1[[#This Row],[Total (HRK million)   ]]-Table1[[#This Row],[Total (HRK million)                  ]]</f>
        <v>-0.26215000000000011</v>
      </c>
      <c r="X149" s="36">
        <f>Table1[[#This Row],[Total (HRK million)                             ]]*1000000/Table1[[#This Row],[Population 2020]]</f>
        <v>-97.526041666666714</v>
      </c>
      <c r="Y149" s="68">
        <v>2769</v>
      </c>
      <c r="Z149" s="7">
        <v>10.196002999999999</v>
      </c>
      <c r="AA149" s="6">
        <f>Table1[[#This Row],[Total (HRK million)                     ]]*1000000/Table1[[#This Row],[Population 2019                 ]]</f>
        <v>3682.1968219573855</v>
      </c>
      <c r="AB149" s="7">
        <v>8.7711710000000007</v>
      </c>
      <c r="AC149" s="6">
        <f>Table1[[#This Row],[Total (HRK million)                                   ]]*1000000/Table1[[#This Row],[Population 2019                 ]]</f>
        <v>3167.6312748284581</v>
      </c>
      <c r="AD149" s="7">
        <f>Table1[[#This Row],[Total (HRK million)                     ]]-Table1[[#This Row],[Total (HRK million)                                   ]]</f>
        <v>1.4248319999999985</v>
      </c>
      <c r="AE149" s="8">
        <f>Table1[[#This Row],[Total (HRK million)                       ]]*1000000/Table1[[#This Row],[Population 2019                 ]]</f>
        <v>514.56554712892694</v>
      </c>
      <c r="AF149" s="6">
        <v>2882</v>
      </c>
      <c r="AG149" s="7">
        <v>10.170641</v>
      </c>
      <c r="AH149" s="6">
        <f>Table1[[#This Row],[Total (HRK million)                                 ]]*1000000/Table1[[#This Row],[Population 2018]]</f>
        <v>3529.0218598195697</v>
      </c>
      <c r="AI149" s="7">
        <v>7.7935489999999996</v>
      </c>
      <c r="AJ149" s="6">
        <f>Table1[[#This Row],[Total (HRK million)                                     ]]*1000000/Table1[[#This Row],[Population 2018]]</f>
        <v>2704.2154753643304</v>
      </c>
      <c r="AK149" s="7">
        <f>Table1[[#This Row],[Total (HRK million)                                 ]]-Table1[[#This Row],[Total (HRK million)                                     ]]</f>
        <v>2.3770920000000002</v>
      </c>
      <c r="AL149" s="8">
        <f>Table1[[#This Row],[Total (HRK million)                                      ]]*1000000/Table1[[#This Row],[Population 2018]]</f>
        <v>824.80638445523937</v>
      </c>
      <c r="AM149" s="9">
        <v>3019</v>
      </c>
      <c r="AN149" s="10">
        <v>7.2508949999999999</v>
      </c>
      <c r="AO149" s="11">
        <f>Table1[[#This Row],[Total (HRK million)                                         ]]*1000000/Table1[[#This Row],[Population 2017               ]]</f>
        <v>2401.7538920172242</v>
      </c>
      <c r="AP149" s="10">
        <v>6.5227649999999997</v>
      </c>
      <c r="AQ149" s="11">
        <f>Table1[[#This Row],[Total (HRK million)                                          ]]*1000000/Table1[[#This Row],[Population 2017               ]]</f>
        <v>2160.5713812520703</v>
      </c>
      <c r="AR149" s="10">
        <f>Table1[[#This Row],[Total (HRK million)                                         ]]-Table1[[#This Row],[Total (HRK million)                                          ]]</f>
        <v>0.72813000000000017</v>
      </c>
      <c r="AS149" s="11">
        <f>Table1[[#This Row],[Total (HRK million)                                                  ]]*1000000/Table1[[#This Row],[Population 2017               ]]</f>
        <v>241.18251076515406</v>
      </c>
      <c r="AT149" s="45">
        <v>3285</v>
      </c>
      <c r="AU149" s="46">
        <v>8.704682</v>
      </c>
      <c r="AV149" s="13">
        <f>Table1[[#This Row],[Total (HRK million)                                ]]*1000000/Table1[[#This Row],[Population 2016]]</f>
        <v>2649.8270928462707</v>
      </c>
      <c r="AW149" s="46">
        <v>8.8832330000000006</v>
      </c>
      <c r="AX149" s="13">
        <f>Table1[[#This Row],[Total (HRK million)                                                        ]]*1000000/Table1[[#This Row],[Population 2016]]</f>
        <v>2704.1805175038053</v>
      </c>
      <c r="AY149" s="82">
        <f>Table1[[#This Row],[Total (HRK million)                                ]]-Table1[[#This Row],[Total (HRK million)                                                        ]]</f>
        <v>-0.17855100000000057</v>
      </c>
      <c r="AZ149" s="13">
        <f>Table1[[#This Row],[Total (HRK million)                                                                      ]]*1000000/Table1[[#This Row],[Population 2016]]</f>
        <v>-54.353424657534426</v>
      </c>
      <c r="BA149" s="68">
        <v>3409</v>
      </c>
      <c r="BB149" s="52">
        <v>13.686514000000001</v>
      </c>
      <c r="BC149" s="13">
        <f>Table1[[#This Row],[Total (HRK million)                                                           ]]*1000000/Table1[[#This Row],[Population 2015]]</f>
        <v>4014.8178351422703</v>
      </c>
      <c r="BD149" s="52">
        <v>12.886227999999999</v>
      </c>
      <c r="BE149" s="13">
        <f>Table1[[#This Row],[Total (HRK million) ]]*1000000/Table1[[#This Row],[Population 2015]]</f>
        <v>3780.061014960399</v>
      </c>
      <c r="BF149" s="82">
        <f>Table1[[#This Row],[Total (HRK million)                                                           ]]-Table1[[#This Row],[Total (HRK million) ]]</f>
        <v>0.80028600000000161</v>
      </c>
      <c r="BG149" s="13">
        <f>Table1[[#This Row],[Total (HRK million)     ]]*1000000/Table1[[#This Row],[Population 2015]]</f>
        <v>234.756820181872</v>
      </c>
      <c r="BH149" s="68">
        <v>3502</v>
      </c>
      <c r="BI149" s="88">
        <v>10.973248999999999</v>
      </c>
      <c r="BJ149" s="12">
        <f>Table1[[#This Row],[Total (HRK million)                                  ]]*1000000/Table1[[#This Row],[Population 2014]]</f>
        <v>3133.423472301542</v>
      </c>
      <c r="BK149" s="88">
        <v>8.2299749999999996</v>
      </c>
      <c r="BL149" s="12">
        <f>Table1[[#This Row],[Total (HRK million)    ]]*1000000/Table1[[#This Row],[Population 2014]]</f>
        <v>2350.0785265562536</v>
      </c>
      <c r="BM149" s="88">
        <f>Table1[[#This Row],[Total (HRK million)                                  ]]-Table1[[#This Row],[Total (HRK million)    ]]</f>
        <v>2.7432739999999995</v>
      </c>
      <c r="BN149" s="12">
        <f>Table1[[#This Row],[Total (HRK million)      ]]*1000000/Table1[[#This Row],[Population 2014]]</f>
        <v>783.34494574528833</v>
      </c>
      <c r="BO149" s="94">
        <v>5</v>
      </c>
      <c r="BP149" s="53">
        <v>5</v>
      </c>
      <c r="BQ149" s="55">
        <v>5</v>
      </c>
      <c r="BR149" s="26">
        <v>5</v>
      </c>
      <c r="BS149" s="13">
        <v>5</v>
      </c>
      <c r="BT149" s="13">
        <v>1</v>
      </c>
      <c r="BU149" s="13">
        <v>2</v>
      </c>
      <c r="BV149" s="13">
        <v>2</v>
      </c>
      <c r="BW149" s="56">
        <v>0</v>
      </c>
    </row>
    <row r="150" spans="1:75" x14ac:dyDescent="0.25">
      <c r="A150" s="14" t="s">
        <v>608</v>
      </c>
      <c r="B150" s="15" t="s">
        <v>674</v>
      </c>
      <c r="C150" s="15" t="s">
        <v>194</v>
      </c>
      <c r="D150" s="45">
        <v>1980</v>
      </c>
      <c r="E150" s="44">
        <v>9.1085677999999994</v>
      </c>
      <c r="F150" s="40">
        <f>Table1[[#This Row],[Total (HRK million)]]*1000000/Table1[[#This Row],[Population 2022]]</f>
        <v>4600.2867676767673</v>
      </c>
      <c r="G150" s="44">
        <v>10.18972838</v>
      </c>
      <c r="H150" s="40">
        <f>Table1[[#This Row],[Total (HRK million)                ]]*1000000/Table1[[#This Row],[Population 2022]]</f>
        <v>5146.3274646464652</v>
      </c>
      <c r="I150" s="44">
        <v>-1.0811605800000019</v>
      </c>
      <c r="J150" s="40">
        <f>Table1[[#This Row],[Total (HRK million)                           ]]*1000000/Table1[[#This Row],[Population 2022]]</f>
        <v>-546.04069696969793</v>
      </c>
      <c r="K150" s="45">
        <v>2047</v>
      </c>
      <c r="L150" s="44">
        <v>10.587555</v>
      </c>
      <c r="M150" s="40">
        <f>Table1[[#This Row],[Total (HRK million)  ]]*1000000/Table1[[#This Row],[Population 2021]]</f>
        <v>5172.2300928187587</v>
      </c>
      <c r="N150" s="44">
        <v>11.172869</v>
      </c>
      <c r="O150" s="40">
        <f>Table1[[#This Row],[Total (HRK million)                 ]]*1000000/Table1[[#This Row],[Population 2021]]</f>
        <v>5458.1675622862722</v>
      </c>
      <c r="P150" s="44">
        <v>-0.58531400000000033</v>
      </c>
      <c r="Q150" s="40">
        <f>Table1[[#This Row],[Total (HRK million)                            ]]*1000000/Table1[[#This Row],[Population 2021]]</f>
        <v>-285.93746946751361</v>
      </c>
      <c r="R150" s="64">
        <v>1815</v>
      </c>
      <c r="S150" s="35">
        <v>8.4254269999999991</v>
      </c>
      <c r="T150" s="36">
        <f>Table1[[#This Row],[Total (HRK million)   ]]*1000000/Table1[[#This Row],[Population 2020]]</f>
        <v>4642.1085399449039</v>
      </c>
      <c r="U150" s="35">
        <v>9.2927230000000005</v>
      </c>
      <c r="V150" s="36">
        <f>Table1[[#This Row],[Total (HRK million)                  ]]*1000000/Table1[[#This Row],[Population 2020]]</f>
        <v>5119.9575757575758</v>
      </c>
      <c r="W150" s="35">
        <f>Table1[[#This Row],[Total (HRK million)   ]]-Table1[[#This Row],[Total (HRK million)                  ]]</f>
        <v>-0.8672960000000014</v>
      </c>
      <c r="X150" s="36">
        <f>Table1[[#This Row],[Total (HRK million)                             ]]*1000000/Table1[[#This Row],[Population 2020]]</f>
        <v>-477.84903581267292</v>
      </c>
      <c r="Y150" s="68">
        <v>1863</v>
      </c>
      <c r="Z150" s="7">
        <v>10.025859000000001</v>
      </c>
      <c r="AA150" s="6">
        <f>Table1[[#This Row],[Total (HRK million)                     ]]*1000000/Table1[[#This Row],[Population 2019                 ]]</f>
        <v>5381.5668276972629</v>
      </c>
      <c r="AB150" s="7">
        <v>8.4291689999999999</v>
      </c>
      <c r="AC150" s="6">
        <f>Table1[[#This Row],[Total (HRK million)                                   ]]*1000000/Table1[[#This Row],[Population 2019                 ]]</f>
        <v>4524.5136876006445</v>
      </c>
      <c r="AD150" s="7">
        <f>Table1[[#This Row],[Total (HRK million)                     ]]-Table1[[#This Row],[Total (HRK million)                                   ]]</f>
        <v>1.5966900000000006</v>
      </c>
      <c r="AE150" s="8">
        <f>Table1[[#This Row],[Total (HRK million)                       ]]*1000000/Table1[[#This Row],[Population 2019                 ]]</f>
        <v>857.05314009661868</v>
      </c>
      <c r="AF150" s="6">
        <v>1951</v>
      </c>
      <c r="AG150" s="7">
        <v>8.4837489999999995</v>
      </c>
      <c r="AH150" s="6">
        <f>Table1[[#This Row],[Total (HRK million)                                 ]]*1000000/Table1[[#This Row],[Population 2018]]</f>
        <v>4348.4105586878522</v>
      </c>
      <c r="AI150" s="7">
        <v>8.3966720000000006</v>
      </c>
      <c r="AJ150" s="6">
        <f>Table1[[#This Row],[Total (HRK million)                                     ]]*1000000/Table1[[#This Row],[Population 2018]]</f>
        <v>4303.7785750896974</v>
      </c>
      <c r="AK150" s="7">
        <f>Table1[[#This Row],[Total (HRK million)                                 ]]-Table1[[#This Row],[Total (HRK million)                                     ]]</f>
        <v>8.7076999999998961E-2</v>
      </c>
      <c r="AL150" s="8">
        <f>Table1[[#This Row],[Total (HRK million)                                      ]]*1000000/Table1[[#This Row],[Population 2018]]</f>
        <v>44.631983598154264</v>
      </c>
      <c r="AM150" s="9">
        <v>2060</v>
      </c>
      <c r="AN150" s="10">
        <v>5.3616849999999996</v>
      </c>
      <c r="AO150" s="11">
        <f>Table1[[#This Row],[Total (HRK million)                                         ]]*1000000/Table1[[#This Row],[Population 2017               ]]</f>
        <v>2602.759708737864</v>
      </c>
      <c r="AP150" s="10">
        <v>4.8965529999999999</v>
      </c>
      <c r="AQ150" s="11">
        <f>Table1[[#This Row],[Total (HRK million)                                          ]]*1000000/Table1[[#This Row],[Population 2017               ]]</f>
        <v>2376.9674757281555</v>
      </c>
      <c r="AR150" s="10">
        <f>Table1[[#This Row],[Total (HRK million)                                         ]]-Table1[[#This Row],[Total (HRK million)                                          ]]</f>
        <v>0.46513199999999966</v>
      </c>
      <c r="AS150" s="11">
        <f>Table1[[#This Row],[Total (HRK million)                                                  ]]*1000000/Table1[[#This Row],[Population 2017               ]]</f>
        <v>225.79223300970858</v>
      </c>
      <c r="AT150" s="45">
        <v>2173</v>
      </c>
      <c r="AU150" s="46">
        <v>4.973484</v>
      </c>
      <c r="AV150" s="13">
        <f>Table1[[#This Row],[Total (HRK million)                                ]]*1000000/Table1[[#This Row],[Population 2016]]</f>
        <v>2288.7639208467558</v>
      </c>
      <c r="AW150" s="46">
        <v>4.5794220000000001</v>
      </c>
      <c r="AX150" s="13">
        <f>Table1[[#This Row],[Total (HRK million)                                                        ]]*1000000/Table1[[#This Row],[Population 2016]]</f>
        <v>2107.4192360791531</v>
      </c>
      <c r="AY150" s="82">
        <f>Table1[[#This Row],[Total (HRK million)                                ]]-Table1[[#This Row],[Total (HRK million)                                                        ]]</f>
        <v>0.39406199999999991</v>
      </c>
      <c r="AZ150" s="13">
        <f>Table1[[#This Row],[Total (HRK million)                                                                      ]]*1000000/Table1[[#This Row],[Population 2016]]</f>
        <v>181.34468476760233</v>
      </c>
      <c r="BA150" s="68">
        <v>2269</v>
      </c>
      <c r="BB150" s="52">
        <v>4.2671910000000004</v>
      </c>
      <c r="BC150" s="13">
        <f>Table1[[#This Row],[Total (HRK million)                                                           ]]*1000000/Table1[[#This Row],[Population 2015]]</f>
        <v>1880.6483032172764</v>
      </c>
      <c r="BD150" s="52">
        <v>3.943101</v>
      </c>
      <c r="BE150" s="13">
        <f>Table1[[#This Row],[Total (HRK million) ]]*1000000/Table1[[#This Row],[Population 2015]]</f>
        <v>1737.8144557073601</v>
      </c>
      <c r="BF150" s="82">
        <f>Table1[[#This Row],[Total (HRK million)                                                           ]]-Table1[[#This Row],[Total (HRK million) ]]</f>
        <v>0.32409000000000043</v>
      </c>
      <c r="BG150" s="13">
        <f>Table1[[#This Row],[Total (HRK million)     ]]*1000000/Table1[[#This Row],[Population 2015]]</f>
        <v>142.83384750991644</v>
      </c>
      <c r="BH150" s="68">
        <v>2380</v>
      </c>
      <c r="BI150" s="88">
        <v>4.6449730000000002</v>
      </c>
      <c r="BJ150" s="12">
        <f>Table1[[#This Row],[Total (HRK million)                                  ]]*1000000/Table1[[#This Row],[Population 2014]]</f>
        <v>1951.6693277310924</v>
      </c>
      <c r="BK150" s="88">
        <v>5.0466769999999999</v>
      </c>
      <c r="BL150" s="12">
        <f>Table1[[#This Row],[Total (HRK million)    ]]*1000000/Table1[[#This Row],[Population 2014]]</f>
        <v>2120.4525210084034</v>
      </c>
      <c r="BM150" s="88">
        <f>Table1[[#This Row],[Total (HRK million)                                  ]]-Table1[[#This Row],[Total (HRK million)    ]]</f>
        <v>-0.40170399999999962</v>
      </c>
      <c r="BN150" s="12">
        <f>Table1[[#This Row],[Total (HRK million)      ]]*1000000/Table1[[#This Row],[Population 2014]]</f>
        <v>-168.78319327731074</v>
      </c>
      <c r="BO150" s="94">
        <v>5</v>
      </c>
      <c r="BP150" s="53">
        <v>4</v>
      </c>
      <c r="BQ150" s="55">
        <v>3</v>
      </c>
      <c r="BR150" s="26">
        <v>3</v>
      </c>
      <c r="BS150" s="13">
        <v>4</v>
      </c>
      <c r="BT150" s="13">
        <v>3</v>
      </c>
      <c r="BU150" s="13">
        <v>2</v>
      </c>
      <c r="BV150" s="13">
        <v>1</v>
      </c>
      <c r="BW150" s="56">
        <v>0</v>
      </c>
    </row>
    <row r="151" spans="1:75" x14ac:dyDescent="0.25">
      <c r="A151" s="14" t="s">
        <v>608</v>
      </c>
      <c r="B151" s="15" t="s">
        <v>662</v>
      </c>
      <c r="C151" s="15" t="s">
        <v>268</v>
      </c>
      <c r="D151" s="45">
        <v>1856</v>
      </c>
      <c r="E151" s="44">
        <v>9.3634846799999991</v>
      </c>
      <c r="F151" s="40">
        <f>Table1[[#This Row],[Total (HRK million)]]*1000000/Table1[[#This Row],[Population 2022]]</f>
        <v>5044.9809698275858</v>
      </c>
      <c r="G151" s="44">
        <v>8.8536269999999995</v>
      </c>
      <c r="H151" s="40">
        <f>Table1[[#This Row],[Total (HRK million)                ]]*1000000/Table1[[#This Row],[Population 2022]]</f>
        <v>4770.2731681034484</v>
      </c>
      <c r="I151" s="44">
        <v>0.50985767999999965</v>
      </c>
      <c r="J151" s="40">
        <f>Table1[[#This Row],[Total (HRK million)                           ]]*1000000/Table1[[#This Row],[Population 2022]]</f>
        <v>274.70780172413777</v>
      </c>
      <c r="K151" s="45">
        <v>1910</v>
      </c>
      <c r="L151" s="44">
        <v>8.5484829999999992</v>
      </c>
      <c r="M151" s="40">
        <f>Table1[[#This Row],[Total (HRK million)  ]]*1000000/Table1[[#This Row],[Population 2021]]</f>
        <v>4475.6455497382203</v>
      </c>
      <c r="N151" s="44">
        <v>9.3394560000000002</v>
      </c>
      <c r="O151" s="40">
        <f>Table1[[#This Row],[Total (HRK million)                 ]]*1000000/Table1[[#This Row],[Population 2021]]</f>
        <v>4889.7675392670153</v>
      </c>
      <c r="P151" s="44">
        <v>-0.79097300000000104</v>
      </c>
      <c r="Q151" s="40">
        <f>Table1[[#This Row],[Total (HRK million)                            ]]*1000000/Table1[[#This Row],[Population 2021]]</f>
        <v>-414.12198952879635</v>
      </c>
      <c r="R151" s="64">
        <v>1947</v>
      </c>
      <c r="S151" s="35">
        <v>8.3866379999999996</v>
      </c>
      <c r="T151" s="36">
        <f>Table1[[#This Row],[Total (HRK million)   ]]*1000000/Table1[[#This Row],[Population 2020]]</f>
        <v>4307.4668721109401</v>
      </c>
      <c r="U151" s="35">
        <v>7.290387</v>
      </c>
      <c r="V151" s="36">
        <f>Table1[[#This Row],[Total (HRK million)                  ]]*1000000/Table1[[#This Row],[Population 2020]]</f>
        <v>3744.4206471494608</v>
      </c>
      <c r="W151" s="35">
        <f>Table1[[#This Row],[Total (HRK million)   ]]-Table1[[#This Row],[Total (HRK million)                  ]]</f>
        <v>1.0962509999999996</v>
      </c>
      <c r="X151" s="36">
        <f>Table1[[#This Row],[Total (HRK million)                             ]]*1000000/Table1[[#This Row],[Population 2020]]</f>
        <v>563.04622496147897</v>
      </c>
      <c r="Y151" s="68">
        <v>1969</v>
      </c>
      <c r="Z151" s="7">
        <v>7.7687299999999997</v>
      </c>
      <c r="AA151" s="6">
        <f>Table1[[#This Row],[Total (HRK million)                     ]]*1000000/Table1[[#This Row],[Population 2019                 ]]</f>
        <v>3945.5205688166584</v>
      </c>
      <c r="AB151" s="7">
        <v>8.3045580000000001</v>
      </c>
      <c r="AC151" s="6">
        <f>Table1[[#This Row],[Total (HRK million)                                   ]]*1000000/Table1[[#This Row],[Population 2019                 ]]</f>
        <v>4217.6526155408837</v>
      </c>
      <c r="AD151" s="7">
        <f>Table1[[#This Row],[Total (HRK million)                     ]]-Table1[[#This Row],[Total (HRK million)                                   ]]</f>
        <v>-0.53582800000000042</v>
      </c>
      <c r="AE151" s="8">
        <f>Table1[[#This Row],[Total (HRK million)                       ]]*1000000/Table1[[#This Row],[Population 2019                 ]]</f>
        <v>-272.13204672422575</v>
      </c>
      <c r="AF151" s="6">
        <v>2015</v>
      </c>
      <c r="AG151" s="7">
        <v>5.8986619999999998</v>
      </c>
      <c r="AH151" s="6">
        <f>Table1[[#This Row],[Total (HRK million)                                 ]]*1000000/Table1[[#This Row],[Population 2018]]</f>
        <v>2927.3756823821341</v>
      </c>
      <c r="AI151" s="7">
        <v>5.8062820000000004</v>
      </c>
      <c r="AJ151" s="6">
        <f>Table1[[#This Row],[Total (HRK million)                                     ]]*1000000/Table1[[#This Row],[Population 2018]]</f>
        <v>2881.5295285359803</v>
      </c>
      <c r="AK151" s="7">
        <f>Table1[[#This Row],[Total (HRK million)                                 ]]-Table1[[#This Row],[Total (HRK million)                                     ]]</f>
        <v>9.2379999999999463E-2</v>
      </c>
      <c r="AL151" s="8">
        <f>Table1[[#This Row],[Total (HRK million)                                      ]]*1000000/Table1[[#This Row],[Population 2018]]</f>
        <v>45.846153846153577</v>
      </c>
      <c r="AM151" s="9">
        <v>2055</v>
      </c>
      <c r="AN151" s="10">
        <v>5.7100419999999996</v>
      </c>
      <c r="AO151" s="11">
        <f>Table1[[#This Row],[Total (HRK million)                                         ]]*1000000/Table1[[#This Row],[Population 2017               ]]</f>
        <v>2778.6092457420923</v>
      </c>
      <c r="AP151" s="10">
        <v>4.7986069999999996</v>
      </c>
      <c r="AQ151" s="11">
        <f>Table1[[#This Row],[Total (HRK million)                                          ]]*1000000/Table1[[#This Row],[Population 2017               ]]</f>
        <v>2335.0885644768855</v>
      </c>
      <c r="AR151" s="10">
        <f>Table1[[#This Row],[Total (HRK million)                                         ]]-Table1[[#This Row],[Total (HRK million)                                          ]]</f>
        <v>0.911435</v>
      </c>
      <c r="AS151" s="11">
        <f>Table1[[#This Row],[Total (HRK million)                                                  ]]*1000000/Table1[[#This Row],[Population 2017               ]]</f>
        <v>443.5206812652068</v>
      </c>
      <c r="AT151" s="45">
        <v>2099</v>
      </c>
      <c r="AU151" s="46">
        <v>5.0685760000000002</v>
      </c>
      <c r="AV151" s="13">
        <f>Table1[[#This Row],[Total (HRK million)                                ]]*1000000/Table1[[#This Row],[Population 2016]]</f>
        <v>2414.7575035731302</v>
      </c>
      <c r="AW151" s="46">
        <v>4.233911</v>
      </c>
      <c r="AX151" s="13">
        <f>Table1[[#This Row],[Total (HRK million)                                                        ]]*1000000/Table1[[#This Row],[Population 2016]]</f>
        <v>2017.1086231538827</v>
      </c>
      <c r="AY151" s="82">
        <f>Table1[[#This Row],[Total (HRK million)                                ]]-Table1[[#This Row],[Total (HRK million)                                                        ]]</f>
        <v>0.83466500000000021</v>
      </c>
      <c r="AZ151" s="13">
        <f>Table1[[#This Row],[Total (HRK million)                                                                      ]]*1000000/Table1[[#This Row],[Population 2016]]</f>
        <v>397.64888041924735</v>
      </c>
      <c r="BA151" s="68">
        <v>2177</v>
      </c>
      <c r="BB151" s="52">
        <v>5.0389080000000002</v>
      </c>
      <c r="BC151" s="13">
        <f>Table1[[#This Row],[Total (HRK million)                                                           ]]*1000000/Table1[[#This Row],[Population 2015]]</f>
        <v>2314.6109324758841</v>
      </c>
      <c r="BD151" s="52">
        <v>3.9370419999999999</v>
      </c>
      <c r="BE151" s="13">
        <f>Table1[[#This Row],[Total (HRK million) ]]*1000000/Table1[[#This Row],[Population 2015]]</f>
        <v>1808.4712907671108</v>
      </c>
      <c r="BF151" s="82">
        <f>Table1[[#This Row],[Total (HRK million)                                                           ]]-Table1[[#This Row],[Total (HRK million) ]]</f>
        <v>1.1018660000000002</v>
      </c>
      <c r="BG151" s="13">
        <f>Table1[[#This Row],[Total (HRK million)     ]]*1000000/Table1[[#This Row],[Population 2015]]</f>
        <v>506.13964170877364</v>
      </c>
      <c r="BH151" s="68">
        <v>2246</v>
      </c>
      <c r="BI151" s="88">
        <v>3.4334259999999999</v>
      </c>
      <c r="BJ151" s="12">
        <f>Table1[[#This Row],[Total (HRK million)                                  ]]*1000000/Table1[[#This Row],[Population 2014]]</f>
        <v>1528.6847729296528</v>
      </c>
      <c r="BK151" s="88">
        <v>3.4440240000000002</v>
      </c>
      <c r="BL151" s="12">
        <f>Table1[[#This Row],[Total (HRK million)    ]]*1000000/Table1[[#This Row],[Population 2014]]</f>
        <v>1533.4033837934105</v>
      </c>
      <c r="BM151" s="88">
        <f>Table1[[#This Row],[Total (HRK million)                                  ]]-Table1[[#This Row],[Total (HRK million)    ]]</f>
        <v>-1.0598000000000329E-2</v>
      </c>
      <c r="BN151" s="12">
        <f>Table1[[#This Row],[Total (HRK million)      ]]*1000000/Table1[[#This Row],[Population 2014]]</f>
        <v>-4.718610863757938</v>
      </c>
      <c r="BO151" s="94">
        <v>5</v>
      </c>
      <c r="BP151" s="53">
        <v>5</v>
      </c>
      <c r="BQ151" s="55">
        <v>5</v>
      </c>
      <c r="BR151" s="26">
        <v>5</v>
      </c>
      <c r="BS151" s="13">
        <v>5</v>
      </c>
      <c r="BT151" s="13">
        <v>5</v>
      </c>
      <c r="BU151" s="13">
        <v>5</v>
      </c>
      <c r="BV151" s="13">
        <v>3</v>
      </c>
      <c r="BW151" s="56">
        <v>3</v>
      </c>
    </row>
    <row r="152" spans="1:75" x14ac:dyDescent="0.25">
      <c r="A152" s="14" t="s">
        <v>608</v>
      </c>
      <c r="B152" s="15" t="s">
        <v>672</v>
      </c>
      <c r="C152" s="15" t="s">
        <v>248</v>
      </c>
      <c r="D152" s="45">
        <v>1163</v>
      </c>
      <c r="E152" s="44">
        <v>6.1095271699999998</v>
      </c>
      <c r="F152" s="40">
        <f>Table1[[#This Row],[Total (HRK million)]]*1000000/Table1[[#This Row],[Population 2022]]</f>
        <v>5253.2477815993125</v>
      </c>
      <c r="G152" s="44">
        <v>6.4524935299999999</v>
      </c>
      <c r="H152" s="40">
        <f>Table1[[#This Row],[Total (HRK million)                ]]*1000000/Table1[[#This Row],[Population 2022]]</f>
        <v>5548.145769561479</v>
      </c>
      <c r="I152" s="44">
        <v>-0.34296636000000036</v>
      </c>
      <c r="J152" s="40">
        <f>Table1[[#This Row],[Total (HRK million)                           ]]*1000000/Table1[[#This Row],[Population 2022]]</f>
        <v>-294.89798796216712</v>
      </c>
      <c r="K152" s="45">
        <v>1180</v>
      </c>
      <c r="L152" s="44">
        <v>5.9910880000000004</v>
      </c>
      <c r="M152" s="40">
        <f>Table1[[#This Row],[Total (HRK million)  ]]*1000000/Table1[[#This Row],[Population 2021]]</f>
        <v>5077.1932203389833</v>
      </c>
      <c r="N152" s="44">
        <v>5.9897539999999996</v>
      </c>
      <c r="O152" s="40">
        <f>Table1[[#This Row],[Total (HRK million)                 ]]*1000000/Table1[[#This Row],[Population 2021]]</f>
        <v>5076.062711864407</v>
      </c>
      <c r="P152" s="44">
        <v>1.3340000000008345E-3</v>
      </c>
      <c r="Q152" s="40">
        <f>Table1[[#This Row],[Total (HRK million)                            ]]*1000000/Table1[[#This Row],[Population 2021]]</f>
        <v>1.1305084745769785</v>
      </c>
      <c r="R152" s="64">
        <v>1158</v>
      </c>
      <c r="S152" s="35">
        <v>5.2323180000000002</v>
      </c>
      <c r="T152" s="36">
        <f>Table1[[#This Row],[Total (HRK million)   ]]*1000000/Table1[[#This Row],[Population 2020]]</f>
        <v>4518.4093264248704</v>
      </c>
      <c r="U152" s="35">
        <v>4.7882280000000002</v>
      </c>
      <c r="V152" s="36">
        <f>Table1[[#This Row],[Total (HRK million)                  ]]*1000000/Table1[[#This Row],[Population 2020]]</f>
        <v>4134.9119170984459</v>
      </c>
      <c r="W152" s="35">
        <f>Table1[[#This Row],[Total (HRK million)   ]]-Table1[[#This Row],[Total (HRK million)                  ]]</f>
        <v>0.4440900000000001</v>
      </c>
      <c r="X152" s="36">
        <f>Table1[[#This Row],[Total (HRK million)                             ]]*1000000/Table1[[#This Row],[Population 2020]]</f>
        <v>383.49740932642499</v>
      </c>
      <c r="Y152" s="68">
        <v>1186</v>
      </c>
      <c r="Z152" s="7">
        <v>4.7042149999999996</v>
      </c>
      <c r="AA152" s="6">
        <f>Table1[[#This Row],[Total (HRK million)                     ]]*1000000/Table1[[#This Row],[Population 2019                 ]]</f>
        <v>3966.4544688026981</v>
      </c>
      <c r="AB152" s="7">
        <v>5.2428699999999999</v>
      </c>
      <c r="AC152" s="6">
        <f>Table1[[#This Row],[Total (HRK million)                                   ]]*1000000/Table1[[#This Row],[Population 2019                 ]]</f>
        <v>4420.6323777403031</v>
      </c>
      <c r="AD152" s="7">
        <f>Table1[[#This Row],[Total (HRK million)                     ]]-Table1[[#This Row],[Total (HRK million)                                   ]]</f>
        <v>-0.53865500000000033</v>
      </c>
      <c r="AE152" s="8">
        <f>Table1[[#This Row],[Total (HRK million)                       ]]*1000000/Table1[[#This Row],[Population 2019                 ]]</f>
        <v>-454.17790893760571</v>
      </c>
      <c r="AF152" s="6">
        <v>1208</v>
      </c>
      <c r="AG152" s="7">
        <v>3.9679639999999998</v>
      </c>
      <c r="AH152" s="6">
        <f>Table1[[#This Row],[Total (HRK million)                                 ]]*1000000/Table1[[#This Row],[Population 2018]]</f>
        <v>3284.7384105960264</v>
      </c>
      <c r="AI152" s="7">
        <v>3.049067</v>
      </c>
      <c r="AJ152" s="6">
        <f>Table1[[#This Row],[Total (HRK million)                                     ]]*1000000/Table1[[#This Row],[Population 2018]]</f>
        <v>2524.0620860927152</v>
      </c>
      <c r="AK152" s="7">
        <f>Table1[[#This Row],[Total (HRK million)                                 ]]-Table1[[#This Row],[Total (HRK million)                                     ]]</f>
        <v>0.91889699999999985</v>
      </c>
      <c r="AL152" s="8">
        <f>Table1[[#This Row],[Total (HRK million)                                      ]]*1000000/Table1[[#This Row],[Population 2018]]</f>
        <v>760.67632450331121</v>
      </c>
      <c r="AM152" s="9">
        <v>1226</v>
      </c>
      <c r="AN152" s="10">
        <v>3.3298760000000001</v>
      </c>
      <c r="AO152" s="11">
        <f>Table1[[#This Row],[Total (HRK million)                                         ]]*1000000/Table1[[#This Row],[Population 2017               ]]</f>
        <v>2716.0489396411094</v>
      </c>
      <c r="AP152" s="10">
        <v>3.250203</v>
      </c>
      <c r="AQ152" s="11">
        <f>Table1[[#This Row],[Total (HRK million)                                          ]]*1000000/Table1[[#This Row],[Population 2017               ]]</f>
        <v>2651.0628058727571</v>
      </c>
      <c r="AR152" s="10">
        <f>Table1[[#This Row],[Total (HRK million)                                         ]]-Table1[[#This Row],[Total (HRK million)                                          ]]</f>
        <v>7.9673000000000105E-2</v>
      </c>
      <c r="AS152" s="11">
        <f>Table1[[#This Row],[Total (HRK million)                                                  ]]*1000000/Table1[[#This Row],[Population 2017               ]]</f>
        <v>64.986133768352445</v>
      </c>
      <c r="AT152" s="45">
        <v>1262</v>
      </c>
      <c r="AU152" s="46">
        <v>3.1320890000000001</v>
      </c>
      <c r="AV152" s="13">
        <f>Table1[[#This Row],[Total (HRK million)                                ]]*1000000/Table1[[#This Row],[Population 2016]]</f>
        <v>2481.8454833597466</v>
      </c>
      <c r="AW152" s="46">
        <v>3.0743230000000001</v>
      </c>
      <c r="AX152" s="13">
        <f>Table1[[#This Row],[Total (HRK million)                                                        ]]*1000000/Table1[[#This Row],[Population 2016]]</f>
        <v>2436.0721077654516</v>
      </c>
      <c r="AY152" s="82">
        <f>Table1[[#This Row],[Total (HRK million)                                ]]-Table1[[#This Row],[Total (HRK million)                                                        ]]</f>
        <v>5.7765999999999984E-2</v>
      </c>
      <c r="AZ152" s="13">
        <f>Table1[[#This Row],[Total (HRK million)                                                                      ]]*1000000/Table1[[#This Row],[Population 2016]]</f>
        <v>45.773375594294755</v>
      </c>
      <c r="BA152" s="68">
        <v>1285</v>
      </c>
      <c r="BB152" s="52">
        <v>3.0025219999999999</v>
      </c>
      <c r="BC152" s="13">
        <f>Table1[[#This Row],[Total (HRK million)                                                           ]]*1000000/Table1[[#This Row],[Population 2015]]</f>
        <v>2336.5929961089496</v>
      </c>
      <c r="BD152" s="52">
        <v>3.2492640000000002</v>
      </c>
      <c r="BE152" s="13">
        <f>Table1[[#This Row],[Total (HRK million) ]]*1000000/Table1[[#This Row],[Population 2015]]</f>
        <v>2528.6101167315173</v>
      </c>
      <c r="BF152" s="82">
        <f>Table1[[#This Row],[Total (HRK million)                                                           ]]-Table1[[#This Row],[Total (HRK million) ]]</f>
        <v>-0.24674200000000024</v>
      </c>
      <c r="BG152" s="13">
        <f>Table1[[#This Row],[Total (HRK million)     ]]*1000000/Table1[[#This Row],[Population 2015]]</f>
        <v>-192.01712062256829</v>
      </c>
      <c r="BH152" s="68">
        <v>1301</v>
      </c>
      <c r="BI152" s="88">
        <v>2.2832439999999998</v>
      </c>
      <c r="BJ152" s="12">
        <f>Table1[[#This Row],[Total (HRK million)                                  ]]*1000000/Table1[[#This Row],[Population 2014]]</f>
        <v>1754.9915449654113</v>
      </c>
      <c r="BK152" s="88">
        <v>1.9803930000000001</v>
      </c>
      <c r="BL152" s="12">
        <f>Table1[[#This Row],[Total (HRK million)    ]]*1000000/Table1[[#This Row],[Population 2014]]</f>
        <v>1522.2083013066872</v>
      </c>
      <c r="BM152" s="88">
        <f>Table1[[#This Row],[Total (HRK million)                                  ]]-Table1[[#This Row],[Total (HRK million)    ]]</f>
        <v>0.30285099999999976</v>
      </c>
      <c r="BN152" s="12">
        <f>Table1[[#This Row],[Total (HRK million)      ]]*1000000/Table1[[#This Row],[Population 2014]]</f>
        <v>232.78324365872388</v>
      </c>
      <c r="BO152" s="94">
        <v>5</v>
      </c>
      <c r="BP152" s="53">
        <v>5</v>
      </c>
      <c r="BQ152" s="55">
        <v>5</v>
      </c>
      <c r="BR152" s="26">
        <v>5</v>
      </c>
      <c r="BS152" s="13">
        <v>5</v>
      </c>
      <c r="BT152" s="13">
        <v>5</v>
      </c>
      <c r="BU152" s="13">
        <v>5</v>
      </c>
      <c r="BV152" s="13">
        <v>4</v>
      </c>
      <c r="BW152" s="56">
        <v>2</v>
      </c>
    </row>
    <row r="153" spans="1:75" x14ac:dyDescent="0.25">
      <c r="A153" s="14" t="s">
        <v>608</v>
      </c>
      <c r="B153" s="15" t="s">
        <v>661</v>
      </c>
      <c r="C153" s="15" t="s">
        <v>172</v>
      </c>
      <c r="D153" s="45">
        <v>1373</v>
      </c>
      <c r="E153" s="44">
        <v>4.1017471700000003</v>
      </c>
      <c r="F153" s="40">
        <f>Table1[[#This Row],[Total (HRK million)]]*1000000/Table1[[#This Row],[Population 2022]]</f>
        <v>2987.4342097596509</v>
      </c>
      <c r="G153" s="44">
        <v>2.7976635699999997</v>
      </c>
      <c r="H153" s="40">
        <f>Table1[[#This Row],[Total (HRK million)                ]]*1000000/Table1[[#This Row],[Population 2022]]</f>
        <v>2037.6282374362709</v>
      </c>
      <c r="I153" s="44">
        <v>1.3040836</v>
      </c>
      <c r="J153" s="40">
        <f>Table1[[#This Row],[Total (HRK million)                           ]]*1000000/Table1[[#This Row],[Population 2022]]</f>
        <v>949.80597232337948</v>
      </c>
      <c r="K153" s="45">
        <v>1388</v>
      </c>
      <c r="L153" s="44">
        <v>3.9486189999999999</v>
      </c>
      <c r="M153" s="40">
        <f>Table1[[#This Row],[Total (HRK million)  ]]*1000000/Table1[[#This Row],[Population 2021]]</f>
        <v>2844.8263688760808</v>
      </c>
      <c r="N153" s="44">
        <v>3.5774569999999999</v>
      </c>
      <c r="O153" s="40">
        <f>Table1[[#This Row],[Total (HRK million)                 ]]*1000000/Table1[[#This Row],[Population 2021]]</f>
        <v>2577.4185878962535</v>
      </c>
      <c r="P153" s="44">
        <v>0.37116199999999999</v>
      </c>
      <c r="Q153" s="40">
        <f>Table1[[#This Row],[Total (HRK million)                            ]]*1000000/Table1[[#This Row],[Population 2021]]</f>
        <v>267.40778097982707</v>
      </c>
      <c r="R153" s="64">
        <v>1373</v>
      </c>
      <c r="S153" s="35">
        <v>2.968064</v>
      </c>
      <c r="T153" s="36">
        <f>Table1[[#This Row],[Total (HRK million)   ]]*1000000/Table1[[#This Row],[Population 2020]]</f>
        <v>2161.7363437727604</v>
      </c>
      <c r="U153" s="35">
        <v>2.9840629999999999</v>
      </c>
      <c r="V153" s="36">
        <f>Table1[[#This Row],[Total (HRK million)                  ]]*1000000/Table1[[#This Row],[Population 2020]]</f>
        <v>2173.3889293517846</v>
      </c>
      <c r="W153" s="35">
        <f>Table1[[#This Row],[Total (HRK million)   ]]-Table1[[#This Row],[Total (HRK million)                  ]]</f>
        <v>-1.5998999999999874E-2</v>
      </c>
      <c r="X153" s="36">
        <f>Table1[[#This Row],[Total (HRK million)                             ]]*1000000/Table1[[#This Row],[Population 2020]]</f>
        <v>-11.652585579023944</v>
      </c>
      <c r="Y153" s="68">
        <v>1415</v>
      </c>
      <c r="Z153" s="7">
        <v>2.6405029999999998</v>
      </c>
      <c r="AA153" s="6">
        <f>Table1[[#This Row],[Total (HRK million)                     ]]*1000000/Table1[[#This Row],[Population 2019                 ]]</f>
        <v>1866.0798586572439</v>
      </c>
      <c r="AB153" s="7">
        <v>2.751528</v>
      </c>
      <c r="AC153" s="6">
        <f>Table1[[#This Row],[Total (HRK million)                                   ]]*1000000/Table1[[#This Row],[Population 2019                 ]]</f>
        <v>1944.5427561837455</v>
      </c>
      <c r="AD153" s="7">
        <f>Table1[[#This Row],[Total (HRK million)                     ]]-Table1[[#This Row],[Total (HRK million)                                   ]]</f>
        <v>-0.11102500000000015</v>
      </c>
      <c r="AE153" s="8">
        <f>Table1[[#This Row],[Total (HRK million)                       ]]*1000000/Table1[[#This Row],[Population 2019                 ]]</f>
        <v>-78.462897526501877</v>
      </c>
      <c r="AF153" s="6">
        <v>1453</v>
      </c>
      <c r="AG153" s="7">
        <v>2.9646569999999999</v>
      </c>
      <c r="AH153" s="6">
        <f>Table1[[#This Row],[Total (HRK million)                                 ]]*1000000/Table1[[#This Row],[Population 2018]]</f>
        <v>2040.3695801789402</v>
      </c>
      <c r="AI153" s="7">
        <v>3.1216810000000002</v>
      </c>
      <c r="AJ153" s="6">
        <f>Table1[[#This Row],[Total (HRK million)                                     ]]*1000000/Table1[[#This Row],[Population 2018]]</f>
        <v>2148.4384033035099</v>
      </c>
      <c r="AK153" s="7">
        <f>Table1[[#This Row],[Total (HRK million)                                 ]]-Table1[[#This Row],[Total (HRK million)                                     ]]</f>
        <v>-0.15702400000000027</v>
      </c>
      <c r="AL153" s="8">
        <f>Table1[[#This Row],[Total (HRK million)                                      ]]*1000000/Table1[[#This Row],[Population 2018]]</f>
        <v>-108.06882312457003</v>
      </c>
      <c r="AM153" s="9">
        <v>1451</v>
      </c>
      <c r="AN153" s="10">
        <v>3.0099079999999998</v>
      </c>
      <c r="AO153" s="11">
        <f>Table1[[#This Row],[Total (HRK million)                                         ]]*1000000/Table1[[#This Row],[Population 2017               ]]</f>
        <v>2074.3680220537562</v>
      </c>
      <c r="AP153" s="10">
        <v>3.107056</v>
      </c>
      <c r="AQ153" s="11">
        <f>Table1[[#This Row],[Total (HRK million)                                          ]]*1000000/Table1[[#This Row],[Population 2017               ]]</f>
        <v>2141.3204686423155</v>
      </c>
      <c r="AR153" s="10">
        <f>Table1[[#This Row],[Total (HRK million)                                         ]]-Table1[[#This Row],[Total (HRK million)                                          ]]</f>
        <v>-9.7148000000000234E-2</v>
      </c>
      <c r="AS153" s="11">
        <f>Table1[[#This Row],[Total (HRK million)                                                  ]]*1000000/Table1[[#This Row],[Population 2017               ]]</f>
        <v>-66.952446588559781</v>
      </c>
      <c r="AT153" s="45">
        <v>1463</v>
      </c>
      <c r="AU153" s="46">
        <v>2.4807100000000002</v>
      </c>
      <c r="AV153" s="13">
        <f>Table1[[#This Row],[Total (HRK million)                                ]]*1000000/Table1[[#This Row],[Population 2016]]</f>
        <v>1695.6322624743677</v>
      </c>
      <c r="AW153" s="46">
        <v>2.294565</v>
      </c>
      <c r="AX153" s="13">
        <f>Table1[[#This Row],[Total (HRK million)                                                        ]]*1000000/Table1[[#This Row],[Population 2016]]</f>
        <v>1568.3971291866028</v>
      </c>
      <c r="AY153" s="82">
        <f>Table1[[#This Row],[Total (HRK million)                                ]]-Table1[[#This Row],[Total (HRK million)                                                        ]]</f>
        <v>0.18614500000000023</v>
      </c>
      <c r="AZ153" s="13">
        <f>Table1[[#This Row],[Total (HRK million)                                                                      ]]*1000000/Table1[[#This Row],[Population 2016]]</f>
        <v>127.23513328776502</v>
      </c>
      <c r="BA153" s="68">
        <v>1485</v>
      </c>
      <c r="BB153" s="52">
        <v>2.4833280000000002</v>
      </c>
      <c r="BC153" s="13">
        <f>Table1[[#This Row],[Total (HRK million)                                                           ]]*1000000/Table1[[#This Row],[Population 2015]]</f>
        <v>1672.2747474747475</v>
      </c>
      <c r="BD153" s="52">
        <v>2.3640910000000002</v>
      </c>
      <c r="BE153" s="13">
        <f>Table1[[#This Row],[Total (HRK million) ]]*1000000/Table1[[#This Row],[Population 2015]]</f>
        <v>1591.9804713804713</v>
      </c>
      <c r="BF153" s="82">
        <f>Table1[[#This Row],[Total (HRK million)                                                           ]]-Table1[[#This Row],[Total (HRK million) ]]</f>
        <v>0.11923700000000004</v>
      </c>
      <c r="BG153" s="13">
        <f>Table1[[#This Row],[Total (HRK million)     ]]*1000000/Table1[[#This Row],[Population 2015]]</f>
        <v>80.294276094276128</v>
      </c>
      <c r="BH153" s="68">
        <v>1506</v>
      </c>
      <c r="BI153" s="88">
        <v>1.846727</v>
      </c>
      <c r="BJ153" s="12">
        <f>Table1[[#This Row],[Total (HRK million)                                  ]]*1000000/Table1[[#This Row],[Population 2014]]</f>
        <v>1226.2463479415671</v>
      </c>
      <c r="BK153" s="88">
        <v>1.5879589999999999</v>
      </c>
      <c r="BL153" s="12">
        <f>Table1[[#This Row],[Total (HRK million)    ]]*1000000/Table1[[#This Row],[Population 2014]]</f>
        <v>1054.421646746348</v>
      </c>
      <c r="BM153" s="88">
        <f>Table1[[#This Row],[Total (HRK million)                                  ]]-Table1[[#This Row],[Total (HRK million)    ]]</f>
        <v>0.25876800000000011</v>
      </c>
      <c r="BN153" s="12">
        <f>Table1[[#This Row],[Total (HRK million)      ]]*1000000/Table1[[#This Row],[Population 2014]]</f>
        <v>171.82470119521921</v>
      </c>
      <c r="BO153" s="94">
        <v>5</v>
      </c>
      <c r="BP153" s="53">
        <v>5</v>
      </c>
      <c r="BQ153" s="55">
        <v>5</v>
      </c>
      <c r="BR153" s="26">
        <v>5</v>
      </c>
      <c r="BS153" s="13">
        <v>4</v>
      </c>
      <c r="BT153" s="13">
        <v>3</v>
      </c>
      <c r="BU153" s="13">
        <v>2</v>
      </c>
      <c r="BV153" s="13">
        <v>0</v>
      </c>
      <c r="BW153" s="56">
        <v>0</v>
      </c>
    </row>
    <row r="154" spans="1:75" x14ac:dyDescent="0.25">
      <c r="A154" s="14" t="s">
        <v>608</v>
      </c>
      <c r="B154" s="15" t="s">
        <v>660</v>
      </c>
      <c r="C154" s="15" t="s">
        <v>466</v>
      </c>
      <c r="D154" s="45">
        <v>3113</v>
      </c>
      <c r="E154" s="44">
        <v>17.230953489999997</v>
      </c>
      <c r="F154" s="40">
        <f>Table1[[#This Row],[Total (HRK million)]]*1000000/Table1[[#This Row],[Population 2022]]</f>
        <v>5535.1601317057493</v>
      </c>
      <c r="G154" s="44">
        <v>17.314851630000003</v>
      </c>
      <c r="H154" s="40">
        <f>Table1[[#This Row],[Total (HRK million)                ]]*1000000/Table1[[#This Row],[Population 2022]]</f>
        <v>5562.1110279473187</v>
      </c>
      <c r="I154" s="44">
        <v>-8.3898140000004326E-2</v>
      </c>
      <c r="J154" s="40">
        <f>Table1[[#This Row],[Total (HRK million)                           ]]*1000000/Table1[[#This Row],[Population 2022]]</f>
        <v>-26.950896241569009</v>
      </c>
      <c r="K154" s="45">
        <v>3144</v>
      </c>
      <c r="L154" s="44">
        <v>15.649887</v>
      </c>
      <c r="M154" s="40">
        <f>Table1[[#This Row],[Total (HRK million)  ]]*1000000/Table1[[#This Row],[Population 2021]]</f>
        <v>4977.6994274809158</v>
      </c>
      <c r="N154" s="44">
        <v>17.435379999999999</v>
      </c>
      <c r="O154" s="40">
        <f>Table1[[#This Row],[Total (HRK million)                 ]]*1000000/Table1[[#This Row],[Population 2021]]</f>
        <v>5545.6043256997455</v>
      </c>
      <c r="P154" s="44">
        <v>-1.7854929999999989</v>
      </c>
      <c r="Q154" s="40">
        <f>Table1[[#This Row],[Total (HRK million)                            ]]*1000000/Table1[[#This Row],[Population 2021]]</f>
        <v>-567.9048982188292</v>
      </c>
      <c r="R154" s="64">
        <v>2820</v>
      </c>
      <c r="S154" s="35">
        <v>15.458456999999999</v>
      </c>
      <c r="T154" s="36">
        <f>Table1[[#This Row],[Total (HRK million)   ]]*1000000/Table1[[#This Row],[Population 2020]]</f>
        <v>5481.7223404255319</v>
      </c>
      <c r="U154" s="35">
        <v>15.282105</v>
      </c>
      <c r="V154" s="36">
        <f>Table1[[#This Row],[Total (HRK million)                  ]]*1000000/Table1[[#This Row],[Population 2020]]</f>
        <v>5419.1861702127662</v>
      </c>
      <c r="W154" s="35">
        <f>Table1[[#This Row],[Total (HRK million)   ]]-Table1[[#This Row],[Total (HRK million)                  ]]</f>
        <v>0.17635199999999962</v>
      </c>
      <c r="X154" s="36">
        <f>Table1[[#This Row],[Total (HRK million)                             ]]*1000000/Table1[[#This Row],[Population 2020]]</f>
        <v>62.536170212765825</v>
      </c>
      <c r="Y154" s="68">
        <v>2891</v>
      </c>
      <c r="Z154" s="7">
        <v>17.033832</v>
      </c>
      <c r="AA154" s="6">
        <f>Table1[[#This Row],[Total (HRK million)                     ]]*1000000/Table1[[#This Row],[Population 2019                 ]]</f>
        <v>5892.0207540643378</v>
      </c>
      <c r="AB154" s="7">
        <v>16.722864000000001</v>
      </c>
      <c r="AC154" s="6">
        <f>Table1[[#This Row],[Total (HRK million)                                   ]]*1000000/Table1[[#This Row],[Population 2019                 ]]</f>
        <v>5784.4565894154275</v>
      </c>
      <c r="AD154" s="7">
        <f>Table1[[#This Row],[Total (HRK million)                     ]]-Table1[[#This Row],[Total (HRK million)                                   ]]</f>
        <v>0.31096799999999902</v>
      </c>
      <c r="AE154" s="8">
        <f>Table1[[#This Row],[Total (HRK million)                       ]]*1000000/Table1[[#This Row],[Population 2019                 ]]</f>
        <v>107.56416464891007</v>
      </c>
      <c r="AF154" s="6">
        <v>2950</v>
      </c>
      <c r="AG154" s="7">
        <v>13.47762</v>
      </c>
      <c r="AH154" s="6">
        <f>Table1[[#This Row],[Total (HRK million)                                 ]]*1000000/Table1[[#This Row],[Population 2018]]</f>
        <v>4568.6847457627118</v>
      </c>
      <c r="AI154" s="7">
        <v>12.511526</v>
      </c>
      <c r="AJ154" s="6">
        <f>Table1[[#This Row],[Total (HRK million)                                     ]]*1000000/Table1[[#This Row],[Population 2018]]</f>
        <v>4241.1952542372883</v>
      </c>
      <c r="AK154" s="7">
        <f>Table1[[#This Row],[Total (HRK million)                                 ]]-Table1[[#This Row],[Total (HRK million)                                     ]]</f>
        <v>0.96609400000000001</v>
      </c>
      <c r="AL154" s="8">
        <f>Table1[[#This Row],[Total (HRK million)                                      ]]*1000000/Table1[[#This Row],[Population 2018]]</f>
        <v>327.48949152542372</v>
      </c>
      <c r="AM154" s="9">
        <v>3010</v>
      </c>
      <c r="AN154" s="10">
        <v>11.373649</v>
      </c>
      <c r="AO154" s="11">
        <f>Table1[[#This Row],[Total (HRK million)                                         ]]*1000000/Table1[[#This Row],[Population 2017               ]]</f>
        <v>3778.6209302325583</v>
      </c>
      <c r="AP154" s="10">
        <v>10.662520000000001</v>
      </c>
      <c r="AQ154" s="11">
        <f>Table1[[#This Row],[Total (HRK million)                                          ]]*1000000/Table1[[#This Row],[Population 2017               ]]</f>
        <v>3542.3654485049833</v>
      </c>
      <c r="AR154" s="10">
        <f>Table1[[#This Row],[Total (HRK million)                                         ]]-Table1[[#This Row],[Total (HRK million)                                          ]]</f>
        <v>0.71112899999999968</v>
      </c>
      <c r="AS154" s="11">
        <f>Table1[[#This Row],[Total (HRK million)                                                  ]]*1000000/Table1[[#This Row],[Population 2017               ]]</f>
        <v>236.25548172757465</v>
      </c>
      <c r="AT154" s="45">
        <v>3077</v>
      </c>
      <c r="AU154" s="46">
        <v>11.175329</v>
      </c>
      <c r="AV154" s="13">
        <f>Table1[[#This Row],[Total (HRK million)                                ]]*1000000/Table1[[#This Row],[Population 2016]]</f>
        <v>3631.8911277218072</v>
      </c>
      <c r="AW154" s="46">
        <v>11.103713000000001</v>
      </c>
      <c r="AX154" s="13">
        <f>Table1[[#This Row],[Total (HRK million)                                                        ]]*1000000/Table1[[#This Row],[Population 2016]]</f>
        <v>3608.6165095872602</v>
      </c>
      <c r="AY154" s="82">
        <f>Table1[[#This Row],[Total (HRK million)                                ]]-Table1[[#This Row],[Total (HRK million)                                                        ]]</f>
        <v>7.1615999999998792E-2</v>
      </c>
      <c r="AZ154" s="13">
        <f>Table1[[#This Row],[Total (HRK million)                                                                      ]]*1000000/Table1[[#This Row],[Population 2016]]</f>
        <v>23.274618134546245</v>
      </c>
      <c r="BA154" s="68">
        <v>3150</v>
      </c>
      <c r="BB154" s="52">
        <v>14.104627000000001</v>
      </c>
      <c r="BC154" s="13">
        <f>Table1[[#This Row],[Total (HRK million)                                                           ]]*1000000/Table1[[#This Row],[Population 2015]]</f>
        <v>4477.6593650793648</v>
      </c>
      <c r="BD154" s="52">
        <v>15.261405</v>
      </c>
      <c r="BE154" s="13">
        <f>Table1[[#This Row],[Total (HRK million) ]]*1000000/Table1[[#This Row],[Population 2015]]</f>
        <v>4844.890476190476</v>
      </c>
      <c r="BF154" s="82">
        <f>Table1[[#This Row],[Total (HRK million)                                                           ]]-Table1[[#This Row],[Total (HRK million) ]]</f>
        <v>-1.1567779999999992</v>
      </c>
      <c r="BG154" s="13">
        <f>Table1[[#This Row],[Total (HRK million)     ]]*1000000/Table1[[#This Row],[Population 2015]]</f>
        <v>-367.23111111111086</v>
      </c>
      <c r="BH154" s="68">
        <v>3238</v>
      </c>
      <c r="BI154" s="88">
        <v>12.065517</v>
      </c>
      <c r="BJ154" s="12">
        <f>Table1[[#This Row],[Total (HRK million)                                  ]]*1000000/Table1[[#This Row],[Population 2014]]</f>
        <v>3726.2251389746757</v>
      </c>
      <c r="BK154" s="88">
        <v>11.377677</v>
      </c>
      <c r="BL154" s="12">
        <f>Table1[[#This Row],[Total (HRK million)    ]]*1000000/Table1[[#This Row],[Population 2014]]</f>
        <v>3513.7977146386656</v>
      </c>
      <c r="BM154" s="88">
        <f>Table1[[#This Row],[Total (HRK million)                                  ]]-Table1[[#This Row],[Total (HRK million)    ]]</f>
        <v>0.68783999999999956</v>
      </c>
      <c r="BN154" s="12">
        <f>Table1[[#This Row],[Total (HRK million)      ]]*1000000/Table1[[#This Row],[Population 2014]]</f>
        <v>212.42742433600975</v>
      </c>
      <c r="BO154" s="94">
        <v>5</v>
      </c>
      <c r="BP154" s="53">
        <v>5</v>
      </c>
      <c r="BQ154" s="55">
        <v>5</v>
      </c>
      <c r="BR154" s="26">
        <v>3</v>
      </c>
      <c r="BS154" s="13">
        <v>3</v>
      </c>
      <c r="BT154" s="13">
        <v>1</v>
      </c>
      <c r="BU154" s="13">
        <v>1</v>
      </c>
      <c r="BV154" s="13">
        <v>0</v>
      </c>
      <c r="BW154" s="56">
        <v>0</v>
      </c>
    </row>
    <row r="155" spans="1:75" x14ac:dyDescent="0.25">
      <c r="A155" s="14" t="s">
        <v>608</v>
      </c>
      <c r="B155" s="15" t="s">
        <v>674</v>
      </c>
      <c r="C155" s="15" t="s">
        <v>195</v>
      </c>
      <c r="D155" s="47">
        <v>1402</v>
      </c>
      <c r="E155" s="46">
        <v>8.7393294000000008</v>
      </c>
      <c r="F155" s="36">
        <f>Table1[[#This Row],[Total (HRK million)]]*1000000/Table1[[#This Row],[Population 2022]]</f>
        <v>6233.4731811697575</v>
      </c>
      <c r="G155" s="46">
        <v>9.9852447699999995</v>
      </c>
      <c r="H155" s="36">
        <f>Table1[[#This Row],[Total (HRK million)                ]]*1000000/Table1[[#This Row],[Population 2022]]</f>
        <v>7122.1432025677605</v>
      </c>
      <c r="I155" s="46">
        <v>-1.2459153699999992</v>
      </c>
      <c r="J155" s="36">
        <f>Table1[[#This Row],[Total (HRK million)                           ]]*1000000/Table1[[#This Row],[Population 2022]]</f>
        <v>-888.67002139800229</v>
      </c>
      <c r="K155" s="47">
        <v>1462</v>
      </c>
      <c r="L155" s="46">
        <v>9.3257189999999994</v>
      </c>
      <c r="M155" s="36">
        <f>Table1[[#This Row],[Total (HRK million)  ]]*1000000/Table1[[#This Row],[Population 2021]]</f>
        <v>6378.7407660738718</v>
      </c>
      <c r="N155" s="46">
        <v>7.8712569999999999</v>
      </c>
      <c r="O155" s="36">
        <f>Table1[[#This Row],[Total (HRK million)                 ]]*1000000/Table1[[#This Row],[Population 2021]]</f>
        <v>5383.8967168262652</v>
      </c>
      <c r="P155" s="46">
        <v>1.4544619999999995</v>
      </c>
      <c r="Q155" s="36">
        <f>Table1[[#This Row],[Total (HRK million)                            ]]*1000000/Table1[[#This Row],[Population 2021]]</f>
        <v>994.84404924760565</v>
      </c>
      <c r="R155" s="64">
        <v>1406</v>
      </c>
      <c r="S155" s="35">
        <v>9.8060039999999997</v>
      </c>
      <c r="T155" s="36">
        <f>Table1[[#This Row],[Total (HRK million)   ]]*1000000/Table1[[#This Row],[Population 2020]]</f>
        <v>6974.3982930298716</v>
      </c>
      <c r="U155" s="35">
        <v>9.2803690000000003</v>
      </c>
      <c r="V155" s="36">
        <f>Table1[[#This Row],[Total (HRK million)                  ]]*1000000/Table1[[#This Row],[Population 2020]]</f>
        <v>6600.5469416785209</v>
      </c>
      <c r="W155" s="35">
        <f>Table1[[#This Row],[Total (HRK million)   ]]-Table1[[#This Row],[Total (HRK million)                  ]]</f>
        <v>0.52563499999999941</v>
      </c>
      <c r="X155" s="36">
        <f>Table1[[#This Row],[Total (HRK million)                             ]]*1000000/Table1[[#This Row],[Population 2020]]</f>
        <v>373.85135135135096</v>
      </c>
      <c r="Y155" s="68">
        <v>1465</v>
      </c>
      <c r="Z155" s="7">
        <v>8.0482779999999998</v>
      </c>
      <c r="AA155" s="6">
        <f>Table1[[#This Row],[Total (HRK million)                     ]]*1000000/Table1[[#This Row],[Population 2019                 ]]</f>
        <v>5493.7051194539254</v>
      </c>
      <c r="AB155" s="7">
        <v>6.7893350000000003</v>
      </c>
      <c r="AC155" s="6">
        <f>Table1[[#This Row],[Total (HRK million)                                   ]]*1000000/Table1[[#This Row],[Population 2019                 ]]</f>
        <v>4634.3583617747445</v>
      </c>
      <c r="AD155" s="7">
        <f>Table1[[#This Row],[Total (HRK million)                     ]]-Table1[[#This Row],[Total (HRK million)                                   ]]</f>
        <v>1.2589429999999995</v>
      </c>
      <c r="AE155" s="8">
        <f>Table1[[#This Row],[Total (HRK million)                       ]]*1000000/Table1[[#This Row],[Population 2019                 ]]</f>
        <v>859.34675767918054</v>
      </c>
      <c r="AF155" s="6">
        <v>1531</v>
      </c>
      <c r="AG155" s="7">
        <v>5.8602299999999996</v>
      </c>
      <c r="AH155" s="6">
        <f>Table1[[#This Row],[Total (HRK million)                                 ]]*1000000/Table1[[#This Row],[Population 2018]]</f>
        <v>3827.7139124755063</v>
      </c>
      <c r="AI155" s="7">
        <v>4.9686560000000002</v>
      </c>
      <c r="AJ155" s="6">
        <f>Table1[[#This Row],[Total (HRK million)                                     ]]*1000000/Table1[[#This Row],[Population 2018]]</f>
        <v>3245.366427171783</v>
      </c>
      <c r="AK155" s="7">
        <f>Table1[[#This Row],[Total (HRK million)                                 ]]-Table1[[#This Row],[Total (HRK million)                                     ]]</f>
        <v>0.89157399999999942</v>
      </c>
      <c r="AL155" s="8">
        <f>Table1[[#This Row],[Total (HRK million)                                      ]]*1000000/Table1[[#This Row],[Population 2018]]</f>
        <v>582.34748530372269</v>
      </c>
      <c r="AM155" s="9">
        <v>1594</v>
      </c>
      <c r="AN155" s="10">
        <v>4.0839790000000002</v>
      </c>
      <c r="AO155" s="11">
        <f>Table1[[#This Row],[Total (HRK million)                                         ]]*1000000/Table1[[#This Row],[Population 2017               ]]</f>
        <v>2562.0947302383943</v>
      </c>
      <c r="AP155" s="10">
        <v>3.5873789999999999</v>
      </c>
      <c r="AQ155" s="11">
        <f>Table1[[#This Row],[Total (HRK million)                                          ]]*1000000/Table1[[#This Row],[Population 2017               ]]</f>
        <v>2250.5514429109157</v>
      </c>
      <c r="AR155" s="10">
        <f>Table1[[#This Row],[Total (HRK million)                                         ]]-Table1[[#This Row],[Total (HRK million)                                          ]]</f>
        <v>0.49660000000000037</v>
      </c>
      <c r="AS155" s="11">
        <f>Table1[[#This Row],[Total (HRK million)                                                  ]]*1000000/Table1[[#This Row],[Population 2017               ]]</f>
        <v>311.54328732747825</v>
      </c>
      <c r="AT155" s="45">
        <v>1693</v>
      </c>
      <c r="AU155" s="46">
        <v>3.7867739999999999</v>
      </c>
      <c r="AV155" s="13">
        <f>Table1[[#This Row],[Total (HRK million)                                ]]*1000000/Table1[[#This Row],[Population 2016]]</f>
        <v>2236.7241582988777</v>
      </c>
      <c r="AW155" s="46">
        <v>3.6026229999999999</v>
      </c>
      <c r="AX155" s="13">
        <f>Table1[[#This Row],[Total (HRK million)                                                        ]]*1000000/Table1[[#This Row],[Population 2016]]</f>
        <v>2127.9521559362079</v>
      </c>
      <c r="AY155" s="82">
        <f>Table1[[#This Row],[Total (HRK million)                                ]]-Table1[[#This Row],[Total (HRK million)                                                        ]]</f>
        <v>0.18415099999999995</v>
      </c>
      <c r="AZ155" s="13">
        <f>Table1[[#This Row],[Total (HRK million)                                                                      ]]*1000000/Table1[[#This Row],[Population 2016]]</f>
        <v>108.77200236266978</v>
      </c>
      <c r="BA155" s="68">
        <v>1763</v>
      </c>
      <c r="BB155" s="52">
        <v>3.3742420000000002</v>
      </c>
      <c r="BC155" s="13">
        <f>Table1[[#This Row],[Total (HRK million)                                                           ]]*1000000/Table1[[#This Row],[Population 2015]]</f>
        <v>1913.9205899035735</v>
      </c>
      <c r="BD155" s="52">
        <v>3.594627</v>
      </c>
      <c r="BE155" s="13">
        <f>Table1[[#This Row],[Total (HRK million) ]]*1000000/Table1[[#This Row],[Population 2015]]</f>
        <v>2038.9262620533182</v>
      </c>
      <c r="BF155" s="82">
        <f>Table1[[#This Row],[Total (HRK million)                                                           ]]-Table1[[#This Row],[Total (HRK million) ]]</f>
        <v>-0.22038499999999983</v>
      </c>
      <c r="BG155" s="13">
        <f>Table1[[#This Row],[Total (HRK million)     ]]*1000000/Table1[[#This Row],[Population 2015]]</f>
        <v>-125.00567214974465</v>
      </c>
      <c r="BH155" s="68">
        <v>1823</v>
      </c>
      <c r="BI155" s="88">
        <v>3.554249</v>
      </c>
      <c r="BJ155" s="12">
        <f>Table1[[#This Row],[Total (HRK million)                                  ]]*1000000/Table1[[#This Row],[Population 2014]]</f>
        <v>1949.6703236423477</v>
      </c>
      <c r="BK155" s="88">
        <v>3.2660459999999998</v>
      </c>
      <c r="BL155" s="12">
        <f>Table1[[#This Row],[Total (HRK million)    ]]*1000000/Table1[[#This Row],[Population 2014]]</f>
        <v>1791.5776193088316</v>
      </c>
      <c r="BM155" s="88">
        <f>Table1[[#This Row],[Total (HRK million)                                  ]]-Table1[[#This Row],[Total (HRK million)    ]]</f>
        <v>0.28820300000000021</v>
      </c>
      <c r="BN155" s="12">
        <f>Table1[[#This Row],[Total (HRK million)      ]]*1000000/Table1[[#This Row],[Population 2014]]</f>
        <v>158.09270433351631</v>
      </c>
      <c r="BO155" s="94">
        <v>4</v>
      </c>
      <c r="BP155" s="53">
        <v>3</v>
      </c>
      <c r="BQ155" s="55">
        <v>4</v>
      </c>
      <c r="BR155" s="26">
        <v>4</v>
      </c>
      <c r="BS155" s="13">
        <v>4</v>
      </c>
      <c r="BT155" s="13">
        <v>3</v>
      </c>
      <c r="BU155" s="13">
        <v>3</v>
      </c>
      <c r="BV155" s="13">
        <v>3</v>
      </c>
      <c r="BW155" s="56">
        <v>0</v>
      </c>
    </row>
    <row r="156" spans="1:75" x14ac:dyDescent="0.25">
      <c r="A156" s="14" t="s">
        <v>607</v>
      </c>
      <c r="B156" s="15" t="s">
        <v>674</v>
      </c>
      <c r="C156" s="15" t="s">
        <v>17</v>
      </c>
      <c r="D156" s="45">
        <v>1828</v>
      </c>
      <c r="E156" s="44">
        <v>35.567490190000008</v>
      </c>
      <c r="F156" s="40">
        <f>Table1[[#This Row],[Total (HRK million)]]*1000000/Table1[[#This Row],[Population 2022]]</f>
        <v>19457.051526258208</v>
      </c>
      <c r="G156" s="44">
        <v>14.12449675</v>
      </c>
      <c r="H156" s="40">
        <f>Table1[[#This Row],[Total (HRK million)                ]]*1000000/Table1[[#This Row],[Population 2022]]</f>
        <v>7726.7487691466085</v>
      </c>
      <c r="I156" s="44">
        <v>21.442993440000006</v>
      </c>
      <c r="J156" s="40">
        <f>Table1[[#This Row],[Total (HRK million)                           ]]*1000000/Table1[[#This Row],[Population 2022]]</f>
        <v>11730.3027571116</v>
      </c>
      <c r="K156" s="45">
        <v>1879</v>
      </c>
      <c r="L156" s="44">
        <v>13.294352</v>
      </c>
      <c r="M156" s="40">
        <f>Table1[[#This Row],[Total (HRK million)  ]]*1000000/Table1[[#This Row],[Population 2021]]</f>
        <v>7075.2272485364556</v>
      </c>
      <c r="N156" s="44">
        <v>12.236674000000001</v>
      </c>
      <c r="O156" s="40">
        <f>Table1[[#This Row],[Total (HRK million)                 ]]*1000000/Table1[[#This Row],[Population 2021]]</f>
        <v>6512.3331559340077</v>
      </c>
      <c r="P156" s="44">
        <v>1.0576779999999992</v>
      </c>
      <c r="Q156" s="40">
        <f>Table1[[#This Row],[Total (HRK million)                            ]]*1000000/Table1[[#This Row],[Population 2021]]</f>
        <v>562.8940926024477</v>
      </c>
      <c r="R156" s="64">
        <v>1967</v>
      </c>
      <c r="S156" s="35">
        <v>11.377872999999999</v>
      </c>
      <c r="T156" s="36">
        <f>Table1[[#This Row],[Total (HRK million)   ]]*1000000/Table1[[#This Row],[Population 2020]]</f>
        <v>5784.3787493645141</v>
      </c>
      <c r="U156" s="35">
        <v>13.268959000000001</v>
      </c>
      <c r="V156" s="36">
        <f>Table1[[#This Row],[Total (HRK million)                  ]]*1000000/Table1[[#This Row],[Population 2020]]</f>
        <v>6745.7849517031009</v>
      </c>
      <c r="W156" s="35">
        <f>Table1[[#This Row],[Total (HRK million)   ]]-Table1[[#This Row],[Total (HRK million)                  ]]</f>
        <v>-1.8910860000000014</v>
      </c>
      <c r="X156" s="36">
        <f>Table1[[#This Row],[Total (HRK million)                             ]]*1000000/Table1[[#This Row],[Population 2020]]</f>
        <v>-961.40620233858738</v>
      </c>
      <c r="Y156" s="68">
        <v>1967</v>
      </c>
      <c r="Z156" s="7">
        <v>16.110917000000001</v>
      </c>
      <c r="AA156" s="6">
        <f>Table1[[#This Row],[Total (HRK million)                     ]]*1000000/Table1[[#This Row],[Population 2019                 ]]</f>
        <v>8190.6034570411794</v>
      </c>
      <c r="AB156" s="7">
        <v>14.371828000000001</v>
      </c>
      <c r="AC156" s="6">
        <f>Table1[[#This Row],[Total (HRK million)                                   ]]*1000000/Table1[[#This Row],[Population 2019                 ]]</f>
        <v>7306.4707676664975</v>
      </c>
      <c r="AD156" s="7">
        <f>Table1[[#This Row],[Total (HRK million)                     ]]-Table1[[#This Row],[Total (HRK million)                                   ]]</f>
        <v>1.7390889999999999</v>
      </c>
      <c r="AE156" s="8">
        <f>Table1[[#This Row],[Total (HRK million)                       ]]*1000000/Table1[[#This Row],[Population 2019                 ]]</f>
        <v>884.13268937468229</v>
      </c>
      <c r="AF156" s="6">
        <v>1990</v>
      </c>
      <c r="AG156" s="7">
        <v>9.8264630000000004</v>
      </c>
      <c r="AH156" s="6">
        <f>Table1[[#This Row],[Total (HRK million)                                 ]]*1000000/Table1[[#This Row],[Population 2018]]</f>
        <v>4937.9211055276382</v>
      </c>
      <c r="AI156" s="7">
        <v>7.1106369999999997</v>
      </c>
      <c r="AJ156" s="6">
        <f>Table1[[#This Row],[Total (HRK million)                                     ]]*1000000/Table1[[#This Row],[Population 2018]]</f>
        <v>3573.184422110553</v>
      </c>
      <c r="AK156" s="7">
        <f>Table1[[#This Row],[Total (HRK million)                                 ]]-Table1[[#This Row],[Total (HRK million)                                     ]]</f>
        <v>2.7158260000000007</v>
      </c>
      <c r="AL156" s="8">
        <f>Table1[[#This Row],[Total (HRK million)                                      ]]*1000000/Table1[[#This Row],[Population 2018]]</f>
        <v>1364.7366834170859</v>
      </c>
      <c r="AM156" s="9">
        <v>2044</v>
      </c>
      <c r="AN156" s="10">
        <v>7.00352</v>
      </c>
      <c r="AO156" s="11">
        <f>Table1[[#This Row],[Total (HRK million)                                         ]]*1000000/Table1[[#This Row],[Population 2017               ]]</f>
        <v>3426.3796477495107</v>
      </c>
      <c r="AP156" s="10">
        <v>6.4647439999999996</v>
      </c>
      <c r="AQ156" s="11">
        <f>Table1[[#This Row],[Total (HRK million)                                          ]]*1000000/Table1[[#This Row],[Population 2017               ]]</f>
        <v>3162.7906066536202</v>
      </c>
      <c r="AR156" s="10">
        <f>Table1[[#This Row],[Total (HRK million)                                         ]]-Table1[[#This Row],[Total (HRK million)                                          ]]</f>
        <v>0.53877600000000037</v>
      </c>
      <c r="AS156" s="11">
        <f>Table1[[#This Row],[Total (HRK million)                                                  ]]*1000000/Table1[[#This Row],[Population 2017               ]]</f>
        <v>263.58904109589059</v>
      </c>
      <c r="AT156" s="45">
        <v>2197</v>
      </c>
      <c r="AU156" s="46">
        <v>8.9619260000000001</v>
      </c>
      <c r="AV156" s="13">
        <f>Table1[[#This Row],[Total (HRK million)                                ]]*1000000/Table1[[#This Row],[Population 2016]]</f>
        <v>4079.1652253072371</v>
      </c>
      <c r="AW156" s="46">
        <v>9.1861529999999991</v>
      </c>
      <c r="AX156" s="13">
        <f>Table1[[#This Row],[Total (HRK million)                                                        ]]*1000000/Table1[[#This Row],[Population 2016]]</f>
        <v>4181.2257624032773</v>
      </c>
      <c r="AY156" s="82">
        <f>Table1[[#This Row],[Total (HRK million)                                ]]-Table1[[#This Row],[Total (HRK million)                                                        ]]</f>
        <v>-0.22422699999999907</v>
      </c>
      <c r="AZ156" s="13">
        <f>Table1[[#This Row],[Total (HRK million)                                                                      ]]*1000000/Table1[[#This Row],[Population 2016]]</f>
        <v>-102.06053709603962</v>
      </c>
      <c r="BA156" s="68">
        <v>2312</v>
      </c>
      <c r="BB156" s="52">
        <v>9.8950610000000001</v>
      </c>
      <c r="BC156" s="13">
        <f>Table1[[#This Row],[Total (HRK million)                                                           ]]*1000000/Table1[[#This Row],[Population 2015]]</f>
        <v>4279.870674740484</v>
      </c>
      <c r="BD156" s="52">
        <v>10.231498</v>
      </c>
      <c r="BE156" s="13">
        <f>Table1[[#This Row],[Total (HRK million) ]]*1000000/Table1[[#This Row],[Population 2015]]</f>
        <v>4425.3884083044986</v>
      </c>
      <c r="BF156" s="82">
        <f>Table1[[#This Row],[Total (HRK million)                                                           ]]-Table1[[#This Row],[Total (HRK million) ]]</f>
        <v>-0.3364370000000001</v>
      </c>
      <c r="BG156" s="13">
        <f>Table1[[#This Row],[Total (HRK million)     ]]*1000000/Table1[[#This Row],[Population 2015]]</f>
        <v>-145.51773356401389</v>
      </c>
      <c r="BH156" s="68">
        <v>2405</v>
      </c>
      <c r="BI156" s="88">
        <v>7.0239380000000002</v>
      </c>
      <c r="BJ156" s="12">
        <f>Table1[[#This Row],[Total (HRK million)                                  ]]*1000000/Table1[[#This Row],[Population 2014]]</f>
        <v>2920.556340956341</v>
      </c>
      <c r="BK156" s="88">
        <v>5.3192969999999997</v>
      </c>
      <c r="BL156" s="12">
        <f>Table1[[#This Row],[Total (HRK million)    ]]*1000000/Table1[[#This Row],[Population 2014]]</f>
        <v>2211.7659043659046</v>
      </c>
      <c r="BM156" s="88">
        <f>Table1[[#This Row],[Total (HRK million)                                  ]]-Table1[[#This Row],[Total (HRK million)    ]]</f>
        <v>1.7046410000000005</v>
      </c>
      <c r="BN156" s="12">
        <f>Table1[[#This Row],[Total (HRK million)      ]]*1000000/Table1[[#This Row],[Population 2014]]</f>
        <v>708.7904365904368</v>
      </c>
      <c r="BO156" s="94">
        <v>5</v>
      </c>
      <c r="BP156" s="53">
        <v>3</v>
      </c>
      <c r="BQ156" s="55">
        <v>1</v>
      </c>
      <c r="BR156" s="26">
        <v>2</v>
      </c>
      <c r="BS156" s="13">
        <v>3</v>
      </c>
      <c r="BT156" s="13">
        <v>4</v>
      </c>
      <c r="BU156" s="13">
        <v>4</v>
      </c>
      <c r="BV156" s="13">
        <v>4</v>
      </c>
      <c r="BW156" s="56">
        <v>3</v>
      </c>
    </row>
    <row r="157" spans="1:75" x14ac:dyDescent="0.25">
      <c r="A157" s="14" t="s">
        <v>608</v>
      </c>
      <c r="B157" s="15" t="s">
        <v>661</v>
      </c>
      <c r="C157" s="15" t="s">
        <v>173</v>
      </c>
      <c r="D157" s="45">
        <v>4508</v>
      </c>
      <c r="E157" s="44">
        <v>19.881466079999999</v>
      </c>
      <c r="F157" s="40">
        <f>Table1[[#This Row],[Total (HRK million)]]*1000000/Table1[[#This Row],[Population 2022]]</f>
        <v>4410.263105590062</v>
      </c>
      <c r="G157" s="44">
        <v>17.515448329999998</v>
      </c>
      <c r="H157" s="40">
        <f>Table1[[#This Row],[Total (HRK million)                ]]*1000000/Table1[[#This Row],[Population 2022]]</f>
        <v>3885.4144476486244</v>
      </c>
      <c r="I157" s="44">
        <v>2.3660177500000001</v>
      </c>
      <c r="J157" s="40">
        <f>Table1[[#This Row],[Total (HRK million)                           ]]*1000000/Table1[[#This Row],[Population 2022]]</f>
        <v>524.84865794143741</v>
      </c>
      <c r="K157" s="45">
        <v>4592</v>
      </c>
      <c r="L157" s="44">
        <v>17.980485999999999</v>
      </c>
      <c r="M157" s="40">
        <f>Table1[[#This Row],[Total (HRK million)  ]]*1000000/Table1[[#This Row],[Population 2021]]</f>
        <v>3915.61106271777</v>
      </c>
      <c r="N157" s="44">
        <v>18.946114000000001</v>
      </c>
      <c r="O157" s="40">
        <f>Table1[[#This Row],[Total (HRK million)                 ]]*1000000/Table1[[#This Row],[Population 2021]]</f>
        <v>4125.8959059233448</v>
      </c>
      <c r="P157" s="44">
        <v>-0.96562800000000237</v>
      </c>
      <c r="Q157" s="40">
        <f>Table1[[#This Row],[Total (HRK million)                            ]]*1000000/Table1[[#This Row],[Population 2021]]</f>
        <v>-210.28484320557541</v>
      </c>
      <c r="R157" s="64">
        <v>4629</v>
      </c>
      <c r="S157" s="35">
        <v>15.652454000000001</v>
      </c>
      <c r="T157" s="36">
        <f>Table1[[#This Row],[Total (HRK million)   ]]*1000000/Table1[[#This Row],[Population 2020]]</f>
        <v>3381.3899330308923</v>
      </c>
      <c r="U157" s="35">
        <v>16.568528000000001</v>
      </c>
      <c r="V157" s="36">
        <f>Table1[[#This Row],[Total (HRK million)                  ]]*1000000/Table1[[#This Row],[Population 2020]]</f>
        <v>3579.2888312810542</v>
      </c>
      <c r="W157" s="35">
        <f>Table1[[#This Row],[Total (HRK million)   ]]-Table1[[#This Row],[Total (HRK million)                  ]]</f>
        <v>-0.91607400000000005</v>
      </c>
      <c r="X157" s="36">
        <f>Table1[[#This Row],[Total (HRK million)                             ]]*1000000/Table1[[#This Row],[Population 2020]]</f>
        <v>-197.89889825016203</v>
      </c>
      <c r="Y157" s="68">
        <v>4628</v>
      </c>
      <c r="Z157" s="7">
        <v>21.135394999999999</v>
      </c>
      <c r="AA157" s="6">
        <f>Table1[[#This Row],[Total (HRK million)                     ]]*1000000/Table1[[#This Row],[Population 2019                 ]]</f>
        <v>4566.852852203976</v>
      </c>
      <c r="AB157" s="7">
        <v>19.308115000000001</v>
      </c>
      <c r="AC157" s="6">
        <f>Table1[[#This Row],[Total (HRK million)                                   ]]*1000000/Table1[[#This Row],[Population 2019                 ]]</f>
        <v>4172.0213915298182</v>
      </c>
      <c r="AD157" s="7">
        <f>Table1[[#This Row],[Total (HRK million)                     ]]-Table1[[#This Row],[Total (HRK million)                                   ]]</f>
        <v>1.8272799999999982</v>
      </c>
      <c r="AE157" s="8">
        <f>Table1[[#This Row],[Total (HRK million)                       ]]*1000000/Table1[[#This Row],[Population 2019                 ]]</f>
        <v>394.83146067415692</v>
      </c>
      <c r="AF157" s="6">
        <v>4612</v>
      </c>
      <c r="AG157" s="7">
        <v>14.682713</v>
      </c>
      <c r="AH157" s="6">
        <f>Table1[[#This Row],[Total (HRK million)                                 ]]*1000000/Table1[[#This Row],[Population 2018]]</f>
        <v>3183.5891153512575</v>
      </c>
      <c r="AI157" s="7">
        <v>14.402514999999999</v>
      </c>
      <c r="AJ157" s="6">
        <f>Table1[[#This Row],[Total (HRK million)                                     ]]*1000000/Table1[[#This Row],[Population 2018]]</f>
        <v>3122.8349956634866</v>
      </c>
      <c r="AK157" s="7">
        <f>Table1[[#This Row],[Total (HRK million)                                 ]]-Table1[[#This Row],[Total (HRK million)                                     ]]</f>
        <v>0.28019800000000039</v>
      </c>
      <c r="AL157" s="8">
        <f>Table1[[#This Row],[Total (HRK million)                                      ]]*1000000/Table1[[#This Row],[Population 2018]]</f>
        <v>60.754119687771123</v>
      </c>
      <c r="AM157" s="9">
        <v>4648</v>
      </c>
      <c r="AN157" s="10">
        <v>12.987850999999999</v>
      </c>
      <c r="AO157" s="11">
        <f>Table1[[#This Row],[Total (HRK million)                                         ]]*1000000/Table1[[#This Row],[Population 2017               ]]</f>
        <v>2794.2880808950085</v>
      </c>
      <c r="AP157" s="10">
        <v>13.125055</v>
      </c>
      <c r="AQ157" s="11">
        <f>Table1[[#This Row],[Total (HRK million)                                          ]]*1000000/Table1[[#This Row],[Population 2017               ]]</f>
        <v>2823.807013769363</v>
      </c>
      <c r="AR157" s="10">
        <f>Table1[[#This Row],[Total (HRK million)                                         ]]-Table1[[#This Row],[Total (HRK million)                                          ]]</f>
        <v>-0.13720400000000055</v>
      </c>
      <c r="AS157" s="11">
        <f>Table1[[#This Row],[Total (HRK million)                                                  ]]*1000000/Table1[[#This Row],[Population 2017               ]]</f>
        <v>-29.518932874354679</v>
      </c>
      <c r="AT157" s="45">
        <v>4675</v>
      </c>
      <c r="AU157" s="46">
        <v>13.108926</v>
      </c>
      <c r="AV157" s="13">
        <f>Table1[[#This Row],[Total (HRK million)                                ]]*1000000/Table1[[#This Row],[Population 2016]]</f>
        <v>2804.0483422459893</v>
      </c>
      <c r="AW157" s="46">
        <v>12.490837000000001</v>
      </c>
      <c r="AX157" s="13">
        <f>Table1[[#This Row],[Total (HRK million)                                                        ]]*1000000/Table1[[#This Row],[Population 2016]]</f>
        <v>2671.8367914438504</v>
      </c>
      <c r="AY157" s="82">
        <f>Table1[[#This Row],[Total (HRK million)                                ]]-Table1[[#This Row],[Total (HRK million)                                                        ]]</f>
        <v>0.61808899999999944</v>
      </c>
      <c r="AZ157" s="13">
        <f>Table1[[#This Row],[Total (HRK million)                                                                      ]]*1000000/Table1[[#This Row],[Population 2016]]</f>
        <v>132.2115508021389</v>
      </c>
      <c r="BA157" s="68">
        <v>4765</v>
      </c>
      <c r="BB157" s="52">
        <v>12.497593</v>
      </c>
      <c r="BC157" s="13">
        <f>Table1[[#This Row],[Total (HRK million)                                                           ]]*1000000/Table1[[#This Row],[Population 2015]]</f>
        <v>2622.7897166841553</v>
      </c>
      <c r="BD157" s="52">
        <v>12.117191</v>
      </c>
      <c r="BE157" s="13">
        <f>Table1[[#This Row],[Total (HRK million) ]]*1000000/Table1[[#This Row],[Population 2015]]</f>
        <v>2542.9571878279116</v>
      </c>
      <c r="BF157" s="82">
        <f>Table1[[#This Row],[Total (HRK million)                                                           ]]-Table1[[#This Row],[Total (HRK million) ]]</f>
        <v>0.38040200000000013</v>
      </c>
      <c r="BG157" s="13">
        <f>Table1[[#This Row],[Total (HRK million)     ]]*1000000/Table1[[#This Row],[Population 2015]]</f>
        <v>79.832528856243471</v>
      </c>
      <c r="BH157" s="68">
        <v>4824</v>
      </c>
      <c r="BI157" s="88">
        <v>12.659322</v>
      </c>
      <c r="BJ157" s="12">
        <f>Table1[[#This Row],[Total (HRK million)                                  ]]*1000000/Table1[[#This Row],[Population 2014]]</f>
        <v>2624.2375621890546</v>
      </c>
      <c r="BK157" s="88">
        <v>12.665319</v>
      </c>
      <c r="BL157" s="12">
        <f>Table1[[#This Row],[Total (HRK million)    ]]*1000000/Table1[[#This Row],[Population 2014]]</f>
        <v>2625.4807213930349</v>
      </c>
      <c r="BM157" s="88">
        <f>Table1[[#This Row],[Total (HRK million)                                  ]]-Table1[[#This Row],[Total (HRK million)    ]]</f>
        <v>-5.9970000000006962E-3</v>
      </c>
      <c r="BN157" s="12">
        <f>Table1[[#This Row],[Total (HRK million)      ]]*1000000/Table1[[#This Row],[Population 2014]]</f>
        <v>-1.2431592039802439</v>
      </c>
      <c r="BO157" s="94">
        <v>5</v>
      </c>
      <c r="BP157" s="53">
        <v>5</v>
      </c>
      <c r="BQ157" s="55">
        <v>5</v>
      </c>
      <c r="BR157" s="26">
        <v>5</v>
      </c>
      <c r="BS157" s="13">
        <v>5</v>
      </c>
      <c r="BT157" s="13">
        <v>3</v>
      </c>
      <c r="BU157" s="13">
        <v>2</v>
      </c>
      <c r="BV157" s="13">
        <v>2</v>
      </c>
      <c r="BW157" s="56">
        <v>1</v>
      </c>
    </row>
    <row r="158" spans="1:75" x14ac:dyDescent="0.25">
      <c r="A158" s="14" t="s">
        <v>607</v>
      </c>
      <c r="B158" s="15" t="s">
        <v>660</v>
      </c>
      <c r="C158" s="15" t="s">
        <v>93</v>
      </c>
      <c r="D158" s="47">
        <v>4018</v>
      </c>
      <c r="E158" s="46">
        <v>55.8097335</v>
      </c>
      <c r="F158" s="36">
        <f>Table1[[#This Row],[Total (HRK million)]]*1000000/Table1[[#This Row],[Population 2022]]</f>
        <v>13889.928695868592</v>
      </c>
      <c r="G158" s="46">
        <v>40.060464759999995</v>
      </c>
      <c r="H158" s="36">
        <f>Table1[[#This Row],[Total (HRK million)                ]]*1000000/Table1[[#This Row],[Population 2022]]</f>
        <v>9970.2500647088091</v>
      </c>
      <c r="I158" s="46">
        <v>15.749268740000002</v>
      </c>
      <c r="J158" s="36">
        <f>Table1[[#This Row],[Total (HRK million)                           ]]*1000000/Table1[[#This Row],[Population 2022]]</f>
        <v>3919.6786311597816</v>
      </c>
      <c r="K158" s="47">
        <v>3979</v>
      </c>
      <c r="L158" s="46">
        <v>35.017445000000002</v>
      </c>
      <c r="M158" s="36">
        <f>Table1[[#This Row],[Total (HRK million)  ]]*1000000/Table1[[#This Row],[Population 2021]]</f>
        <v>8800.564212113597</v>
      </c>
      <c r="N158" s="46">
        <v>32.501424</v>
      </c>
      <c r="O158" s="36">
        <f>Table1[[#This Row],[Total (HRK million)                 ]]*1000000/Table1[[#This Row],[Population 2021]]</f>
        <v>8168.2392560944963</v>
      </c>
      <c r="P158" s="46">
        <v>2.5160210000000021</v>
      </c>
      <c r="Q158" s="36">
        <f>Table1[[#This Row],[Total (HRK million)                            ]]*1000000/Table1[[#This Row],[Population 2021]]</f>
        <v>632.3249560191008</v>
      </c>
      <c r="R158" s="64">
        <v>4514</v>
      </c>
      <c r="S158" s="35">
        <v>30.754398999999999</v>
      </c>
      <c r="T158" s="36">
        <f>Table1[[#This Row],[Total (HRK million)   ]]*1000000/Table1[[#This Row],[Population 2020]]</f>
        <v>6813.1145325653524</v>
      </c>
      <c r="U158" s="35">
        <v>33.868437999999998</v>
      </c>
      <c r="V158" s="36">
        <f>Table1[[#This Row],[Total (HRK million)                  ]]*1000000/Table1[[#This Row],[Population 2020]]</f>
        <v>7502.9769605671245</v>
      </c>
      <c r="W158" s="35">
        <f>Table1[[#This Row],[Total (HRK million)   ]]-Table1[[#This Row],[Total (HRK million)                  ]]</f>
        <v>-3.1140389999999982</v>
      </c>
      <c r="X158" s="36">
        <f>Table1[[#This Row],[Total (HRK million)                             ]]*1000000/Table1[[#This Row],[Population 2020]]</f>
        <v>-689.86242800177183</v>
      </c>
      <c r="Y158" s="68">
        <v>4493</v>
      </c>
      <c r="Z158" s="7">
        <v>48.033608000000001</v>
      </c>
      <c r="AA158" s="6">
        <f>Table1[[#This Row],[Total (HRK million)                     ]]*1000000/Table1[[#This Row],[Population 2019                 ]]</f>
        <v>10690.765190296015</v>
      </c>
      <c r="AB158" s="7">
        <v>46.650339000000002</v>
      </c>
      <c r="AC158" s="6">
        <f>Table1[[#This Row],[Total (HRK million)                                   ]]*1000000/Table1[[#This Row],[Population 2019                 ]]</f>
        <v>10382.893167148899</v>
      </c>
      <c r="AD158" s="7">
        <f>Table1[[#This Row],[Total (HRK million)                     ]]-Table1[[#This Row],[Total (HRK million)                                   ]]</f>
        <v>1.3832689999999985</v>
      </c>
      <c r="AE158" s="8">
        <f>Table1[[#This Row],[Total (HRK million)                       ]]*1000000/Table1[[#This Row],[Population 2019                 ]]</f>
        <v>307.87202314711743</v>
      </c>
      <c r="AF158" s="6">
        <v>4472</v>
      </c>
      <c r="AG158" s="7">
        <v>53.803781999999998</v>
      </c>
      <c r="AH158" s="6">
        <f>Table1[[#This Row],[Total (HRK million)                                 ]]*1000000/Table1[[#This Row],[Population 2018]]</f>
        <v>12031.257155635063</v>
      </c>
      <c r="AI158" s="7">
        <v>50.263730000000002</v>
      </c>
      <c r="AJ158" s="6">
        <f>Table1[[#This Row],[Total (HRK million)                                     ]]*1000000/Table1[[#This Row],[Population 2018]]</f>
        <v>11239.653398926655</v>
      </c>
      <c r="AK158" s="7">
        <f>Table1[[#This Row],[Total (HRK million)                                 ]]-Table1[[#This Row],[Total (HRK million)                                     ]]</f>
        <v>3.5400519999999958</v>
      </c>
      <c r="AL158" s="8">
        <f>Table1[[#This Row],[Total (HRK million)                                      ]]*1000000/Table1[[#This Row],[Population 2018]]</f>
        <v>791.60375670840699</v>
      </c>
      <c r="AM158" s="9">
        <v>4469</v>
      </c>
      <c r="AN158" s="10">
        <v>40.396180999999999</v>
      </c>
      <c r="AO158" s="11">
        <f>Table1[[#This Row],[Total (HRK million)                                         ]]*1000000/Table1[[#This Row],[Population 2017               ]]</f>
        <v>9039.199149697919</v>
      </c>
      <c r="AP158" s="10">
        <v>41.844698999999999</v>
      </c>
      <c r="AQ158" s="11">
        <f>Table1[[#This Row],[Total (HRK million)                                          ]]*1000000/Table1[[#This Row],[Population 2017               ]]</f>
        <v>9363.3249049004244</v>
      </c>
      <c r="AR158" s="10">
        <f>Table1[[#This Row],[Total (HRK million)                                         ]]-Table1[[#This Row],[Total (HRK million)                                          ]]</f>
        <v>-1.448518</v>
      </c>
      <c r="AS158" s="11">
        <f>Table1[[#This Row],[Total (HRK million)                                                  ]]*1000000/Table1[[#This Row],[Population 2017               ]]</f>
        <v>-324.12575520250613</v>
      </c>
      <c r="AT158" s="45">
        <v>4468</v>
      </c>
      <c r="AU158" s="46">
        <v>38.894914</v>
      </c>
      <c r="AV158" s="13">
        <f>Table1[[#This Row],[Total (HRK million)                                ]]*1000000/Table1[[#This Row],[Population 2016]]</f>
        <v>8705.2179946284687</v>
      </c>
      <c r="AW158" s="46">
        <v>39.974682000000001</v>
      </c>
      <c r="AX158" s="13">
        <f>Table1[[#This Row],[Total (HRK million)                                                        ]]*1000000/Table1[[#This Row],[Population 2016]]</f>
        <v>8946.8849597135177</v>
      </c>
      <c r="AY158" s="82">
        <f>Table1[[#This Row],[Total (HRK million)                                ]]-Table1[[#This Row],[Total (HRK million)                                                        ]]</f>
        <v>-1.0797680000000014</v>
      </c>
      <c r="AZ158" s="13">
        <f>Table1[[#This Row],[Total (HRK million)                                                                      ]]*1000000/Table1[[#This Row],[Population 2016]]</f>
        <v>-241.66696508504955</v>
      </c>
      <c r="BA158" s="68">
        <v>4440</v>
      </c>
      <c r="BB158" s="52">
        <v>33.256856999999997</v>
      </c>
      <c r="BC158" s="13">
        <f>Table1[[#This Row],[Total (HRK million)                                                           ]]*1000000/Table1[[#This Row],[Population 2015]]</f>
        <v>7490.2831081081076</v>
      </c>
      <c r="BD158" s="52">
        <v>36.367269</v>
      </c>
      <c r="BE158" s="13">
        <f>Table1[[#This Row],[Total (HRK million) ]]*1000000/Table1[[#This Row],[Population 2015]]</f>
        <v>8190.8263513513511</v>
      </c>
      <c r="BF158" s="82">
        <f>Table1[[#This Row],[Total (HRK million)                                                           ]]-Table1[[#This Row],[Total (HRK million) ]]</f>
        <v>-3.1104120000000037</v>
      </c>
      <c r="BG158" s="13">
        <f>Table1[[#This Row],[Total (HRK million)     ]]*1000000/Table1[[#This Row],[Population 2015]]</f>
        <v>-700.54324324324409</v>
      </c>
      <c r="BH158" s="68">
        <v>4410</v>
      </c>
      <c r="BI158" s="88">
        <v>33.950882999999997</v>
      </c>
      <c r="BJ158" s="12">
        <f>Table1[[#This Row],[Total (HRK million)                                  ]]*1000000/Table1[[#This Row],[Population 2014]]</f>
        <v>7698.6129251700677</v>
      </c>
      <c r="BK158" s="88">
        <v>36.935372000000001</v>
      </c>
      <c r="BL158" s="12">
        <f>Table1[[#This Row],[Total (HRK million)    ]]*1000000/Table1[[#This Row],[Population 2014]]</f>
        <v>8375.3678004535141</v>
      </c>
      <c r="BM158" s="88">
        <f>Table1[[#This Row],[Total (HRK million)                                  ]]-Table1[[#This Row],[Total (HRK million)    ]]</f>
        <v>-2.9844890000000035</v>
      </c>
      <c r="BN158" s="12">
        <f>Table1[[#This Row],[Total (HRK million)      ]]*1000000/Table1[[#This Row],[Population 2014]]</f>
        <v>-676.75487528344752</v>
      </c>
      <c r="BO158" s="94">
        <v>4</v>
      </c>
      <c r="BP158" s="53">
        <v>5</v>
      </c>
      <c r="BQ158" s="55">
        <v>5</v>
      </c>
      <c r="BR158" s="26">
        <v>4</v>
      </c>
      <c r="BS158" s="13">
        <v>4</v>
      </c>
      <c r="BT158" s="13">
        <v>4</v>
      </c>
      <c r="BU158" s="13">
        <v>4</v>
      </c>
      <c r="BV158" s="13">
        <v>4</v>
      </c>
      <c r="BW158" s="56">
        <v>3</v>
      </c>
    </row>
    <row r="159" spans="1:75" x14ac:dyDescent="0.25">
      <c r="A159" s="14" t="s">
        <v>607</v>
      </c>
      <c r="B159" s="15" t="s">
        <v>664</v>
      </c>
      <c r="C159" s="15" t="s">
        <v>88</v>
      </c>
      <c r="D159" s="45">
        <v>4955</v>
      </c>
      <c r="E159" s="44">
        <v>32.75124417</v>
      </c>
      <c r="F159" s="40">
        <f>Table1[[#This Row],[Total (HRK million)]]*1000000/Table1[[#This Row],[Population 2022]]</f>
        <v>6609.7364621594343</v>
      </c>
      <c r="G159" s="44">
        <v>37.231952030000002</v>
      </c>
      <c r="H159" s="40">
        <f>Table1[[#This Row],[Total (HRK million)                ]]*1000000/Table1[[#This Row],[Population 2022]]</f>
        <v>7514.0165549949552</v>
      </c>
      <c r="I159" s="44">
        <v>-4.4807078600000034</v>
      </c>
      <c r="J159" s="40">
        <f>Table1[[#This Row],[Total (HRK million)                           ]]*1000000/Table1[[#This Row],[Population 2022]]</f>
        <v>-904.28009283552035</v>
      </c>
      <c r="K159" s="45">
        <v>5045</v>
      </c>
      <c r="L159" s="44">
        <v>46.372551999999999</v>
      </c>
      <c r="M159" s="40">
        <f>Table1[[#This Row],[Total (HRK million)  ]]*1000000/Table1[[#This Row],[Population 2021]]</f>
        <v>9191.7843409316156</v>
      </c>
      <c r="N159" s="44">
        <v>34.151868</v>
      </c>
      <c r="O159" s="40">
        <f>Table1[[#This Row],[Total (HRK million)                 ]]*1000000/Table1[[#This Row],[Population 2021]]</f>
        <v>6769.4485629335977</v>
      </c>
      <c r="P159" s="44">
        <v>12.220683999999999</v>
      </c>
      <c r="Q159" s="40">
        <f>Table1[[#This Row],[Total (HRK million)                            ]]*1000000/Table1[[#This Row],[Population 2021]]</f>
        <v>2422.3357779980174</v>
      </c>
      <c r="R159" s="64">
        <v>5128</v>
      </c>
      <c r="S159" s="35">
        <v>25.562578999999999</v>
      </c>
      <c r="T159" s="36">
        <f>Table1[[#This Row],[Total (HRK million)   ]]*1000000/Table1[[#This Row],[Population 2020]]</f>
        <v>4984.9023010920437</v>
      </c>
      <c r="U159" s="35">
        <v>40.539048999999999</v>
      </c>
      <c r="V159" s="36">
        <f>Table1[[#This Row],[Total (HRK million)                  ]]*1000000/Table1[[#This Row],[Population 2020]]</f>
        <v>7905.4307722308895</v>
      </c>
      <c r="W159" s="35">
        <f>Table1[[#This Row],[Total (HRK million)   ]]-Table1[[#This Row],[Total (HRK million)                  ]]</f>
        <v>-14.976469999999999</v>
      </c>
      <c r="X159" s="36">
        <f>Table1[[#This Row],[Total (HRK million)                             ]]*1000000/Table1[[#This Row],[Population 2020]]</f>
        <v>-2920.5284711388454</v>
      </c>
      <c r="Y159" s="68">
        <v>5256</v>
      </c>
      <c r="Z159" s="7">
        <v>28.414632000000001</v>
      </c>
      <c r="AA159" s="6">
        <f>Table1[[#This Row],[Total (HRK million)                     ]]*1000000/Table1[[#This Row],[Population 2019                 ]]</f>
        <v>5406.1324200913241</v>
      </c>
      <c r="AB159" s="7">
        <v>27.054742999999998</v>
      </c>
      <c r="AC159" s="6">
        <f>Table1[[#This Row],[Total (HRK million)                                   ]]*1000000/Table1[[#This Row],[Population 2019                 ]]</f>
        <v>5147.401636225266</v>
      </c>
      <c r="AD159" s="7">
        <f>Table1[[#This Row],[Total (HRK million)                     ]]-Table1[[#This Row],[Total (HRK million)                                   ]]</f>
        <v>1.3598890000000026</v>
      </c>
      <c r="AE159" s="8">
        <f>Table1[[#This Row],[Total (HRK million)                       ]]*1000000/Table1[[#This Row],[Population 2019                 ]]</f>
        <v>258.73078386605835</v>
      </c>
      <c r="AF159" s="6">
        <v>5436</v>
      </c>
      <c r="AG159" s="7">
        <v>27.781614999999999</v>
      </c>
      <c r="AH159" s="6">
        <f>Table1[[#This Row],[Total (HRK million)                                 ]]*1000000/Table1[[#This Row],[Population 2018]]</f>
        <v>5110.6723693892573</v>
      </c>
      <c r="AI159" s="7">
        <v>22.040123999999999</v>
      </c>
      <c r="AJ159" s="6">
        <f>Table1[[#This Row],[Total (HRK million)                                     ]]*1000000/Table1[[#This Row],[Population 2018]]</f>
        <v>4054.4746136865342</v>
      </c>
      <c r="AK159" s="7">
        <f>Table1[[#This Row],[Total (HRK million)                                 ]]-Table1[[#This Row],[Total (HRK million)                                     ]]</f>
        <v>5.7414909999999999</v>
      </c>
      <c r="AL159" s="8">
        <f>Table1[[#This Row],[Total (HRK million)                                      ]]*1000000/Table1[[#This Row],[Population 2018]]</f>
        <v>1056.1977557027226</v>
      </c>
      <c r="AM159" s="9">
        <v>5599</v>
      </c>
      <c r="AN159" s="10">
        <v>14.378455000000001</v>
      </c>
      <c r="AO159" s="11">
        <f>Table1[[#This Row],[Total (HRK million)                                         ]]*1000000/Table1[[#This Row],[Population 2017               ]]</f>
        <v>2568.039828540811</v>
      </c>
      <c r="AP159" s="10">
        <v>16.423259999999999</v>
      </c>
      <c r="AQ159" s="11">
        <f>Table1[[#This Row],[Total (HRK million)                                          ]]*1000000/Table1[[#This Row],[Population 2017               ]]</f>
        <v>2933.2487944275763</v>
      </c>
      <c r="AR159" s="10">
        <f>Table1[[#This Row],[Total (HRK million)                                         ]]-Table1[[#This Row],[Total (HRK million)                                          ]]</f>
        <v>-2.0448049999999984</v>
      </c>
      <c r="AS159" s="11">
        <f>Table1[[#This Row],[Total (HRK million)                                                  ]]*1000000/Table1[[#This Row],[Population 2017               ]]</f>
        <v>-365.20896588676521</v>
      </c>
      <c r="AT159" s="45">
        <v>6030</v>
      </c>
      <c r="AU159" s="46">
        <v>15.846785000000001</v>
      </c>
      <c r="AV159" s="13">
        <f>Table1[[#This Row],[Total (HRK million)                                ]]*1000000/Table1[[#This Row],[Population 2016]]</f>
        <v>2627.99087893864</v>
      </c>
      <c r="AW159" s="46">
        <v>17.029879999999999</v>
      </c>
      <c r="AX159" s="13">
        <f>Table1[[#This Row],[Total (HRK million)                                                        ]]*1000000/Table1[[#This Row],[Population 2016]]</f>
        <v>2824.1923714759537</v>
      </c>
      <c r="AY159" s="82">
        <f>Table1[[#This Row],[Total (HRK million)                                ]]-Table1[[#This Row],[Total (HRK million)                                                        ]]</f>
        <v>-1.183094999999998</v>
      </c>
      <c r="AZ159" s="13">
        <f>Table1[[#This Row],[Total (HRK million)                                                                      ]]*1000000/Table1[[#This Row],[Population 2016]]</f>
        <v>-196.20149253731307</v>
      </c>
      <c r="BA159" s="68">
        <v>6209</v>
      </c>
      <c r="BB159" s="52">
        <v>14.520409000000001</v>
      </c>
      <c r="BC159" s="13">
        <f>Table1[[#This Row],[Total (HRK million)                                                           ]]*1000000/Table1[[#This Row],[Population 2015]]</f>
        <v>2338.6066999516829</v>
      </c>
      <c r="BD159" s="52">
        <v>13.870414</v>
      </c>
      <c r="BE159" s="13">
        <f>Table1[[#This Row],[Total (HRK million) ]]*1000000/Table1[[#This Row],[Population 2015]]</f>
        <v>2233.9207601868256</v>
      </c>
      <c r="BF159" s="82">
        <f>Table1[[#This Row],[Total (HRK million)                                                           ]]-Table1[[#This Row],[Total (HRK million) ]]</f>
        <v>0.64999500000000054</v>
      </c>
      <c r="BG159" s="13">
        <f>Table1[[#This Row],[Total (HRK million)     ]]*1000000/Table1[[#This Row],[Population 2015]]</f>
        <v>104.68593976485757</v>
      </c>
      <c r="BH159" s="68">
        <v>6351</v>
      </c>
      <c r="BI159" s="88">
        <v>17.763234000000001</v>
      </c>
      <c r="BJ159" s="12">
        <f>Table1[[#This Row],[Total (HRK million)                                  ]]*1000000/Table1[[#This Row],[Population 2014]]</f>
        <v>2796.9192253188476</v>
      </c>
      <c r="BK159" s="88">
        <v>14.098682999999999</v>
      </c>
      <c r="BL159" s="12">
        <f>Table1[[#This Row],[Total (HRK million)    ]]*1000000/Table1[[#This Row],[Population 2014]]</f>
        <v>2219.9154463863961</v>
      </c>
      <c r="BM159" s="88">
        <f>Table1[[#This Row],[Total (HRK million)                                  ]]-Table1[[#This Row],[Total (HRK million)    ]]</f>
        <v>3.6645510000000012</v>
      </c>
      <c r="BN159" s="12">
        <f>Table1[[#This Row],[Total (HRK million)      ]]*1000000/Table1[[#This Row],[Population 2014]]</f>
        <v>577.00377893245184</v>
      </c>
      <c r="BO159" s="94">
        <v>5</v>
      </c>
      <c r="BP159" s="53">
        <v>5</v>
      </c>
      <c r="BQ159" s="55">
        <v>4</v>
      </c>
      <c r="BR159" s="26">
        <v>2</v>
      </c>
      <c r="BS159" s="13">
        <v>2</v>
      </c>
      <c r="BT159" s="13">
        <v>3</v>
      </c>
      <c r="BU159" s="13">
        <v>4</v>
      </c>
      <c r="BV159" s="13">
        <v>0</v>
      </c>
      <c r="BW159" s="56">
        <v>2</v>
      </c>
    </row>
    <row r="160" spans="1:75" x14ac:dyDescent="0.25">
      <c r="A160" s="14" t="s">
        <v>607</v>
      </c>
      <c r="B160" s="15" t="s">
        <v>660</v>
      </c>
      <c r="C160" s="15" t="s">
        <v>94</v>
      </c>
      <c r="D160" s="45">
        <v>9129</v>
      </c>
      <c r="E160" s="44">
        <v>36.217675579999998</v>
      </c>
      <c r="F160" s="40">
        <f>Table1[[#This Row],[Total (HRK million)]]*1000000/Table1[[#This Row],[Population 2022]]</f>
        <v>3967.3212378135609</v>
      </c>
      <c r="G160" s="44">
        <v>39.159312</v>
      </c>
      <c r="H160" s="40">
        <f>Table1[[#This Row],[Total (HRK million)                ]]*1000000/Table1[[#This Row],[Population 2022]]</f>
        <v>4289.5511008872827</v>
      </c>
      <c r="I160" s="44">
        <v>-2.9416364200000018</v>
      </c>
      <c r="J160" s="40">
        <f>Table1[[#This Row],[Total (HRK million)                           ]]*1000000/Table1[[#This Row],[Population 2022]]</f>
        <v>-322.22986307372128</v>
      </c>
      <c r="K160" s="45">
        <v>9153</v>
      </c>
      <c r="L160" s="44">
        <v>34.067039999999999</v>
      </c>
      <c r="M160" s="40">
        <f>Table1[[#This Row],[Total (HRK million)  ]]*1000000/Table1[[#This Row],[Population 2021]]</f>
        <v>3721.9534578826615</v>
      </c>
      <c r="N160" s="44">
        <v>39.016823000000002</v>
      </c>
      <c r="O160" s="40">
        <f>Table1[[#This Row],[Total (HRK million)                 ]]*1000000/Table1[[#This Row],[Population 2021]]</f>
        <v>4262.7360428274878</v>
      </c>
      <c r="P160" s="44">
        <v>-4.9497830000000036</v>
      </c>
      <c r="Q160" s="40">
        <f>Table1[[#This Row],[Total (HRK million)                            ]]*1000000/Table1[[#This Row],[Population 2021]]</f>
        <v>-540.78258494482725</v>
      </c>
      <c r="R160" s="64">
        <v>9957</v>
      </c>
      <c r="S160" s="35">
        <v>34.263634000000003</v>
      </c>
      <c r="T160" s="36">
        <f>Table1[[#This Row],[Total (HRK million)   ]]*1000000/Table1[[#This Row],[Population 2020]]</f>
        <v>3441.1603896756051</v>
      </c>
      <c r="U160" s="35">
        <v>38.407040000000002</v>
      </c>
      <c r="V160" s="36">
        <f>Table1[[#This Row],[Total (HRK million)                  ]]*1000000/Table1[[#This Row],[Population 2020]]</f>
        <v>3857.2903484985436</v>
      </c>
      <c r="W160" s="35">
        <f>Table1[[#This Row],[Total (HRK million)   ]]-Table1[[#This Row],[Total (HRK million)                  ]]</f>
        <v>-4.1434059999999988</v>
      </c>
      <c r="X160" s="36">
        <f>Table1[[#This Row],[Total (HRK million)                             ]]*1000000/Table1[[#This Row],[Population 2020]]</f>
        <v>-416.12995882293848</v>
      </c>
      <c r="Y160" s="68">
        <v>9972</v>
      </c>
      <c r="Z160" s="7">
        <v>37.588115000000002</v>
      </c>
      <c r="AA160" s="6">
        <f>Table1[[#This Row],[Total (HRK million)                     ]]*1000000/Table1[[#This Row],[Population 2019                 ]]</f>
        <v>3769.3657240272764</v>
      </c>
      <c r="AB160" s="7">
        <v>37.455379000000001</v>
      </c>
      <c r="AC160" s="6">
        <f>Table1[[#This Row],[Total (HRK million)                                   ]]*1000000/Table1[[#This Row],[Population 2019                 ]]</f>
        <v>3756.0548535900521</v>
      </c>
      <c r="AD160" s="7">
        <f>Table1[[#This Row],[Total (HRK million)                     ]]-Table1[[#This Row],[Total (HRK million)                                   ]]</f>
        <v>0.1327360000000013</v>
      </c>
      <c r="AE160" s="8">
        <f>Table1[[#This Row],[Total (HRK million)                       ]]*1000000/Table1[[#This Row],[Population 2019                 ]]</f>
        <v>13.310870437224359</v>
      </c>
      <c r="AF160" s="6">
        <v>9954</v>
      </c>
      <c r="AG160" s="7">
        <v>38.750895999999997</v>
      </c>
      <c r="AH160" s="6">
        <f>Table1[[#This Row],[Total (HRK million)                                 ]]*1000000/Table1[[#This Row],[Population 2018]]</f>
        <v>3892.9973879847298</v>
      </c>
      <c r="AI160" s="7">
        <v>31.492564999999999</v>
      </c>
      <c r="AJ160" s="6">
        <f>Table1[[#This Row],[Total (HRK million)                                     ]]*1000000/Table1[[#This Row],[Population 2018]]</f>
        <v>3163.8100261201525</v>
      </c>
      <c r="AK160" s="7">
        <f>Table1[[#This Row],[Total (HRK million)                                 ]]-Table1[[#This Row],[Total (HRK million)                                     ]]</f>
        <v>7.2583309999999983</v>
      </c>
      <c r="AL160" s="8">
        <f>Table1[[#This Row],[Total (HRK million)                                      ]]*1000000/Table1[[#This Row],[Population 2018]]</f>
        <v>729.18736186457681</v>
      </c>
      <c r="AM160" s="9">
        <v>10090</v>
      </c>
      <c r="AN160" s="10">
        <v>29.185063</v>
      </c>
      <c r="AO160" s="11">
        <f>Table1[[#This Row],[Total (HRK million)                                         ]]*1000000/Table1[[#This Row],[Population 2017               ]]</f>
        <v>2892.4740336967293</v>
      </c>
      <c r="AP160" s="10">
        <v>25.406279999999999</v>
      </c>
      <c r="AQ160" s="11">
        <f>Table1[[#This Row],[Total (HRK million)                                          ]]*1000000/Table1[[#This Row],[Population 2017               ]]</f>
        <v>2517.9663032705648</v>
      </c>
      <c r="AR160" s="10">
        <f>Table1[[#This Row],[Total (HRK million)                                         ]]-Table1[[#This Row],[Total (HRK million)                                          ]]</f>
        <v>3.7787830000000007</v>
      </c>
      <c r="AS160" s="11">
        <f>Table1[[#This Row],[Total (HRK million)                                                  ]]*1000000/Table1[[#This Row],[Population 2017               ]]</f>
        <v>374.50773042616458</v>
      </c>
      <c r="AT160" s="45">
        <v>10298</v>
      </c>
      <c r="AU160" s="46">
        <v>27.453717999999999</v>
      </c>
      <c r="AV160" s="13">
        <f>Table1[[#This Row],[Total (HRK million)                                ]]*1000000/Table1[[#This Row],[Population 2016]]</f>
        <v>2665.9271703243348</v>
      </c>
      <c r="AW160" s="46">
        <v>27.497662999999999</v>
      </c>
      <c r="AX160" s="13">
        <f>Table1[[#This Row],[Total (HRK million)                                                        ]]*1000000/Table1[[#This Row],[Population 2016]]</f>
        <v>2670.1945037871433</v>
      </c>
      <c r="AY160" s="82">
        <f>Table1[[#This Row],[Total (HRK million)                                ]]-Table1[[#This Row],[Total (HRK million)                                                        ]]</f>
        <v>-4.3945000000000789E-2</v>
      </c>
      <c r="AZ160" s="13">
        <f>Table1[[#This Row],[Total (HRK million)                                                                      ]]*1000000/Table1[[#This Row],[Population 2016]]</f>
        <v>-4.2673334628083888</v>
      </c>
      <c r="BA160" s="68">
        <v>10587</v>
      </c>
      <c r="BB160" s="52">
        <v>26.149948999999999</v>
      </c>
      <c r="BC160" s="13">
        <f>Table1[[#This Row],[Total (HRK million)                                                           ]]*1000000/Table1[[#This Row],[Population 2015]]</f>
        <v>2470.0055728723905</v>
      </c>
      <c r="BD160" s="52">
        <v>26.463684000000001</v>
      </c>
      <c r="BE160" s="13">
        <f>Table1[[#This Row],[Total (HRK million) ]]*1000000/Table1[[#This Row],[Population 2015]]</f>
        <v>2499.6395579484274</v>
      </c>
      <c r="BF160" s="82">
        <f>Table1[[#This Row],[Total (HRK million)                                                           ]]-Table1[[#This Row],[Total (HRK million) ]]</f>
        <v>-0.31373500000000121</v>
      </c>
      <c r="BG160" s="13">
        <f>Table1[[#This Row],[Total (HRK million)     ]]*1000000/Table1[[#This Row],[Population 2015]]</f>
        <v>-29.633985076036765</v>
      </c>
      <c r="BH160" s="68">
        <v>10525</v>
      </c>
      <c r="BI160" s="88">
        <v>27.859681999999999</v>
      </c>
      <c r="BJ160" s="12">
        <f>Table1[[#This Row],[Total (HRK million)                                  ]]*1000000/Table1[[#This Row],[Population 2014]]</f>
        <v>2647.0006650831356</v>
      </c>
      <c r="BK160" s="88">
        <v>29.24569</v>
      </c>
      <c r="BL160" s="12">
        <f>Table1[[#This Row],[Total (HRK million)    ]]*1000000/Table1[[#This Row],[Population 2014]]</f>
        <v>2778.6878859857484</v>
      </c>
      <c r="BM160" s="88">
        <f>Table1[[#This Row],[Total (HRK million)                                  ]]-Table1[[#This Row],[Total (HRK million)    ]]</f>
        <v>-1.3860080000000004</v>
      </c>
      <c r="BN160" s="12">
        <f>Table1[[#This Row],[Total (HRK million)      ]]*1000000/Table1[[#This Row],[Population 2014]]</f>
        <v>-131.68722090261286</v>
      </c>
      <c r="BO160" s="94">
        <v>5</v>
      </c>
      <c r="BP160" s="53">
        <v>5</v>
      </c>
      <c r="BQ160" s="55">
        <v>5</v>
      </c>
      <c r="BR160" s="26">
        <v>5</v>
      </c>
      <c r="BS160" s="13">
        <v>5</v>
      </c>
      <c r="BT160" s="13">
        <v>2</v>
      </c>
      <c r="BU160" s="13">
        <v>0</v>
      </c>
      <c r="BV160" s="13">
        <v>0</v>
      </c>
      <c r="BW160" s="56">
        <v>1</v>
      </c>
    </row>
    <row r="161" spans="1:75" x14ac:dyDescent="0.25">
      <c r="A161" s="14" t="s">
        <v>606</v>
      </c>
      <c r="B161" s="15" t="s">
        <v>671</v>
      </c>
      <c r="C161" s="15" t="s">
        <v>139</v>
      </c>
      <c r="D161" s="45">
        <v>196867</v>
      </c>
      <c r="E161" s="44">
        <v>373.75258303999993</v>
      </c>
      <c r="F161" s="40">
        <f>Table1[[#This Row],[Total (HRK million)]]*1000000/Table1[[#This Row],[Population 2022]]</f>
        <v>1898.5029641331455</v>
      </c>
      <c r="G161" s="44">
        <v>315.27152164</v>
      </c>
      <c r="H161" s="40">
        <f>Table1[[#This Row],[Total (HRK million)                ]]*1000000/Table1[[#This Row],[Population 2022]]</f>
        <v>1601.4442320957803</v>
      </c>
      <c r="I161" s="44">
        <v>58.481061399999973</v>
      </c>
      <c r="J161" s="40">
        <f>Table1[[#This Row],[Total (HRK million)                           ]]*1000000/Table1[[#This Row],[Population 2022]]</f>
        <v>297.05873203736519</v>
      </c>
      <c r="K161" s="45">
        <v>195237</v>
      </c>
      <c r="L161" s="44">
        <v>319.06348500000001</v>
      </c>
      <c r="M161" s="40">
        <f>Table1[[#This Row],[Total (HRK million)  ]]*1000000/Table1[[#This Row],[Population 2021]]</f>
        <v>1634.2367737672676</v>
      </c>
      <c r="N161" s="44">
        <v>335.314235</v>
      </c>
      <c r="O161" s="40">
        <f>Table1[[#This Row],[Total (HRK million)                 ]]*1000000/Table1[[#This Row],[Population 2021]]</f>
        <v>1717.4727894815019</v>
      </c>
      <c r="P161" s="44">
        <v>-16.250749999999982</v>
      </c>
      <c r="Q161" s="40">
        <f>Table1[[#This Row],[Total (HRK million)                            ]]*1000000/Table1[[#This Row],[Population 2021]]</f>
        <v>-83.236015714234398</v>
      </c>
      <c r="R161" s="65">
        <v>210083</v>
      </c>
      <c r="S161" s="35">
        <v>335.19347299999998</v>
      </c>
      <c r="T161" s="36">
        <f>Table1[[#This Row],[Total (HRK million)   ]]*1000000/Table1[[#This Row],[Population 2020]]</f>
        <v>1595.5287814816049</v>
      </c>
      <c r="U161" s="35">
        <v>330.02767899999998</v>
      </c>
      <c r="V161" s="36">
        <f>Table1[[#This Row],[Total (HRK million)                  ]]*1000000/Table1[[#This Row],[Population 2020]]</f>
        <v>1570.9394810622468</v>
      </c>
      <c r="W161" s="35">
        <f>Table1[[#This Row],[Total (HRK million)   ]]-Table1[[#This Row],[Total (HRK million)                  ]]</f>
        <v>5.1657940000000053</v>
      </c>
      <c r="X161" s="36">
        <f>Table1[[#This Row],[Total (HRK million)                             ]]*1000000/Table1[[#This Row],[Population 2020]]</f>
        <v>24.589300419358089</v>
      </c>
      <c r="Y161" s="68">
        <v>209573</v>
      </c>
      <c r="Z161" s="7">
        <v>297.54115200000001</v>
      </c>
      <c r="AA161" s="6">
        <f>Table1[[#This Row],[Total (HRK million)                     ]]*1000000/Table1[[#This Row],[Population 2019                 ]]</f>
        <v>1419.7494524580934</v>
      </c>
      <c r="AB161" s="7">
        <v>290.50335200000001</v>
      </c>
      <c r="AC161" s="6">
        <f>Table1[[#This Row],[Total (HRK million)                                   ]]*1000000/Table1[[#This Row],[Population 2019                 ]]</f>
        <v>1386.1678365056569</v>
      </c>
      <c r="AD161" s="7">
        <f>Table1[[#This Row],[Total (HRK million)                     ]]-Table1[[#This Row],[Total (HRK million)                                   ]]</f>
        <v>7.0378000000000043</v>
      </c>
      <c r="AE161" s="8">
        <f>Table1[[#This Row],[Total (HRK million)                       ]]*1000000/Table1[[#This Row],[Population 2019                 ]]</f>
        <v>33.581615952436643</v>
      </c>
      <c r="AF161" s="6">
        <v>209020</v>
      </c>
      <c r="AG161" s="7">
        <v>287.13227499999999</v>
      </c>
      <c r="AH161" s="6">
        <f>Table1[[#This Row],[Total (HRK million)                                 ]]*1000000/Table1[[#This Row],[Population 2018]]</f>
        <v>1373.7071811309922</v>
      </c>
      <c r="AI161" s="7">
        <v>285.01749599999999</v>
      </c>
      <c r="AJ161" s="6">
        <f>Table1[[#This Row],[Total (HRK million)                                     ]]*1000000/Table1[[#This Row],[Population 2018]]</f>
        <v>1363.5895895129652</v>
      </c>
      <c r="AK161" s="7">
        <f>Table1[[#This Row],[Total (HRK million)                                 ]]-Table1[[#This Row],[Total (HRK million)                                     ]]</f>
        <v>2.1147789999999986</v>
      </c>
      <c r="AL161" s="8">
        <f>Table1[[#This Row],[Total (HRK million)                                      ]]*1000000/Table1[[#This Row],[Population 2018]]</f>
        <v>10.117591618026976</v>
      </c>
      <c r="AM161" s="17">
        <v>208323</v>
      </c>
      <c r="AN161" s="10">
        <v>271.911833</v>
      </c>
      <c r="AO161" s="24">
        <f>Table1[[#This Row],[Total (HRK million)                                         ]]*1000000/Table1[[#This Row],[Population 2017               ]]</f>
        <v>1305.2415383803036</v>
      </c>
      <c r="AP161" s="10">
        <v>253.961029</v>
      </c>
      <c r="AQ161" s="11">
        <f>Table1[[#This Row],[Total (HRK million)                                          ]]*1000000/Table1[[#This Row],[Population 2017               ]]</f>
        <v>1219.0734052409</v>
      </c>
      <c r="AR161" s="10">
        <f>Table1[[#This Row],[Total (HRK million)                                         ]]-Table1[[#This Row],[Total (HRK million)                                          ]]</f>
        <v>17.950804000000005</v>
      </c>
      <c r="AS161" s="11">
        <f>Table1[[#This Row],[Total (HRK million)                                                  ]]*1000000/Table1[[#This Row],[Population 2017               ]]</f>
        <v>86.168133139403736</v>
      </c>
      <c r="AT161" s="45">
        <v>208109</v>
      </c>
      <c r="AU161" s="46">
        <v>252.05444600000001</v>
      </c>
      <c r="AV161" s="13">
        <f>Table1[[#This Row],[Total (HRK million)                                ]]*1000000/Table1[[#This Row],[Population 2016]]</f>
        <v>1211.1655238360668</v>
      </c>
      <c r="AW161" s="46">
        <v>239.93946700000001</v>
      </c>
      <c r="AX161" s="13">
        <f>Table1[[#This Row],[Total (HRK million)                                                        ]]*1000000/Table1[[#This Row],[Population 2016]]</f>
        <v>1152.9509391712998</v>
      </c>
      <c r="AY161" s="82">
        <f>Table1[[#This Row],[Total (HRK million)                                ]]-Table1[[#This Row],[Total (HRK million)                                                        ]]</f>
        <v>12.114979000000005</v>
      </c>
      <c r="AZ161" s="13">
        <f>Table1[[#This Row],[Total (HRK million)                                                                      ]]*1000000/Table1[[#This Row],[Population 2016]]</f>
        <v>58.214584664767045</v>
      </c>
      <c r="BA161" s="68">
        <v>207939</v>
      </c>
      <c r="BB161" s="52">
        <v>258.37166300000001</v>
      </c>
      <c r="BC161" s="13">
        <f>Table1[[#This Row],[Total (HRK million)                                                           ]]*1000000/Table1[[#This Row],[Population 2015]]</f>
        <v>1242.5358542649526</v>
      </c>
      <c r="BD161" s="52">
        <v>257.614011</v>
      </c>
      <c r="BE161" s="13">
        <f>Table1[[#This Row],[Total (HRK million) ]]*1000000/Table1[[#This Row],[Population 2015]]</f>
        <v>1238.8922280091758</v>
      </c>
      <c r="BF161" s="82">
        <f>Table1[[#This Row],[Total (HRK million)                                                           ]]-Table1[[#This Row],[Total (HRK million) ]]</f>
        <v>0.75765200000000732</v>
      </c>
      <c r="BG161" s="13">
        <f>Table1[[#This Row],[Total (HRK million)     ]]*1000000/Table1[[#This Row],[Population 2015]]</f>
        <v>3.6436262557769696</v>
      </c>
      <c r="BH161" s="68">
        <v>208262</v>
      </c>
      <c r="BI161" s="88">
        <v>281.48447199999998</v>
      </c>
      <c r="BJ161" s="12">
        <f>Table1[[#This Row],[Total (HRK million)                                  ]]*1000000/Table1[[#This Row],[Population 2014]]</f>
        <v>1351.5882494166003</v>
      </c>
      <c r="BK161" s="88">
        <v>260.16274399999998</v>
      </c>
      <c r="BL161" s="12">
        <f>Table1[[#This Row],[Total (HRK million)    ]]*1000000/Table1[[#This Row],[Population 2014]]</f>
        <v>1249.2089003274721</v>
      </c>
      <c r="BM161" s="88">
        <f>Table1[[#This Row],[Total (HRK million)                                  ]]-Table1[[#This Row],[Total (HRK million)    ]]</f>
        <v>21.321728000000007</v>
      </c>
      <c r="BN161" s="12">
        <f>Table1[[#This Row],[Total (HRK million)      ]]*1000000/Table1[[#This Row],[Population 2014]]</f>
        <v>102.37934908912816</v>
      </c>
      <c r="BO161" s="94">
        <v>5</v>
      </c>
      <c r="BP161" s="53">
        <v>5</v>
      </c>
      <c r="BQ161" s="55">
        <v>5</v>
      </c>
      <c r="BR161" s="26">
        <v>5</v>
      </c>
      <c r="BS161" s="13">
        <v>5</v>
      </c>
      <c r="BT161" s="13">
        <v>5</v>
      </c>
      <c r="BU161" s="13">
        <v>5</v>
      </c>
      <c r="BV161" s="13">
        <v>5</v>
      </c>
      <c r="BW161" s="56">
        <v>4</v>
      </c>
    </row>
    <row r="162" spans="1:75" x14ac:dyDescent="0.25">
      <c r="A162" s="14" t="s">
        <v>607</v>
      </c>
      <c r="B162" s="15" t="s">
        <v>32</v>
      </c>
      <c r="C162" s="15" t="s">
        <v>28</v>
      </c>
      <c r="D162" s="45">
        <v>12720</v>
      </c>
      <c r="E162" s="44">
        <v>45.938107510000009</v>
      </c>
      <c r="F162" s="40">
        <f>Table1[[#This Row],[Total (HRK million)]]*1000000/Table1[[#This Row],[Population 2022]]</f>
        <v>3611.4864394654091</v>
      </c>
      <c r="G162" s="44">
        <v>44.619363390000004</v>
      </c>
      <c r="H162" s="40">
        <f>Table1[[#This Row],[Total (HRK million)                ]]*1000000/Table1[[#This Row],[Population 2022]]</f>
        <v>3507.8115872641511</v>
      </c>
      <c r="I162" s="44">
        <v>1.3187441200000047</v>
      </c>
      <c r="J162" s="40">
        <f>Table1[[#This Row],[Total (HRK million)                           ]]*1000000/Table1[[#This Row],[Population 2022]]</f>
        <v>103.67485220125823</v>
      </c>
      <c r="K162" s="45">
        <v>12723</v>
      </c>
      <c r="L162" s="44">
        <v>39.390976999999999</v>
      </c>
      <c r="M162" s="40">
        <f>Table1[[#This Row],[Total (HRK million)  ]]*1000000/Table1[[#This Row],[Population 2021]]</f>
        <v>3096.0447221567242</v>
      </c>
      <c r="N162" s="44">
        <v>41.44576</v>
      </c>
      <c r="O162" s="40">
        <f>Table1[[#This Row],[Total (HRK million)                 ]]*1000000/Table1[[#This Row],[Population 2021]]</f>
        <v>3257.5461762163013</v>
      </c>
      <c r="P162" s="44">
        <v>-2.0547830000000005</v>
      </c>
      <c r="Q162" s="40">
        <f>Table1[[#This Row],[Total (HRK million)                            ]]*1000000/Table1[[#This Row],[Population 2021]]</f>
        <v>-161.50145405957718</v>
      </c>
      <c r="R162" s="64">
        <v>13034</v>
      </c>
      <c r="S162" s="35">
        <v>40.938021999999997</v>
      </c>
      <c r="T162" s="36">
        <f>Table1[[#This Row],[Total (HRK million)   ]]*1000000/Table1[[#This Row],[Population 2020]]</f>
        <v>3140.8640478747889</v>
      </c>
      <c r="U162" s="35">
        <v>39.557811999999998</v>
      </c>
      <c r="V162" s="36">
        <f>Table1[[#This Row],[Total (HRK million)                  ]]*1000000/Table1[[#This Row],[Population 2020]]</f>
        <v>3034.9709989258863</v>
      </c>
      <c r="W162" s="35">
        <f>Table1[[#This Row],[Total (HRK million)   ]]-Table1[[#This Row],[Total (HRK million)                  ]]</f>
        <v>1.3802099999999982</v>
      </c>
      <c r="X162" s="36">
        <f>Table1[[#This Row],[Total (HRK million)                             ]]*1000000/Table1[[#This Row],[Population 2020]]</f>
        <v>105.89304894890273</v>
      </c>
      <c r="Y162" s="68">
        <v>13080</v>
      </c>
      <c r="Z162" s="7">
        <v>43.687558000000003</v>
      </c>
      <c r="AA162" s="6">
        <f>Table1[[#This Row],[Total (HRK million)                     ]]*1000000/Table1[[#This Row],[Population 2019                 ]]</f>
        <v>3340.0273700305811</v>
      </c>
      <c r="AB162" s="7">
        <v>43.868464000000003</v>
      </c>
      <c r="AC162" s="6">
        <f>Table1[[#This Row],[Total (HRK million)                                   ]]*1000000/Table1[[#This Row],[Population 2019                 ]]</f>
        <v>3353.858103975535</v>
      </c>
      <c r="AD162" s="7">
        <f>Table1[[#This Row],[Total (HRK million)                     ]]-Table1[[#This Row],[Total (HRK million)                                   ]]</f>
        <v>-0.18090600000000023</v>
      </c>
      <c r="AE162" s="8">
        <f>Table1[[#This Row],[Total (HRK million)                       ]]*1000000/Table1[[#This Row],[Population 2019                 ]]</f>
        <v>-13.830733944954146</v>
      </c>
      <c r="AF162" s="6">
        <v>13087</v>
      </c>
      <c r="AG162" s="7">
        <v>41.818765999999997</v>
      </c>
      <c r="AH162" s="6">
        <f>Table1[[#This Row],[Total (HRK million)                                 ]]*1000000/Table1[[#This Row],[Population 2018]]</f>
        <v>3195.4432643080918</v>
      </c>
      <c r="AI162" s="7">
        <v>37.841513999999997</v>
      </c>
      <c r="AJ162" s="6">
        <f>Table1[[#This Row],[Total (HRK million)                                     ]]*1000000/Table1[[#This Row],[Population 2018]]</f>
        <v>2891.534652708795</v>
      </c>
      <c r="AK162" s="7">
        <f>Table1[[#This Row],[Total (HRK million)                                 ]]-Table1[[#This Row],[Total (HRK million)                                     ]]</f>
        <v>3.977252</v>
      </c>
      <c r="AL162" s="8">
        <f>Table1[[#This Row],[Total (HRK million)                                      ]]*1000000/Table1[[#This Row],[Population 2018]]</f>
        <v>303.90861159929699</v>
      </c>
      <c r="AM162" s="9">
        <v>13204</v>
      </c>
      <c r="AN162" s="10">
        <v>24.622869999999999</v>
      </c>
      <c r="AO162" s="11">
        <f>Table1[[#This Row],[Total (HRK million)                                         ]]*1000000/Table1[[#This Row],[Population 2017               ]]</f>
        <v>1864.8038473189943</v>
      </c>
      <c r="AP162" s="10">
        <v>25.381007</v>
      </c>
      <c r="AQ162" s="11">
        <f>Table1[[#This Row],[Total (HRK million)                                          ]]*1000000/Table1[[#This Row],[Population 2017               ]]</f>
        <v>1922.2210693729173</v>
      </c>
      <c r="AR162" s="10">
        <f>Table1[[#This Row],[Total (HRK million)                                         ]]-Table1[[#This Row],[Total (HRK million)                                          ]]</f>
        <v>-0.75813700000000139</v>
      </c>
      <c r="AS162" s="11">
        <f>Table1[[#This Row],[Total (HRK million)                                                  ]]*1000000/Table1[[#This Row],[Population 2017               ]]</f>
        <v>-57.417222053923162</v>
      </c>
      <c r="AT162" s="45">
        <v>13326</v>
      </c>
      <c r="AU162" s="46">
        <v>26.118469000000001</v>
      </c>
      <c r="AV162" s="13">
        <f>Table1[[#This Row],[Total (HRK million)                                ]]*1000000/Table1[[#This Row],[Population 2016]]</f>
        <v>1959.9631547351044</v>
      </c>
      <c r="AW162" s="46">
        <v>25.508651</v>
      </c>
      <c r="AX162" s="13">
        <f>Table1[[#This Row],[Total (HRK million)                                                        ]]*1000000/Table1[[#This Row],[Population 2016]]</f>
        <v>1914.2016358997448</v>
      </c>
      <c r="AY162" s="82">
        <f>Table1[[#This Row],[Total (HRK million)                                ]]-Table1[[#This Row],[Total (HRK million)                                                        ]]</f>
        <v>0.60981800000000064</v>
      </c>
      <c r="AZ162" s="13">
        <f>Table1[[#This Row],[Total (HRK million)                                                                      ]]*1000000/Table1[[#This Row],[Population 2016]]</f>
        <v>45.761518835359489</v>
      </c>
      <c r="BA162" s="68">
        <v>13392</v>
      </c>
      <c r="BB162" s="52">
        <v>24.014306999999999</v>
      </c>
      <c r="BC162" s="13">
        <f>Table1[[#This Row],[Total (HRK million)                                                           ]]*1000000/Table1[[#This Row],[Population 2015]]</f>
        <v>1793.1830197132617</v>
      </c>
      <c r="BD162" s="52">
        <v>25.538077999999999</v>
      </c>
      <c r="BE162" s="13">
        <f>Table1[[#This Row],[Total (HRK million) ]]*1000000/Table1[[#This Row],[Population 2015]]</f>
        <v>1906.9652031063322</v>
      </c>
      <c r="BF162" s="82">
        <f>Table1[[#This Row],[Total (HRK million)                                                           ]]-Table1[[#This Row],[Total (HRK million) ]]</f>
        <v>-1.523771</v>
      </c>
      <c r="BG162" s="13">
        <f>Table1[[#This Row],[Total (HRK million)     ]]*1000000/Table1[[#This Row],[Population 2015]]</f>
        <v>-113.7821833930705</v>
      </c>
      <c r="BH162" s="68">
        <v>13519</v>
      </c>
      <c r="BI162" s="88">
        <v>25.374462000000001</v>
      </c>
      <c r="BJ162" s="12">
        <f>Table1[[#This Row],[Total (HRK million)                                  ]]*1000000/Table1[[#This Row],[Population 2014]]</f>
        <v>1876.9481470522967</v>
      </c>
      <c r="BK162" s="88">
        <v>22.273899</v>
      </c>
      <c r="BL162" s="12">
        <f>Table1[[#This Row],[Total (HRK million)    ]]*1000000/Table1[[#This Row],[Population 2014]]</f>
        <v>1647.5996005621716</v>
      </c>
      <c r="BM162" s="88">
        <f>Table1[[#This Row],[Total (HRK million)                                  ]]-Table1[[#This Row],[Total (HRK million)    ]]</f>
        <v>3.1005630000000011</v>
      </c>
      <c r="BN162" s="12">
        <f>Table1[[#This Row],[Total (HRK million)      ]]*1000000/Table1[[#This Row],[Population 2014]]</f>
        <v>229.34854649012507</v>
      </c>
      <c r="BO162" s="94">
        <v>5</v>
      </c>
      <c r="BP162" s="53">
        <v>5</v>
      </c>
      <c r="BQ162" s="55">
        <v>5</v>
      </c>
      <c r="BR162" s="26">
        <v>5</v>
      </c>
      <c r="BS162" s="13">
        <v>5</v>
      </c>
      <c r="BT162" s="13">
        <v>5</v>
      </c>
      <c r="BU162" s="13">
        <v>5</v>
      </c>
      <c r="BV162" s="13">
        <v>5</v>
      </c>
      <c r="BW162" s="56">
        <v>3</v>
      </c>
    </row>
    <row r="163" spans="1:75" x14ac:dyDescent="0.25">
      <c r="A163" s="14" t="s">
        <v>607</v>
      </c>
      <c r="B163" s="15" t="s">
        <v>668</v>
      </c>
      <c r="C163" s="15" t="s">
        <v>1</v>
      </c>
      <c r="D163" s="45">
        <v>12913</v>
      </c>
      <c r="E163" s="44">
        <v>90.276533680000014</v>
      </c>
      <c r="F163" s="40">
        <f>Table1[[#This Row],[Total (HRK million)]]*1000000/Table1[[#This Row],[Population 2022]]</f>
        <v>6991.1355750019366</v>
      </c>
      <c r="G163" s="44">
        <v>75.70246195</v>
      </c>
      <c r="H163" s="40">
        <f>Table1[[#This Row],[Total (HRK million)                ]]*1000000/Table1[[#This Row],[Population 2022]]</f>
        <v>5862.4999574072644</v>
      </c>
      <c r="I163" s="44">
        <v>14.574071730000004</v>
      </c>
      <c r="J163" s="40">
        <f>Table1[[#This Row],[Total (HRK million)                           ]]*1000000/Table1[[#This Row],[Population 2022]]</f>
        <v>1128.6356175946723</v>
      </c>
      <c r="K163" s="45">
        <v>12982</v>
      </c>
      <c r="L163" s="44">
        <v>72.861604999999997</v>
      </c>
      <c r="M163" s="40">
        <f>Table1[[#This Row],[Total (HRK million)  ]]*1000000/Table1[[#This Row],[Population 2021]]</f>
        <v>5612.5100138653524</v>
      </c>
      <c r="N163" s="44">
        <v>69.493950999999996</v>
      </c>
      <c r="O163" s="40">
        <f>Table1[[#This Row],[Total (HRK million)                 ]]*1000000/Table1[[#This Row],[Population 2021]]</f>
        <v>5353.100523802188</v>
      </c>
      <c r="P163" s="44">
        <v>3.3676540000000017</v>
      </c>
      <c r="Q163" s="40">
        <f>Table1[[#This Row],[Total (HRK million)                            ]]*1000000/Table1[[#This Row],[Population 2021]]</f>
        <v>259.40949006316453</v>
      </c>
      <c r="R163" s="64">
        <v>13622</v>
      </c>
      <c r="S163" s="35">
        <v>65.960503000000003</v>
      </c>
      <c r="T163" s="36">
        <f>Table1[[#This Row],[Total (HRK million)   ]]*1000000/Table1[[#This Row],[Population 2020]]</f>
        <v>4842.2040082219937</v>
      </c>
      <c r="U163" s="35">
        <v>71.641754000000006</v>
      </c>
      <c r="V163" s="36">
        <f>Table1[[#This Row],[Total (HRK million)                  ]]*1000000/Table1[[#This Row],[Population 2020]]</f>
        <v>5259.2683893701369</v>
      </c>
      <c r="W163" s="35">
        <f>Table1[[#This Row],[Total (HRK million)   ]]-Table1[[#This Row],[Total (HRK million)                  ]]</f>
        <v>-5.6812510000000032</v>
      </c>
      <c r="X163" s="36">
        <f>Table1[[#This Row],[Total (HRK million)                             ]]*1000000/Table1[[#This Row],[Population 2020]]</f>
        <v>-417.0643811481429</v>
      </c>
      <c r="Y163" s="68">
        <v>13705</v>
      </c>
      <c r="Z163" s="7">
        <v>68.003867999999997</v>
      </c>
      <c r="AA163" s="6">
        <f>Table1[[#This Row],[Total (HRK million)                     ]]*1000000/Table1[[#This Row],[Population 2019                 ]]</f>
        <v>4961.9750456037946</v>
      </c>
      <c r="AB163" s="7">
        <v>71.174408</v>
      </c>
      <c r="AC163" s="6">
        <f>Table1[[#This Row],[Total (HRK million)                                   ]]*1000000/Table1[[#This Row],[Population 2019                 ]]</f>
        <v>5193.3168916453851</v>
      </c>
      <c r="AD163" s="7">
        <f>Table1[[#This Row],[Total (HRK million)                     ]]-Table1[[#This Row],[Total (HRK million)                                   ]]</f>
        <v>-3.1705400000000026</v>
      </c>
      <c r="AE163" s="8">
        <f>Table1[[#This Row],[Total (HRK million)                       ]]*1000000/Table1[[#This Row],[Population 2019                 ]]</f>
        <v>-231.34184604159086</v>
      </c>
      <c r="AF163" s="6">
        <v>13641</v>
      </c>
      <c r="AG163" s="7">
        <v>65.423260999999997</v>
      </c>
      <c r="AH163" s="6">
        <f>Table1[[#This Row],[Total (HRK million)                                 ]]*1000000/Table1[[#This Row],[Population 2018]]</f>
        <v>4796.0751411186866</v>
      </c>
      <c r="AI163" s="7">
        <v>65.634538000000006</v>
      </c>
      <c r="AJ163" s="6">
        <f>Table1[[#This Row],[Total (HRK million)                                     ]]*1000000/Table1[[#This Row],[Population 2018]]</f>
        <v>4811.5635217359441</v>
      </c>
      <c r="AK163" s="7">
        <f>Table1[[#This Row],[Total (HRK million)                                 ]]-Table1[[#This Row],[Total (HRK million)                                     ]]</f>
        <v>-0.21127700000000971</v>
      </c>
      <c r="AL163" s="8">
        <f>Table1[[#This Row],[Total (HRK million)                                      ]]*1000000/Table1[[#This Row],[Population 2018]]</f>
        <v>-15.488380617257512</v>
      </c>
      <c r="AM163" s="9">
        <v>13697</v>
      </c>
      <c r="AN163" s="10">
        <v>52.111435</v>
      </c>
      <c r="AO163" s="11">
        <f>Table1[[#This Row],[Total (HRK million)                                         ]]*1000000/Table1[[#This Row],[Population 2017               ]]</f>
        <v>3804.5875009126084</v>
      </c>
      <c r="AP163" s="10">
        <v>57.536279999999998</v>
      </c>
      <c r="AQ163" s="11">
        <f>Table1[[#This Row],[Total (HRK million)                                          ]]*1000000/Table1[[#This Row],[Population 2017               ]]</f>
        <v>4200.6483171497412</v>
      </c>
      <c r="AR163" s="10">
        <f>Table1[[#This Row],[Total (HRK million)                                         ]]-Table1[[#This Row],[Total (HRK million)                                          ]]</f>
        <v>-5.4248449999999977</v>
      </c>
      <c r="AS163" s="11">
        <f>Table1[[#This Row],[Total (HRK million)                                                  ]]*1000000/Table1[[#This Row],[Population 2017               ]]</f>
        <v>-396.06081623713209</v>
      </c>
      <c r="AT163" s="45">
        <v>13858</v>
      </c>
      <c r="AU163" s="46">
        <v>50.389912000000002</v>
      </c>
      <c r="AV163" s="13">
        <f>Table1[[#This Row],[Total (HRK million)                                ]]*1000000/Table1[[#This Row],[Population 2016]]</f>
        <v>3636.1604849184587</v>
      </c>
      <c r="AW163" s="46">
        <v>56.106299999999997</v>
      </c>
      <c r="AX163" s="13">
        <f>Table1[[#This Row],[Total (HRK million)                                                        ]]*1000000/Table1[[#This Row],[Population 2016]]</f>
        <v>4048.6578149805168</v>
      </c>
      <c r="AY163" s="82">
        <f>Table1[[#This Row],[Total (HRK million)                                ]]-Table1[[#This Row],[Total (HRK million)                                                        ]]</f>
        <v>-5.7163879999999949</v>
      </c>
      <c r="AZ163" s="13">
        <f>Table1[[#This Row],[Total (HRK million)                                                                      ]]*1000000/Table1[[#This Row],[Population 2016]]</f>
        <v>-412.4973300620577</v>
      </c>
      <c r="BA163" s="68">
        <v>14065</v>
      </c>
      <c r="BB163" s="52">
        <v>49.908327</v>
      </c>
      <c r="BC163" s="13">
        <f>Table1[[#This Row],[Total (HRK million)                                                           ]]*1000000/Table1[[#This Row],[Population 2015]]</f>
        <v>3548.4057589761819</v>
      </c>
      <c r="BD163" s="52">
        <v>43.736196</v>
      </c>
      <c r="BE163" s="13">
        <f>Table1[[#This Row],[Total (HRK million) ]]*1000000/Table1[[#This Row],[Population 2015]]</f>
        <v>3109.5766797013866</v>
      </c>
      <c r="BF163" s="82">
        <f>Table1[[#This Row],[Total (HRK million)                                                           ]]-Table1[[#This Row],[Total (HRK million) ]]</f>
        <v>6.1721310000000003</v>
      </c>
      <c r="BG163" s="13">
        <f>Table1[[#This Row],[Total (HRK million)     ]]*1000000/Table1[[#This Row],[Population 2015]]</f>
        <v>438.82907927479562</v>
      </c>
      <c r="BH163" s="68">
        <v>14265</v>
      </c>
      <c r="BI163" s="88">
        <v>50.246352000000002</v>
      </c>
      <c r="BJ163" s="12">
        <f>Table1[[#This Row],[Total (HRK million)                                  ]]*1000000/Table1[[#This Row],[Population 2014]]</f>
        <v>3522.352050473186</v>
      </c>
      <c r="BK163" s="88">
        <v>44.915734</v>
      </c>
      <c r="BL163" s="12">
        <f>Table1[[#This Row],[Total (HRK million)    ]]*1000000/Table1[[#This Row],[Population 2014]]</f>
        <v>3148.6669470732563</v>
      </c>
      <c r="BM163" s="88">
        <f>Table1[[#This Row],[Total (HRK million)                                  ]]-Table1[[#This Row],[Total (HRK million)    ]]</f>
        <v>5.3306180000000012</v>
      </c>
      <c r="BN163" s="12">
        <f>Table1[[#This Row],[Total (HRK million)      ]]*1000000/Table1[[#This Row],[Population 2014]]</f>
        <v>373.68510339992997</v>
      </c>
      <c r="BO163" s="94">
        <v>5</v>
      </c>
      <c r="BP163" s="53">
        <v>5</v>
      </c>
      <c r="BQ163" s="55">
        <v>5</v>
      </c>
      <c r="BR163" s="26">
        <v>4</v>
      </c>
      <c r="BS163" s="13">
        <v>4</v>
      </c>
      <c r="BT163" s="13">
        <v>4</v>
      </c>
      <c r="BU163" s="13">
        <v>4</v>
      </c>
      <c r="BV163" s="13">
        <v>4</v>
      </c>
      <c r="BW163" s="56">
        <v>4</v>
      </c>
    </row>
    <row r="164" spans="1:75" x14ac:dyDescent="0.25">
      <c r="A164" s="14" t="s">
        <v>608</v>
      </c>
      <c r="B164" s="15" t="s">
        <v>664</v>
      </c>
      <c r="C164" s="15" t="s">
        <v>442</v>
      </c>
      <c r="D164" s="45">
        <v>6456</v>
      </c>
      <c r="E164" s="44">
        <v>26.09453688</v>
      </c>
      <c r="F164" s="40">
        <f>Table1[[#This Row],[Total (HRK million)]]*1000000/Table1[[#This Row],[Population 2022]]</f>
        <v>4041.9047211895909</v>
      </c>
      <c r="G164" s="44">
        <v>24.729188219999998</v>
      </c>
      <c r="H164" s="40">
        <f>Table1[[#This Row],[Total (HRK million)                ]]*1000000/Table1[[#This Row],[Population 2022]]</f>
        <v>3830.4194888475836</v>
      </c>
      <c r="I164" s="44">
        <v>1.3653486600000002</v>
      </c>
      <c r="J164" s="40">
        <f>Table1[[#This Row],[Total (HRK million)                           ]]*1000000/Table1[[#This Row],[Population 2022]]</f>
        <v>211.48523234200746</v>
      </c>
      <c r="K164" s="45">
        <v>6543</v>
      </c>
      <c r="L164" s="44">
        <v>27.714213999999998</v>
      </c>
      <c r="M164" s="40">
        <f>Table1[[#This Row],[Total (HRK million)  ]]*1000000/Table1[[#This Row],[Population 2021]]</f>
        <v>4235.7044169341279</v>
      </c>
      <c r="N164" s="44">
        <v>27.747036999999999</v>
      </c>
      <c r="O164" s="40">
        <f>Table1[[#This Row],[Total (HRK million)                 ]]*1000000/Table1[[#This Row],[Population 2021]]</f>
        <v>4240.7209231239494</v>
      </c>
      <c r="P164" s="44">
        <v>-3.2823000000000491E-2</v>
      </c>
      <c r="Q164" s="40">
        <f>Table1[[#This Row],[Total (HRK million)                            ]]*1000000/Table1[[#This Row],[Population 2021]]</f>
        <v>-5.0165061898212571</v>
      </c>
      <c r="R164" s="64">
        <v>6771</v>
      </c>
      <c r="S164" s="35">
        <v>24.965993999999998</v>
      </c>
      <c r="T164" s="36">
        <f>Table1[[#This Row],[Total (HRK million)   ]]*1000000/Table1[[#This Row],[Population 2020]]</f>
        <v>3687.1945059813911</v>
      </c>
      <c r="U164" s="35">
        <v>31.657582000000001</v>
      </c>
      <c r="V164" s="36">
        <f>Table1[[#This Row],[Total (HRK million)                  ]]*1000000/Table1[[#This Row],[Population 2020]]</f>
        <v>4675.4662531383847</v>
      </c>
      <c r="W164" s="35">
        <f>Table1[[#This Row],[Total (HRK million)   ]]-Table1[[#This Row],[Total (HRK million)                  ]]</f>
        <v>-6.691588000000003</v>
      </c>
      <c r="X164" s="36">
        <f>Table1[[#This Row],[Total (HRK million)                             ]]*1000000/Table1[[#This Row],[Population 2020]]</f>
        <v>-988.27174715699346</v>
      </c>
      <c r="Y164" s="68">
        <v>6870</v>
      </c>
      <c r="Z164" s="7">
        <v>29.549901999999999</v>
      </c>
      <c r="AA164" s="6">
        <f>Table1[[#This Row],[Total (HRK million)                     ]]*1000000/Table1[[#This Row],[Population 2019                 ]]</f>
        <v>4301.2957787481801</v>
      </c>
      <c r="AB164" s="7">
        <v>30.036332999999999</v>
      </c>
      <c r="AC164" s="6">
        <f>Table1[[#This Row],[Total (HRK million)                                   ]]*1000000/Table1[[#This Row],[Population 2019                 ]]</f>
        <v>4372.1008733624458</v>
      </c>
      <c r="AD164" s="7">
        <f>Table1[[#This Row],[Total (HRK million)                     ]]-Table1[[#This Row],[Total (HRK million)                                   ]]</f>
        <v>-0.48643099999999961</v>
      </c>
      <c r="AE164" s="8">
        <f>Table1[[#This Row],[Total (HRK million)                       ]]*1000000/Table1[[#This Row],[Population 2019                 ]]</f>
        <v>-70.80509461426486</v>
      </c>
      <c r="AF164" s="6">
        <v>6970</v>
      </c>
      <c r="AG164" s="7">
        <v>22.534268999999998</v>
      </c>
      <c r="AH164" s="6">
        <f>Table1[[#This Row],[Total (HRK million)                                 ]]*1000000/Table1[[#This Row],[Population 2018]]</f>
        <v>3233.0371592539454</v>
      </c>
      <c r="AI164" s="7">
        <v>22.413011999999998</v>
      </c>
      <c r="AJ164" s="6">
        <f>Table1[[#This Row],[Total (HRK million)                                     ]]*1000000/Table1[[#This Row],[Population 2018]]</f>
        <v>3215.6401721664274</v>
      </c>
      <c r="AK164" s="7">
        <f>Table1[[#This Row],[Total (HRK million)                                 ]]-Table1[[#This Row],[Total (HRK million)                                     ]]</f>
        <v>0.12125699999999995</v>
      </c>
      <c r="AL164" s="8">
        <f>Table1[[#This Row],[Total (HRK million)                                      ]]*1000000/Table1[[#This Row],[Population 2018]]</f>
        <v>17.396987087517925</v>
      </c>
      <c r="AM164" s="9">
        <v>7169</v>
      </c>
      <c r="AN164" s="10">
        <v>15.147444</v>
      </c>
      <c r="AO164" s="11">
        <f>Table1[[#This Row],[Total (HRK million)                                         ]]*1000000/Table1[[#This Row],[Population 2017               ]]</f>
        <v>2112.9089133770399</v>
      </c>
      <c r="AP164" s="10">
        <v>18.698188999999999</v>
      </c>
      <c r="AQ164" s="11">
        <f>Table1[[#This Row],[Total (HRK million)                                          ]]*1000000/Table1[[#This Row],[Population 2017               ]]</f>
        <v>2608.2004463662993</v>
      </c>
      <c r="AR164" s="10">
        <f>Table1[[#This Row],[Total (HRK million)                                         ]]-Table1[[#This Row],[Total (HRK million)                                          ]]</f>
        <v>-3.5507449999999992</v>
      </c>
      <c r="AS164" s="11">
        <f>Table1[[#This Row],[Total (HRK million)                                                  ]]*1000000/Table1[[#This Row],[Population 2017               ]]</f>
        <v>-495.29153298925917</v>
      </c>
      <c r="AT164" s="45">
        <v>7425</v>
      </c>
      <c r="AU164" s="46">
        <v>14.306608000000001</v>
      </c>
      <c r="AV164" s="13">
        <f>Table1[[#This Row],[Total (HRK million)                                ]]*1000000/Table1[[#This Row],[Population 2016]]</f>
        <v>1926.8158922558923</v>
      </c>
      <c r="AW164" s="46">
        <v>12.235353</v>
      </c>
      <c r="AX164" s="13">
        <f>Table1[[#This Row],[Total (HRK million)                                                        ]]*1000000/Table1[[#This Row],[Population 2016]]</f>
        <v>1647.8589898989899</v>
      </c>
      <c r="AY164" s="82">
        <f>Table1[[#This Row],[Total (HRK million)                                ]]-Table1[[#This Row],[Total (HRK million)                                                        ]]</f>
        <v>2.0712550000000007</v>
      </c>
      <c r="AZ164" s="13">
        <f>Table1[[#This Row],[Total (HRK million)                                                                      ]]*1000000/Table1[[#This Row],[Population 2016]]</f>
        <v>278.95690235690245</v>
      </c>
      <c r="BA164" s="68">
        <v>7642</v>
      </c>
      <c r="BB164" s="52">
        <v>12.050947000000001</v>
      </c>
      <c r="BC164" s="13">
        <f>Table1[[#This Row],[Total (HRK million)                                                           ]]*1000000/Table1[[#This Row],[Population 2015]]</f>
        <v>1576.9362732269039</v>
      </c>
      <c r="BD164" s="52">
        <v>9.9764809999999997</v>
      </c>
      <c r="BE164" s="13">
        <f>Table1[[#This Row],[Total (HRK million) ]]*1000000/Table1[[#This Row],[Population 2015]]</f>
        <v>1305.4803716304632</v>
      </c>
      <c r="BF164" s="82">
        <f>Table1[[#This Row],[Total (HRK million)                                                           ]]-Table1[[#This Row],[Total (HRK million) ]]</f>
        <v>2.074466000000001</v>
      </c>
      <c r="BG164" s="13">
        <f>Table1[[#This Row],[Total (HRK million)     ]]*1000000/Table1[[#This Row],[Population 2015]]</f>
        <v>271.45590159644087</v>
      </c>
      <c r="BH164" s="68">
        <v>7784</v>
      </c>
      <c r="BI164" s="88">
        <v>9.0148430000000008</v>
      </c>
      <c r="BJ164" s="12">
        <f>Table1[[#This Row],[Total (HRK million)                                  ]]*1000000/Table1[[#This Row],[Population 2014]]</f>
        <v>1158.1247430626927</v>
      </c>
      <c r="BK164" s="88">
        <v>8.8220860000000005</v>
      </c>
      <c r="BL164" s="12">
        <f>Table1[[#This Row],[Total (HRK million)    ]]*1000000/Table1[[#This Row],[Population 2014]]</f>
        <v>1133.361510791367</v>
      </c>
      <c r="BM164" s="88">
        <f>Table1[[#This Row],[Total (HRK million)                                  ]]-Table1[[#This Row],[Total (HRK million)    ]]</f>
        <v>0.19275700000000029</v>
      </c>
      <c r="BN164" s="12">
        <f>Table1[[#This Row],[Total (HRK million)      ]]*1000000/Table1[[#This Row],[Population 2014]]</f>
        <v>24.763232271325833</v>
      </c>
      <c r="BO164" s="94">
        <v>5</v>
      </c>
      <c r="BP164" s="53">
        <v>5</v>
      </c>
      <c r="BQ164" s="55">
        <v>5</v>
      </c>
      <c r="BR164" s="26">
        <v>4</v>
      </c>
      <c r="BS164" s="13">
        <v>3</v>
      </c>
      <c r="BT164" s="13">
        <v>3</v>
      </c>
      <c r="BU164" s="13">
        <v>2</v>
      </c>
      <c r="BV164" s="13">
        <v>1</v>
      </c>
      <c r="BW164" s="56">
        <v>3</v>
      </c>
    </row>
    <row r="165" spans="1:75" x14ac:dyDescent="0.25">
      <c r="A165" s="14" t="s">
        <v>608</v>
      </c>
      <c r="B165" s="15" t="s">
        <v>662</v>
      </c>
      <c r="C165" s="15" t="s">
        <v>269</v>
      </c>
      <c r="D165" s="47">
        <v>2195</v>
      </c>
      <c r="E165" s="46">
        <v>11.16647309</v>
      </c>
      <c r="F165" s="36">
        <f>Table1[[#This Row],[Total (HRK million)]]*1000000/Table1[[#This Row],[Population 2022]]</f>
        <v>5087.2314760820045</v>
      </c>
      <c r="G165" s="46">
        <v>10.00526492</v>
      </c>
      <c r="H165" s="36">
        <f>Table1[[#This Row],[Total (HRK million)                ]]*1000000/Table1[[#This Row],[Population 2022]]</f>
        <v>4558.20725284738</v>
      </c>
      <c r="I165" s="46">
        <v>1.1612081699999999</v>
      </c>
      <c r="J165" s="36">
        <f>Table1[[#This Row],[Total (HRK million)                           ]]*1000000/Table1[[#This Row],[Population 2022]]</f>
        <v>529.02422323462406</v>
      </c>
      <c r="K165" s="47">
        <v>2256</v>
      </c>
      <c r="L165" s="46">
        <v>10.277256</v>
      </c>
      <c r="M165" s="36">
        <f>Table1[[#This Row],[Total (HRK million)  ]]*1000000/Table1[[#This Row],[Population 2021]]</f>
        <v>4555.5212765957449</v>
      </c>
      <c r="N165" s="46">
        <v>9.4607080000000003</v>
      </c>
      <c r="O165" s="36">
        <f>Table1[[#This Row],[Total (HRK million)                 ]]*1000000/Table1[[#This Row],[Population 2021]]</f>
        <v>4193.5762411347514</v>
      </c>
      <c r="P165" s="46">
        <v>0.81654799999999916</v>
      </c>
      <c r="Q165" s="36">
        <f>Table1[[#This Row],[Total (HRK million)                            ]]*1000000/Table1[[#This Row],[Population 2021]]</f>
        <v>361.94503546099253</v>
      </c>
      <c r="R165" s="64">
        <v>2334</v>
      </c>
      <c r="S165" s="35">
        <v>9.0364339999999999</v>
      </c>
      <c r="T165" s="36">
        <f>Table1[[#This Row],[Total (HRK million)   ]]*1000000/Table1[[#This Row],[Population 2020]]</f>
        <v>3871.6512425021424</v>
      </c>
      <c r="U165" s="35">
        <v>10.736552</v>
      </c>
      <c r="V165" s="36">
        <f>Table1[[#This Row],[Total (HRK million)                  ]]*1000000/Table1[[#This Row],[Population 2020]]</f>
        <v>4600.0651242502145</v>
      </c>
      <c r="W165" s="35">
        <f>Table1[[#This Row],[Total (HRK million)   ]]-Table1[[#This Row],[Total (HRK million)                  ]]</f>
        <v>-1.7001179999999998</v>
      </c>
      <c r="X165" s="36">
        <f>Table1[[#This Row],[Total (HRK million)                             ]]*1000000/Table1[[#This Row],[Population 2020]]</f>
        <v>-728.41388174807184</v>
      </c>
      <c r="Y165" s="68">
        <v>2379</v>
      </c>
      <c r="Z165" s="7">
        <v>9.3990539999999996</v>
      </c>
      <c r="AA165" s="6">
        <f>Table1[[#This Row],[Total (HRK million)                     ]]*1000000/Table1[[#This Row],[Population 2019                 ]]</f>
        <v>3950.8423707440102</v>
      </c>
      <c r="AB165" s="7">
        <v>8.5041510000000002</v>
      </c>
      <c r="AC165" s="6">
        <f>Table1[[#This Row],[Total (HRK million)                                   ]]*1000000/Table1[[#This Row],[Population 2019                 ]]</f>
        <v>3574.6746532156367</v>
      </c>
      <c r="AD165" s="7">
        <f>Table1[[#This Row],[Total (HRK million)                     ]]-Table1[[#This Row],[Total (HRK million)                                   ]]</f>
        <v>0.89490299999999934</v>
      </c>
      <c r="AE165" s="8">
        <f>Table1[[#This Row],[Total (HRK million)                       ]]*1000000/Table1[[#This Row],[Population 2019                 ]]</f>
        <v>376.16771752837298</v>
      </c>
      <c r="AF165" s="6">
        <v>2467</v>
      </c>
      <c r="AG165" s="7">
        <v>7.7344939999999998</v>
      </c>
      <c r="AH165" s="6">
        <f>Table1[[#This Row],[Total (HRK million)                                 ]]*1000000/Table1[[#This Row],[Population 2018]]</f>
        <v>3135.1820024321037</v>
      </c>
      <c r="AI165" s="7">
        <v>7.0343200000000001</v>
      </c>
      <c r="AJ165" s="6">
        <f>Table1[[#This Row],[Total (HRK million)                                     ]]*1000000/Table1[[#This Row],[Population 2018]]</f>
        <v>2851.3660316173491</v>
      </c>
      <c r="AK165" s="7">
        <f>Table1[[#This Row],[Total (HRK million)                                 ]]-Table1[[#This Row],[Total (HRK million)                                     ]]</f>
        <v>0.70017399999999963</v>
      </c>
      <c r="AL165" s="8">
        <f>Table1[[#This Row],[Total (HRK million)                                      ]]*1000000/Table1[[#This Row],[Population 2018]]</f>
        <v>283.81597081475462</v>
      </c>
      <c r="AM165" s="9">
        <v>2519</v>
      </c>
      <c r="AN165" s="10">
        <v>4.6412959999999996</v>
      </c>
      <c r="AO165" s="11">
        <f>Table1[[#This Row],[Total (HRK million)                                         ]]*1000000/Table1[[#This Row],[Population 2017               ]]</f>
        <v>1842.5152838427948</v>
      </c>
      <c r="AP165" s="10">
        <v>4.4209199999999997</v>
      </c>
      <c r="AQ165" s="11">
        <f>Table1[[#This Row],[Total (HRK million)                                          ]]*1000000/Table1[[#This Row],[Population 2017               ]]</f>
        <v>1755.02977371973</v>
      </c>
      <c r="AR165" s="10">
        <f>Table1[[#This Row],[Total (HRK million)                                         ]]-Table1[[#This Row],[Total (HRK million)                                          ]]</f>
        <v>0.22037599999999991</v>
      </c>
      <c r="AS165" s="11">
        <f>Table1[[#This Row],[Total (HRK million)                                                  ]]*1000000/Table1[[#This Row],[Population 2017               ]]</f>
        <v>87.485510123064671</v>
      </c>
      <c r="AT165" s="45">
        <v>2590</v>
      </c>
      <c r="AU165" s="46">
        <v>5.6446730000000001</v>
      </c>
      <c r="AV165" s="13">
        <f>Table1[[#This Row],[Total (HRK million)                                ]]*1000000/Table1[[#This Row],[Population 2016]]</f>
        <v>2179.4104247104246</v>
      </c>
      <c r="AW165" s="46">
        <v>4.8780109999999999</v>
      </c>
      <c r="AX165" s="13">
        <f>Table1[[#This Row],[Total (HRK million)                                                        ]]*1000000/Table1[[#This Row],[Population 2016]]</f>
        <v>1883.4019305019306</v>
      </c>
      <c r="AY165" s="82">
        <f>Table1[[#This Row],[Total (HRK million)                                ]]-Table1[[#This Row],[Total (HRK million)                                                        ]]</f>
        <v>0.76666200000000018</v>
      </c>
      <c r="AZ165" s="13">
        <f>Table1[[#This Row],[Total (HRK million)                                                                      ]]*1000000/Table1[[#This Row],[Population 2016]]</f>
        <v>296.00849420849431</v>
      </c>
      <c r="BA165" s="68">
        <v>2618</v>
      </c>
      <c r="BB165" s="52">
        <v>6.1019730000000001</v>
      </c>
      <c r="BC165" s="13">
        <f>Table1[[#This Row],[Total (HRK million)                                                           ]]*1000000/Table1[[#This Row],[Population 2015]]</f>
        <v>2330.7765469824294</v>
      </c>
      <c r="BD165" s="52">
        <v>6.098001</v>
      </c>
      <c r="BE165" s="13">
        <f>Table1[[#This Row],[Total (HRK million) ]]*1000000/Table1[[#This Row],[Population 2015]]</f>
        <v>2329.2593582887703</v>
      </c>
      <c r="BF165" s="82">
        <f>Table1[[#This Row],[Total (HRK million)                                                           ]]-Table1[[#This Row],[Total (HRK million) ]]</f>
        <v>3.9720000000000866E-3</v>
      </c>
      <c r="BG165" s="13">
        <f>Table1[[#This Row],[Total (HRK million)     ]]*1000000/Table1[[#This Row],[Population 2015]]</f>
        <v>1.5171886936593149</v>
      </c>
      <c r="BH165" s="68">
        <v>2690</v>
      </c>
      <c r="BI165" s="88">
        <v>4.5111220000000003</v>
      </c>
      <c r="BJ165" s="12">
        <f>Table1[[#This Row],[Total (HRK million)                                  ]]*1000000/Table1[[#This Row],[Population 2014]]</f>
        <v>1676.9970260223049</v>
      </c>
      <c r="BK165" s="88">
        <v>5.2800960000000003</v>
      </c>
      <c r="BL165" s="12">
        <f>Table1[[#This Row],[Total (HRK million)    ]]*1000000/Table1[[#This Row],[Population 2014]]</f>
        <v>1962.8609665427509</v>
      </c>
      <c r="BM165" s="88">
        <f>Table1[[#This Row],[Total (HRK million)                                  ]]-Table1[[#This Row],[Total (HRK million)    ]]</f>
        <v>-0.76897400000000005</v>
      </c>
      <c r="BN165" s="12">
        <f>Table1[[#This Row],[Total (HRK million)      ]]*1000000/Table1[[#This Row],[Population 2014]]</f>
        <v>-285.86394052044608</v>
      </c>
      <c r="BO165" s="94">
        <v>4</v>
      </c>
      <c r="BP165" s="53">
        <v>5</v>
      </c>
      <c r="BQ165" s="55">
        <v>3</v>
      </c>
      <c r="BR165" s="26">
        <v>4</v>
      </c>
      <c r="BS165" s="13">
        <v>5</v>
      </c>
      <c r="BT165" s="13">
        <v>3</v>
      </c>
      <c r="BU165" s="13">
        <v>3</v>
      </c>
      <c r="BV165" s="13">
        <v>1</v>
      </c>
      <c r="BW165" s="56">
        <v>1</v>
      </c>
    </row>
    <row r="166" spans="1:75" x14ac:dyDescent="0.25">
      <c r="A166" s="14" t="s">
        <v>608</v>
      </c>
      <c r="B166" s="15" t="s">
        <v>666</v>
      </c>
      <c r="C166" s="15" t="s">
        <v>398</v>
      </c>
      <c r="D166" s="45">
        <v>1428</v>
      </c>
      <c r="E166" s="44">
        <v>11.203960799999999</v>
      </c>
      <c r="F166" s="40">
        <f>Table1[[#This Row],[Total (HRK million)]]*1000000/Table1[[#This Row],[Population 2022]]</f>
        <v>7845.9109243697467</v>
      </c>
      <c r="G166" s="44">
        <v>10.37582825</v>
      </c>
      <c r="H166" s="40">
        <f>Table1[[#This Row],[Total (HRK million)                ]]*1000000/Table1[[#This Row],[Population 2022]]</f>
        <v>7265.9861694677875</v>
      </c>
      <c r="I166" s="44">
        <v>0.82813254999999886</v>
      </c>
      <c r="J166" s="40">
        <f>Table1[[#This Row],[Total (HRK million)                           ]]*1000000/Table1[[#This Row],[Population 2022]]</f>
        <v>579.92475490196</v>
      </c>
      <c r="K166" s="45">
        <v>1500</v>
      </c>
      <c r="L166" s="44">
        <v>10.443396</v>
      </c>
      <c r="M166" s="40">
        <f>Table1[[#This Row],[Total (HRK million)  ]]*1000000/Table1[[#This Row],[Population 2021]]</f>
        <v>6962.2640000000001</v>
      </c>
      <c r="N166" s="44">
        <v>10.340069</v>
      </c>
      <c r="O166" s="40">
        <f>Table1[[#This Row],[Total (HRK million)                 ]]*1000000/Table1[[#This Row],[Population 2021]]</f>
        <v>6893.3793333333333</v>
      </c>
      <c r="P166" s="44">
        <v>0.10332700000000017</v>
      </c>
      <c r="Q166" s="40">
        <f>Table1[[#This Row],[Total (HRK million)                            ]]*1000000/Table1[[#This Row],[Population 2021]]</f>
        <v>68.884666666666789</v>
      </c>
      <c r="R166" s="64">
        <v>1626</v>
      </c>
      <c r="S166" s="35">
        <v>17.175726000000001</v>
      </c>
      <c r="T166" s="36">
        <f>Table1[[#This Row],[Total (HRK million)   ]]*1000000/Table1[[#This Row],[Population 2020]]</f>
        <v>10563.177121771218</v>
      </c>
      <c r="U166" s="35">
        <v>16.307016999999998</v>
      </c>
      <c r="V166" s="36">
        <f>Table1[[#This Row],[Total (HRK million)                  ]]*1000000/Table1[[#This Row],[Population 2020]]</f>
        <v>10028.915744157441</v>
      </c>
      <c r="W166" s="35">
        <f>Table1[[#This Row],[Total (HRK million)   ]]-Table1[[#This Row],[Total (HRK million)                  ]]</f>
        <v>0.86870900000000262</v>
      </c>
      <c r="X166" s="36">
        <f>Table1[[#This Row],[Total (HRK million)                             ]]*1000000/Table1[[#This Row],[Population 2020]]</f>
        <v>534.26137761377777</v>
      </c>
      <c r="Y166" s="68">
        <v>1641</v>
      </c>
      <c r="Z166" s="7">
        <v>10.750142</v>
      </c>
      <c r="AA166" s="6">
        <f>Table1[[#This Row],[Total (HRK million)                     ]]*1000000/Table1[[#This Row],[Population 2019                 ]]</f>
        <v>6550.9701401584398</v>
      </c>
      <c r="AB166" s="7">
        <v>14.167298000000001</v>
      </c>
      <c r="AC166" s="6">
        <f>Table1[[#This Row],[Total (HRK million)                                   ]]*1000000/Table1[[#This Row],[Population 2019                 ]]</f>
        <v>8633.3321145642894</v>
      </c>
      <c r="AD166" s="7">
        <f>Table1[[#This Row],[Total (HRK million)                     ]]-Table1[[#This Row],[Total (HRK million)                                   ]]</f>
        <v>-3.4171560000000003</v>
      </c>
      <c r="AE166" s="8">
        <f>Table1[[#This Row],[Total (HRK million)                       ]]*1000000/Table1[[#This Row],[Population 2019                 ]]</f>
        <v>-2082.3619744058506</v>
      </c>
      <c r="AF166" s="6">
        <v>1679</v>
      </c>
      <c r="AG166" s="7">
        <v>13.146447</v>
      </c>
      <c r="AH166" s="6">
        <f>Table1[[#This Row],[Total (HRK million)                                 ]]*1000000/Table1[[#This Row],[Population 2018]]</f>
        <v>7829.9267421083978</v>
      </c>
      <c r="AI166" s="7">
        <v>11.526749000000001</v>
      </c>
      <c r="AJ166" s="6">
        <f>Table1[[#This Row],[Total (HRK million)                                     ]]*1000000/Table1[[#This Row],[Population 2018]]</f>
        <v>6865.2465753424658</v>
      </c>
      <c r="AK166" s="7">
        <f>Table1[[#This Row],[Total (HRK million)                                 ]]-Table1[[#This Row],[Total (HRK million)                                     ]]</f>
        <v>1.6196979999999996</v>
      </c>
      <c r="AL166" s="8">
        <f>Table1[[#This Row],[Total (HRK million)                                      ]]*1000000/Table1[[#This Row],[Population 2018]]</f>
        <v>964.68016676593186</v>
      </c>
      <c r="AM166" s="9">
        <v>1710</v>
      </c>
      <c r="AN166" s="10">
        <v>5.9180609999999998</v>
      </c>
      <c r="AO166" s="11">
        <f>Table1[[#This Row],[Total (HRK million)                                         ]]*1000000/Table1[[#This Row],[Population 2017               ]]</f>
        <v>3460.8543859649121</v>
      </c>
      <c r="AP166" s="10">
        <v>6.4474780000000003</v>
      </c>
      <c r="AQ166" s="11">
        <f>Table1[[#This Row],[Total (HRK million)                                          ]]*1000000/Table1[[#This Row],[Population 2017               ]]</f>
        <v>3770.4549707602341</v>
      </c>
      <c r="AR166" s="10">
        <f>Table1[[#This Row],[Total (HRK million)                                         ]]-Table1[[#This Row],[Total (HRK million)                                          ]]</f>
        <v>-0.52941700000000047</v>
      </c>
      <c r="AS166" s="11">
        <f>Table1[[#This Row],[Total (HRK million)                                                  ]]*1000000/Table1[[#This Row],[Population 2017               ]]</f>
        <v>-309.60058479532194</v>
      </c>
      <c r="AT166" s="45">
        <v>1809</v>
      </c>
      <c r="AU166" s="46">
        <v>5.2693830000000004</v>
      </c>
      <c r="AV166" s="13">
        <f>Table1[[#This Row],[Total (HRK million)                                ]]*1000000/Table1[[#This Row],[Population 2016]]</f>
        <v>2912.8706467661691</v>
      </c>
      <c r="AW166" s="46">
        <v>4.3389870000000004</v>
      </c>
      <c r="AX166" s="13">
        <f>Table1[[#This Row],[Total (HRK million)                                                        ]]*1000000/Table1[[#This Row],[Population 2016]]</f>
        <v>2398.5555555555557</v>
      </c>
      <c r="AY166" s="82">
        <f>Table1[[#This Row],[Total (HRK million)                                ]]-Table1[[#This Row],[Total (HRK million)                                                        ]]</f>
        <v>0.930396</v>
      </c>
      <c r="AZ166" s="13">
        <f>Table1[[#This Row],[Total (HRK million)                                                                      ]]*1000000/Table1[[#This Row],[Population 2016]]</f>
        <v>514.31509121061356</v>
      </c>
      <c r="BA166" s="68">
        <v>1852</v>
      </c>
      <c r="BB166" s="52">
        <v>8.6751210000000007</v>
      </c>
      <c r="BC166" s="13">
        <f>Table1[[#This Row],[Total (HRK million)                                                           ]]*1000000/Table1[[#This Row],[Population 2015]]</f>
        <v>4684.1906047516195</v>
      </c>
      <c r="BD166" s="52">
        <v>8.7681590000000007</v>
      </c>
      <c r="BE166" s="13">
        <f>Table1[[#This Row],[Total (HRK million) ]]*1000000/Table1[[#This Row],[Population 2015]]</f>
        <v>4734.4271058315335</v>
      </c>
      <c r="BF166" s="82">
        <f>Table1[[#This Row],[Total (HRK million)                                                           ]]-Table1[[#This Row],[Total (HRK million) ]]</f>
        <v>-9.3037999999999954E-2</v>
      </c>
      <c r="BG166" s="13">
        <f>Table1[[#This Row],[Total (HRK million)     ]]*1000000/Table1[[#This Row],[Population 2015]]</f>
        <v>-50.23650107991358</v>
      </c>
      <c r="BH166" s="68">
        <v>1916</v>
      </c>
      <c r="BI166" s="88">
        <v>5.3671410000000002</v>
      </c>
      <c r="BJ166" s="12">
        <f>Table1[[#This Row],[Total (HRK million)                                  ]]*1000000/Table1[[#This Row],[Population 2014]]</f>
        <v>2801.2218162839249</v>
      </c>
      <c r="BK166" s="88">
        <v>7.7195270000000002</v>
      </c>
      <c r="BL166" s="12">
        <f>Table1[[#This Row],[Total (HRK million)    ]]*1000000/Table1[[#This Row],[Population 2014]]</f>
        <v>4028.9806889352817</v>
      </c>
      <c r="BM166" s="88">
        <f>Table1[[#This Row],[Total (HRK million)                                  ]]-Table1[[#This Row],[Total (HRK million)    ]]</f>
        <v>-2.3523860000000001</v>
      </c>
      <c r="BN166" s="12">
        <f>Table1[[#This Row],[Total (HRK million)      ]]*1000000/Table1[[#This Row],[Population 2014]]</f>
        <v>-1227.758872651357</v>
      </c>
      <c r="BO166" s="94">
        <v>5</v>
      </c>
      <c r="BP166" s="53">
        <v>5</v>
      </c>
      <c r="BQ166" s="55">
        <v>5</v>
      </c>
      <c r="BR166" s="26">
        <v>4</v>
      </c>
      <c r="BS166" s="13">
        <v>2</v>
      </c>
      <c r="BT166" s="13">
        <v>3</v>
      </c>
      <c r="BU166" s="13">
        <v>2</v>
      </c>
      <c r="BV166" s="13">
        <v>3</v>
      </c>
      <c r="BW166" s="56">
        <v>0</v>
      </c>
    </row>
    <row r="167" spans="1:75" x14ac:dyDescent="0.25">
      <c r="A167" s="14" t="s">
        <v>608</v>
      </c>
      <c r="B167" s="15" t="s">
        <v>121</v>
      </c>
      <c r="C167" s="15" t="s">
        <v>150</v>
      </c>
      <c r="D167" s="47">
        <v>3853</v>
      </c>
      <c r="E167" s="46">
        <v>13.684200240000001</v>
      </c>
      <c r="F167" s="36">
        <f>Table1[[#This Row],[Total (HRK million)]]*1000000/Table1[[#This Row],[Population 2022]]</f>
        <v>3551.5702673241631</v>
      </c>
      <c r="G167" s="46">
        <v>13.530748169999997</v>
      </c>
      <c r="H167" s="36">
        <f>Table1[[#This Row],[Total (HRK million)                ]]*1000000/Table1[[#This Row],[Population 2022]]</f>
        <v>3511.7436205554109</v>
      </c>
      <c r="I167" s="46">
        <v>0.15345207000000216</v>
      </c>
      <c r="J167" s="36">
        <f>Table1[[#This Row],[Total (HRK million)                           ]]*1000000/Table1[[#This Row],[Population 2022]]</f>
        <v>39.826646768752184</v>
      </c>
      <c r="K167" s="47">
        <v>3797</v>
      </c>
      <c r="L167" s="46">
        <v>11.164529999999999</v>
      </c>
      <c r="M167" s="36">
        <f>Table1[[#This Row],[Total (HRK million)  ]]*1000000/Table1[[#This Row],[Population 2021]]</f>
        <v>2940.3555438504081</v>
      </c>
      <c r="N167" s="46">
        <v>15.966384</v>
      </c>
      <c r="O167" s="36">
        <f>Table1[[#This Row],[Total (HRK million)                 ]]*1000000/Table1[[#This Row],[Population 2021]]</f>
        <v>4204.999736634185</v>
      </c>
      <c r="P167" s="46">
        <v>-4.8018540000000005</v>
      </c>
      <c r="Q167" s="36">
        <f>Table1[[#This Row],[Total (HRK million)                            ]]*1000000/Table1[[#This Row],[Population 2021]]</f>
        <v>-1264.6441927837768</v>
      </c>
      <c r="R167" s="64">
        <v>3751</v>
      </c>
      <c r="S167" s="35">
        <v>10.053174</v>
      </c>
      <c r="T167" s="36">
        <f>Table1[[#This Row],[Total (HRK million)   ]]*1000000/Table1[[#This Row],[Population 2020]]</f>
        <v>2680.1316982138096</v>
      </c>
      <c r="U167" s="35">
        <v>10.721905</v>
      </c>
      <c r="V167" s="36">
        <f>Table1[[#This Row],[Total (HRK million)                  ]]*1000000/Table1[[#This Row],[Population 2020]]</f>
        <v>2858.4124233537723</v>
      </c>
      <c r="W167" s="35">
        <f>Table1[[#This Row],[Total (HRK million)   ]]-Table1[[#This Row],[Total (HRK million)                  ]]</f>
        <v>-0.6687309999999993</v>
      </c>
      <c r="X167" s="36">
        <f>Table1[[#This Row],[Total (HRK million)                             ]]*1000000/Table1[[#This Row],[Population 2020]]</f>
        <v>-178.2807251399625</v>
      </c>
      <c r="Y167" s="68">
        <v>3762</v>
      </c>
      <c r="Z167" s="7">
        <v>10.741215</v>
      </c>
      <c r="AA167" s="6">
        <f>Table1[[#This Row],[Total (HRK million)                     ]]*1000000/Table1[[#This Row],[Population 2019                 ]]</f>
        <v>2855.1874003189791</v>
      </c>
      <c r="AB167" s="7">
        <v>11.356344999999999</v>
      </c>
      <c r="AC167" s="6">
        <f>Table1[[#This Row],[Total (HRK million)                                   ]]*1000000/Table1[[#This Row],[Population 2019                 ]]</f>
        <v>3018.6988304093566</v>
      </c>
      <c r="AD167" s="7">
        <f>Table1[[#This Row],[Total (HRK million)                     ]]-Table1[[#This Row],[Total (HRK million)                                   ]]</f>
        <v>-0.61512999999999884</v>
      </c>
      <c r="AE167" s="8">
        <f>Table1[[#This Row],[Total (HRK million)                       ]]*1000000/Table1[[#This Row],[Population 2019                 ]]</f>
        <v>-163.51143009037716</v>
      </c>
      <c r="AF167" s="6">
        <v>3746</v>
      </c>
      <c r="AG167" s="7">
        <v>8.4290439999999993</v>
      </c>
      <c r="AH167" s="6">
        <f>Table1[[#This Row],[Total (HRK million)                                 ]]*1000000/Table1[[#This Row],[Population 2018]]</f>
        <v>2250.1452215696745</v>
      </c>
      <c r="AI167" s="7">
        <v>9.0727220000000006</v>
      </c>
      <c r="AJ167" s="6">
        <f>Table1[[#This Row],[Total (HRK million)                                     ]]*1000000/Table1[[#This Row],[Population 2018]]</f>
        <v>2421.975974372664</v>
      </c>
      <c r="AK167" s="7">
        <f>Table1[[#This Row],[Total (HRK million)                                 ]]-Table1[[#This Row],[Total (HRK million)                                     ]]</f>
        <v>-0.6436780000000013</v>
      </c>
      <c r="AL167" s="8">
        <f>Table1[[#This Row],[Total (HRK million)                                      ]]*1000000/Table1[[#This Row],[Population 2018]]</f>
        <v>-171.83075280299019</v>
      </c>
      <c r="AM167" s="9">
        <v>3783</v>
      </c>
      <c r="AN167" s="10">
        <v>7.3762150000000002</v>
      </c>
      <c r="AO167" s="11">
        <f>Table1[[#This Row],[Total (HRK million)                                         ]]*1000000/Table1[[#This Row],[Population 2017               ]]</f>
        <v>1949.832143801216</v>
      </c>
      <c r="AP167" s="10">
        <v>6.9494150000000001</v>
      </c>
      <c r="AQ167" s="11">
        <f>Table1[[#This Row],[Total (HRK million)                                          ]]*1000000/Table1[[#This Row],[Population 2017               ]]</f>
        <v>1837.0116309807031</v>
      </c>
      <c r="AR167" s="10">
        <f>Table1[[#This Row],[Total (HRK million)                                         ]]-Table1[[#This Row],[Total (HRK million)                                          ]]</f>
        <v>0.42680000000000007</v>
      </c>
      <c r="AS167" s="11">
        <f>Table1[[#This Row],[Total (HRK million)                                                  ]]*1000000/Table1[[#This Row],[Population 2017               ]]</f>
        <v>112.82051282051283</v>
      </c>
      <c r="AT167" s="45">
        <v>3801</v>
      </c>
      <c r="AU167" s="46">
        <v>9.5364299999999993</v>
      </c>
      <c r="AV167" s="13">
        <f>Table1[[#This Row],[Total (HRK million)                                ]]*1000000/Table1[[#This Row],[Population 2016]]</f>
        <v>2508.9265982636148</v>
      </c>
      <c r="AW167" s="46">
        <v>7.0938840000000001</v>
      </c>
      <c r="AX167" s="13">
        <f>Table1[[#This Row],[Total (HRK million)                                                        ]]*1000000/Table1[[#This Row],[Population 2016]]</f>
        <v>1866.3204419889503</v>
      </c>
      <c r="AY167" s="82">
        <f>Table1[[#This Row],[Total (HRK million)                                ]]-Table1[[#This Row],[Total (HRK million)                                                        ]]</f>
        <v>2.4425459999999992</v>
      </c>
      <c r="AZ167" s="13">
        <f>Table1[[#This Row],[Total (HRK million)                                                                      ]]*1000000/Table1[[#This Row],[Population 2016]]</f>
        <v>642.60615627466427</v>
      </c>
      <c r="BA167" s="68">
        <v>3839</v>
      </c>
      <c r="BB167" s="52">
        <v>6.7678140000000004</v>
      </c>
      <c r="BC167" s="13">
        <f>Table1[[#This Row],[Total (HRK million)                                                           ]]*1000000/Table1[[#This Row],[Population 2015]]</f>
        <v>1762.9106538160979</v>
      </c>
      <c r="BD167" s="52">
        <v>5.901319</v>
      </c>
      <c r="BE167" s="13">
        <f>Table1[[#This Row],[Total (HRK million) ]]*1000000/Table1[[#This Row],[Population 2015]]</f>
        <v>1537.2021359729097</v>
      </c>
      <c r="BF167" s="82">
        <f>Table1[[#This Row],[Total (HRK million)                                                           ]]-Table1[[#This Row],[Total (HRK million) ]]</f>
        <v>0.86649500000000046</v>
      </c>
      <c r="BG167" s="13">
        <f>Table1[[#This Row],[Total (HRK million)     ]]*1000000/Table1[[#This Row],[Population 2015]]</f>
        <v>225.70851784318845</v>
      </c>
      <c r="BH167" s="68">
        <v>3854</v>
      </c>
      <c r="BI167" s="88">
        <v>6.8071320000000002</v>
      </c>
      <c r="BJ167" s="12">
        <f>Table1[[#This Row],[Total (HRK million)                                  ]]*1000000/Table1[[#This Row],[Population 2014]]</f>
        <v>1766.2511676180591</v>
      </c>
      <c r="BK167" s="88">
        <v>5.4667979999999998</v>
      </c>
      <c r="BL167" s="12">
        <f>Table1[[#This Row],[Total (HRK million)    ]]*1000000/Table1[[#This Row],[Population 2014]]</f>
        <v>1418.4737934613388</v>
      </c>
      <c r="BM167" s="88">
        <f>Table1[[#This Row],[Total (HRK million)                                  ]]-Table1[[#This Row],[Total (HRK million)    ]]</f>
        <v>1.3403340000000004</v>
      </c>
      <c r="BN167" s="12">
        <f>Table1[[#This Row],[Total (HRK million)      ]]*1000000/Table1[[#This Row],[Population 2014]]</f>
        <v>347.77737415672038</v>
      </c>
      <c r="BO167" s="94">
        <v>5</v>
      </c>
      <c r="BP167" s="53">
        <v>5</v>
      </c>
      <c r="BQ167" s="55">
        <v>5</v>
      </c>
      <c r="BR167" s="26">
        <v>5</v>
      </c>
      <c r="BS167" s="13">
        <v>5</v>
      </c>
      <c r="BT167" s="13">
        <v>4</v>
      </c>
      <c r="BU167" s="13">
        <v>3</v>
      </c>
      <c r="BV167" s="13">
        <v>0</v>
      </c>
      <c r="BW167" s="56">
        <v>0</v>
      </c>
    </row>
    <row r="168" spans="1:75" x14ac:dyDescent="0.25">
      <c r="A168" s="14" t="s">
        <v>608</v>
      </c>
      <c r="B168" s="15" t="s">
        <v>673</v>
      </c>
      <c r="C168" s="15" t="s">
        <v>328</v>
      </c>
      <c r="D168" s="47">
        <v>3281</v>
      </c>
      <c r="E168" s="46">
        <v>12.128138659999999</v>
      </c>
      <c r="F168" s="36">
        <f>Table1[[#This Row],[Total (HRK million)]]*1000000/Table1[[#This Row],[Population 2022]]</f>
        <v>3696.4762755257543</v>
      </c>
      <c r="G168" s="46">
        <v>10.387049620000001</v>
      </c>
      <c r="H168" s="36">
        <f>Table1[[#This Row],[Total (HRK million)                ]]*1000000/Table1[[#This Row],[Population 2022]]</f>
        <v>3165.8182322462667</v>
      </c>
      <c r="I168" s="46">
        <v>1.7410890399999992</v>
      </c>
      <c r="J168" s="36">
        <f>Table1[[#This Row],[Total (HRK million)                           ]]*1000000/Table1[[#This Row],[Population 2022]]</f>
        <v>530.65804327948774</v>
      </c>
      <c r="K168" s="47">
        <v>3371</v>
      </c>
      <c r="L168" s="46">
        <v>13.938098999999999</v>
      </c>
      <c r="M168" s="36">
        <f>Table1[[#This Row],[Total (HRK million)  ]]*1000000/Table1[[#This Row],[Population 2021]]</f>
        <v>4134.707505191338</v>
      </c>
      <c r="N168" s="46">
        <v>15.37274</v>
      </c>
      <c r="O168" s="36">
        <f>Table1[[#This Row],[Total (HRK million)                 ]]*1000000/Table1[[#This Row],[Population 2021]]</f>
        <v>4560.2907149213879</v>
      </c>
      <c r="P168" s="46">
        <v>-1.4346410000000009</v>
      </c>
      <c r="Q168" s="36">
        <f>Table1[[#This Row],[Total (HRK million)                            ]]*1000000/Table1[[#This Row],[Population 2021]]</f>
        <v>-425.58320973005073</v>
      </c>
      <c r="R168" s="64">
        <v>3431</v>
      </c>
      <c r="S168" s="35">
        <v>12.933418</v>
      </c>
      <c r="T168" s="36">
        <f>Table1[[#This Row],[Total (HRK million)   ]]*1000000/Table1[[#This Row],[Population 2020]]</f>
        <v>3769.5767997668318</v>
      </c>
      <c r="U168" s="35">
        <v>13.448981</v>
      </c>
      <c r="V168" s="36">
        <f>Table1[[#This Row],[Total (HRK million)                  ]]*1000000/Table1[[#This Row],[Population 2020]]</f>
        <v>3919.842902943748</v>
      </c>
      <c r="W168" s="35">
        <f>Table1[[#This Row],[Total (HRK million)   ]]-Table1[[#This Row],[Total (HRK million)                  ]]</f>
        <v>-0.51556300000000022</v>
      </c>
      <c r="X168" s="36">
        <f>Table1[[#This Row],[Total (HRK million)                             ]]*1000000/Table1[[#This Row],[Population 2020]]</f>
        <v>-150.26610317691643</v>
      </c>
      <c r="Y168" s="68">
        <v>3484</v>
      </c>
      <c r="Z168" s="7">
        <v>11.02899</v>
      </c>
      <c r="AA168" s="6">
        <f>Table1[[#This Row],[Total (HRK million)                     ]]*1000000/Table1[[#This Row],[Population 2019                 ]]</f>
        <v>3165.6113662456946</v>
      </c>
      <c r="AB168" s="7">
        <v>10.798359</v>
      </c>
      <c r="AC168" s="6">
        <f>Table1[[#This Row],[Total (HRK million)                                   ]]*1000000/Table1[[#This Row],[Population 2019                 ]]</f>
        <v>3099.4141791044776</v>
      </c>
      <c r="AD168" s="7">
        <f>Table1[[#This Row],[Total (HRK million)                     ]]-Table1[[#This Row],[Total (HRK million)                                   ]]</f>
        <v>0.2306310000000007</v>
      </c>
      <c r="AE168" s="8">
        <f>Table1[[#This Row],[Total (HRK million)                       ]]*1000000/Table1[[#This Row],[Population 2019                 ]]</f>
        <v>66.197187141217199</v>
      </c>
      <c r="AF168" s="6">
        <v>3547</v>
      </c>
      <c r="AG168" s="7">
        <v>9.8103529999999992</v>
      </c>
      <c r="AH168" s="6">
        <f>Table1[[#This Row],[Total (HRK million)                                 ]]*1000000/Table1[[#This Row],[Population 2018]]</f>
        <v>2765.8170284747675</v>
      </c>
      <c r="AI168" s="7">
        <v>9.0493710000000007</v>
      </c>
      <c r="AJ168" s="6">
        <f>Table1[[#This Row],[Total (HRK million)                                     ]]*1000000/Table1[[#This Row],[Population 2018]]</f>
        <v>2551.2745982520441</v>
      </c>
      <c r="AK168" s="7">
        <f>Table1[[#This Row],[Total (HRK million)                                 ]]-Table1[[#This Row],[Total (HRK million)                                     ]]</f>
        <v>0.76098199999999849</v>
      </c>
      <c r="AL168" s="8">
        <f>Table1[[#This Row],[Total (HRK million)                                      ]]*1000000/Table1[[#This Row],[Population 2018]]</f>
        <v>214.542430222723</v>
      </c>
      <c r="AM168" s="9">
        <v>3654</v>
      </c>
      <c r="AN168" s="10">
        <v>7.9821479999999996</v>
      </c>
      <c r="AO168" s="11">
        <f>Table1[[#This Row],[Total (HRK million)                                         ]]*1000000/Table1[[#This Row],[Population 2017               ]]</f>
        <v>2184.4958949096881</v>
      </c>
      <c r="AP168" s="10">
        <v>6.0190289999999997</v>
      </c>
      <c r="AQ168" s="11">
        <f>Table1[[#This Row],[Total (HRK million)                                          ]]*1000000/Table1[[#This Row],[Population 2017               ]]</f>
        <v>1647.2438423645319</v>
      </c>
      <c r="AR168" s="10">
        <f>Table1[[#This Row],[Total (HRK million)                                         ]]-Table1[[#This Row],[Total (HRK million)                                          ]]</f>
        <v>1.9631189999999998</v>
      </c>
      <c r="AS168" s="11">
        <f>Table1[[#This Row],[Total (HRK million)                                                  ]]*1000000/Table1[[#This Row],[Population 2017               ]]</f>
        <v>537.25205254515595</v>
      </c>
      <c r="AT168" s="45">
        <v>3749</v>
      </c>
      <c r="AU168" s="46">
        <v>6.4113530000000001</v>
      </c>
      <c r="AV168" s="13">
        <f>Table1[[#This Row],[Total (HRK million)                                ]]*1000000/Table1[[#This Row],[Population 2016]]</f>
        <v>1710.1501733795678</v>
      </c>
      <c r="AW168" s="46">
        <v>7.4574530000000001</v>
      </c>
      <c r="AX168" s="13">
        <f>Table1[[#This Row],[Total (HRK million)                                                        ]]*1000000/Table1[[#This Row],[Population 2016]]</f>
        <v>1989.184582555348</v>
      </c>
      <c r="AY168" s="82">
        <f>Table1[[#This Row],[Total (HRK million)                                ]]-Table1[[#This Row],[Total (HRK million)                                                        ]]</f>
        <v>-1.0461</v>
      </c>
      <c r="AZ168" s="13">
        <f>Table1[[#This Row],[Total (HRK million)                                                                      ]]*1000000/Table1[[#This Row],[Population 2016]]</f>
        <v>-279.03440917578018</v>
      </c>
      <c r="BA168" s="68">
        <v>3858</v>
      </c>
      <c r="BB168" s="52">
        <v>9.5755730000000003</v>
      </c>
      <c r="BC168" s="13">
        <f>Table1[[#This Row],[Total (HRK million)                                                           ]]*1000000/Table1[[#This Row],[Population 2015]]</f>
        <v>2482.004406428201</v>
      </c>
      <c r="BD168" s="52">
        <v>5.7420140000000002</v>
      </c>
      <c r="BE168" s="13">
        <f>Table1[[#This Row],[Total (HRK million) ]]*1000000/Table1[[#This Row],[Population 2015]]</f>
        <v>1488.3395541731468</v>
      </c>
      <c r="BF168" s="82">
        <f>Table1[[#This Row],[Total (HRK million)                                                           ]]-Table1[[#This Row],[Total (HRK million) ]]</f>
        <v>3.8335590000000002</v>
      </c>
      <c r="BG168" s="13">
        <f>Table1[[#This Row],[Total (HRK million)     ]]*1000000/Table1[[#This Row],[Population 2015]]</f>
        <v>993.66485225505448</v>
      </c>
      <c r="BH168" s="68">
        <v>3940</v>
      </c>
      <c r="BI168" s="88">
        <v>4.2312159999999999</v>
      </c>
      <c r="BJ168" s="12">
        <f>Table1[[#This Row],[Total (HRK million)                                  ]]*1000000/Table1[[#This Row],[Population 2014]]</f>
        <v>1073.9126903553299</v>
      </c>
      <c r="BK168" s="88">
        <v>7.6099800000000002</v>
      </c>
      <c r="BL168" s="12">
        <f>Table1[[#This Row],[Total (HRK million)    ]]*1000000/Table1[[#This Row],[Population 2014]]</f>
        <v>1931.4670050761422</v>
      </c>
      <c r="BM168" s="88">
        <f>Table1[[#This Row],[Total (HRK million)                                  ]]-Table1[[#This Row],[Total (HRK million)    ]]</f>
        <v>-3.3787640000000003</v>
      </c>
      <c r="BN168" s="12">
        <f>Table1[[#This Row],[Total (HRK million)      ]]*1000000/Table1[[#This Row],[Population 2014]]</f>
        <v>-857.55431472081227</v>
      </c>
      <c r="BO168" s="94">
        <v>5</v>
      </c>
      <c r="BP168" s="53">
        <v>5</v>
      </c>
      <c r="BQ168" s="55">
        <v>5</v>
      </c>
      <c r="BR168" s="26">
        <v>5</v>
      </c>
      <c r="BS168" s="13">
        <v>5</v>
      </c>
      <c r="BT168" s="13">
        <v>4</v>
      </c>
      <c r="BU168" s="13">
        <v>2</v>
      </c>
      <c r="BV168" s="13">
        <v>1</v>
      </c>
      <c r="BW168" s="56">
        <v>3</v>
      </c>
    </row>
    <row r="169" spans="1:75" x14ac:dyDescent="0.25">
      <c r="A169" s="14" t="s">
        <v>608</v>
      </c>
      <c r="B169" s="15" t="s">
        <v>32</v>
      </c>
      <c r="C169" s="15" t="s">
        <v>228</v>
      </c>
      <c r="D169" s="45">
        <v>3163</v>
      </c>
      <c r="E169" s="44">
        <v>12.292233269999999</v>
      </c>
      <c r="F169" s="40">
        <f>Table1[[#This Row],[Total (HRK million)]]*1000000/Table1[[#This Row],[Population 2022]]</f>
        <v>3886.25775213405</v>
      </c>
      <c r="G169" s="44">
        <v>15.12752691</v>
      </c>
      <c r="H169" s="40">
        <f>Table1[[#This Row],[Total (HRK million)                ]]*1000000/Table1[[#This Row],[Population 2022]]</f>
        <v>4782.6515681315204</v>
      </c>
      <c r="I169" s="44">
        <v>-2.8352936400000006</v>
      </c>
      <c r="J169" s="40">
        <f>Table1[[#This Row],[Total (HRK million)                           ]]*1000000/Table1[[#This Row],[Population 2022]]</f>
        <v>-896.39381599747094</v>
      </c>
      <c r="K169" s="45">
        <v>3183</v>
      </c>
      <c r="L169" s="44">
        <v>9.4336020000000005</v>
      </c>
      <c r="M169" s="40">
        <f>Table1[[#This Row],[Total (HRK million)  ]]*1000000/Table1[[#This Row],[Population 2021]]</f>
        <v>2963.7455230914234</v>
      </c>
      <c r="N169" s="44">
        <v>10.753856000000001</v>
      </c>
      <c r="O169" s="40">
        <f>Table1[[#This Row],[Total (HRK million)                 ]]*1000000/Table1[[#This Row],[Population 2021]]</f>
        <v>3378.5284322965754</v>
      </c>
      <c r="P169" s="44">
        <v>-1.3202540000000003</v>
      </c>
      <c r="Q169" s="40">
        <f>Table1[[#This Row],[Total (HRK million)                            ]]*1000000/Table1[[#This Row],[Population 2021]]</f>
        <v>-414.78290920515246</v>
      </c>
      <c r="R169" s="64">
        <v>3736</v>
      </c>
      <c r="S169" s="35">
        <v>9.8908649999999998</v>
      </c>
      <c r="T169" s="36">
        <f>Table1[[#This Row],[Total (HRK million)   ]]*1000000/Table1[[#This Row],[Population 2020]]</f>
        <v>2647.4478051391861</v>
      </c>
      <c r="U169" s="35">
        <v>7.8456530000000004</v>
      </c>
      <c r="V169" s="36">
        <f>Table1[[#This Row],[Total (HRK million)                  ]]*1000000/Table1[[#This Row],[Population 2020]]</f>
        <v>2100.0141862955034</v>
      </c>
      <c r="W169" s="35">
        <f>Table1[[#This Row],[Total (HRK million)   ]]-Table1[[#This Row],[Total (HRK million)                  ]]</f>
        <v>2.0452119999999994</v>
      </c>
      <c r="X169" s="36">
        <f>Table1[[#This Row],[Total (HRK million)                             ]]*1000000/Table1[[#This Row],[Population 2020]]</f>
        <v>547.43361884368289</v>
      </c>
      <c r="Y169" s="68">
        <v>3758</v>
      </c>
      <c r="Z169" s="7">
        <v>10.402281</v>
      </c>
      <c r="AA169" s="6">
        <f>Table1[[#This Row],[Total (HRK million)                     ]]*1000000/Table1[[#This Row],[Population 2019                 ]]</f>
        <v>2768.0364555614688</v>
      </c>
      <c r="AB169" s="7">
        <v>12.036113</v>
      </c>
      <c r="AC169" s="6">
        <f>Table1[[#This Row],[Total (HRK million)                                   ]]*1000000/Table1[[#This Row],[Population 2019                 ]]</f>
        <v>3202.7974986695049</v>
      </c>
      <c r="AD169" s="7">
        <f>Table1[[#This Row],[Total (HRK million)                     ]]-Table1[[#This Row],[Total (HRK million)                                   ]]</f>
        <v>-1.633832</v>
      </c>
      <c r="AE169" s="8">
        <f>Table1[[#This Row],[Total (HRK million)                       ]]*1000000/Table1[[#This Row],[Population 2019                 ]]</f>
        <v>-434.76104310803618</v>
      </c>
      <c r="AF169" s="6">
        <v>3789</v>
      </c>
      <c r="AG169" s="7">
        <v>10.016104</v>
      </c>
      <c r="AH169" s="6">
        <f>Table1[[#This Row],[Total (HRK million)                                 ]]*1000000/Table1[[#This Row],[Population 2018]]</f>
        <v>2643.4689891792032</v>
      </c>
      <c r="AI169" s="7">
        <v>11.618706</v>
      </c>
      <c r="AJ169" s="6">
        <f>Table1[[#This Row],[Total (HRK million)                                     ]]*1000000/Table1[[#This Row],[Population 2018]]</f>
        <v>3066.4307205067298</v>
      </c>
      <c r="AK169" s="7">
        <f>Table1[[#This Row],[Total (HRK million)                                 ]]-Table1[[#This Row],[Total (HRK million)                                     ]]</f>
        <v>-1.6026019999999992</v>
      </c>
      <c r="AL169" s="8">
        <f>Table1[[#This Row],[Total (HRK million)                                      ]]*1000000/Table1[[#This Row],[Population 2018]]</f>
        <v>-422.96173132752688</v>
      </c>
      <c r="AM169" s="9">
        <v>3732</v>
      </c>
      <c r="AN169" s="10">
        <v>7.4529350000000001</v>
      </c>
      <c r="AO169" s="11">
        <f>Table1[[#This Row],[Total (HRK million)                                         ]]*1000000/Table1[[#This Row],[Population 2017               ]]</f>
        <v>1997.0351018220792</v>
      </c>
      <c r="AP169" s="10">
        <v>11.577363999999999</v>
      </c>
      <c r="AQ169" s="11">
        <f>Table1[[#This Row],[Total (HRK million)                                          ]]*1000000/Table1[[#This Row],[Population 2017               ]]</f>
        <v>3102.1875669882102</v>
      </c>
      <c r="AR169" s="10">
        <f>Table1[[#This Row],[Total (HRK million)                                         ]]-Table1[[#This Row],[Total (HRK million)                                          ]]</f>
        <v>-4.1244289999999992</v>
      </c>
      <c r="AS169" s="11">
        <f>Table1[[#This Row],[Total (HRK million)                                                  ]]*1000000/Table1[[#This Row],[Population 2017               ]]</f>
        <v>-1105.1524651661305</v>
      </c>
      <c r="AT169" s="45">
        <v>3728</v>
      </c>
      <c r="AU169" s="46">
        <v>11.372045</v>
      </c>
      <c r="AV169" s="13">
        <f>Table1[[#This Row],[Total (HRK million)                                ]]*1000000/Table1[[#This Row],[Population 2016]]</f>
        <v>3050.4412553648067</v>
      </c>
      <c r="AW169" s="46">
        <v>7.8831030000000002</v>
      </c>
      <c r="AX169" s="13">
        <f>Table1[[#This Row],[Total (HRK million)                                                        ]]*1000000/Table1[[#This Row],[Population 2016]]</f>
        <v>2114.5662553648067</v>
      </c>
      <c r="AY169" s="82">
        <f>Table1[[#This Row],[Total (HRK million)                                ]]-Table1[[#This Row],[Total (HRK million)                                                        ]]</f>
        <v>3.4889419999999998</v>
      </c>
      <c r="AZ169" s="13">
        <f>Table1[[#This Row],[Total (HRK million)                                                                      ]]*1000000/Table1[[#This Row],[Population 2016]]</f>
        <v>935.87499999999989</v>
      </c>
      <c r="BA169" s="68">
        <v>3747</v>
      </c>
      <c r="BB169" s="52">
        <v>4.6550669999999998</v>
      </c>
      <c r="BC169" s="13">
        <f>Table1[[#This Row],[Total (HRK million)                                                           ]]*1000000/Table1[[#This Row],[Population 2015]]</f>
        <v>1242.3450760608487</v>
      </c>
      <c r="BD169" s="52">
        <v>11.049434</v>
      </c>
      <c r="BE169" s="13">
        <f>Table1[[#This Row],[Total (HRK million) ]]*1000000/Table1[[#This Row],[Population 2015]]</f>
        <v>2948.8748331998931</v>
      </c>
      <c r="BF169" s="82">
        <f>Table1[[#This Row],[Total (HRK million)                                                           ]]-Table1[[#This Row],[Total (HRK million) ]]</f>
        <v>-6.3943669999999999</v>
      </c>
      <c r="BG169" s="13">
        <f>Table1[[#This Row],[Total (HRK million)     ]]*1000000/Table1[[#This Row],[Population 2015]]</f>
        <v>-1706.5297571390445</v>
      </c>
      <c r="BH169" s="68">
        <v>3616</v>
      </c>
      <c r="BI169" s="88">
        <v>13.266821999999999</v>
      </c>
      <c r="BJ169" s="12">
        <f>Table1[[#This Row],[Total (HRK million)                                  ]]*1000000/Table1[[#This Row],[Population 2014]]</f>
        <v>3668.9220132743362</v>
      </c>
      <c r="BK169" s="88">
        <v>11.299159</v>
      </c>
      <c r="BL169" s="12">
        <f>Table1[[#This Row],[Total (HRK million)    ]]*1000000/Table1[[#This Row],[Population 2014]]</f>
        <v>3124.7674225663718</v>
      </c>
      <c r="BM169" s="88">
        <f>Table1[[#This Row],[Total (HRK million)                                  ]]-Table1[[#This Row],[Total (HRK million)    ]]</f>
        <v>1.9676629999999999</v>
      </c>
      <c r="BN169" s="12">
        <f>Table1[[#This Row],[Total (HRK million)      ]]*1000000/Table1[[#This Row],[Population 2014]]</f>
        <v>544.15459070796464</v>
      </c>
      <c r="BO169" s="94">
        <v>5</v>
      </c>
      <c r="BP169" s="53">
        <v>5</v>
      </c>
      <c r="BQ169" s="55">
        <v>4</v>
      </c>
      <c r="BR169" s="26">
        <v>2</v>
      </c>
      <c r="BS169" s="13">
        <v>4</v>
      </c>
      <c r="BT169" s="13">
        <v>2</v>
      </c>
      <c r="BU169" s="13">
        <v>3</v>
      </c>
      <c r="BV169" s="13">
        <v>0</v>
      </c>
      <c r="BW169" s="56">
        <v>1</v>
      </c>
    </row>
    <row r="170" spans="1:75" x14ac:dyDescent="0.25">
      <c r="A170" s="14" t="s">
        <v>608</v>
      </c>
      <c r="B170" s="15" t="s">
        <v>663</v>
      </c>
      <c r="C170" s="15" t="s">
        <v>515</v>
      </c>
      <c r="D170" s="49">
        <v>518</v>
      </c>
      <c r="E170" s="46">
        <v>5.3407835499999994</v>
      </c>
      <c r="F170" s="36">
        <f>Table1[[#This Row],[Total (HRK million)]]*1000000/Table1[[#This Row],[Population 2022]]</f>
        <v>10310.392953667953</v>
      </c>
      <c r="G170" s="46">
        <v>4.6152325799999998</v>
      </c>
      <c r="H170" s="36">
        <f>Table1[[#This Row],[Total (HRK million)                ]]*1000000/Table1[[#This Row],[Population 2022]]</f>
        <v>8909.7154054054063</v>
      </c>
      <c r="I170" s="46">
        <v>0.72555096999999968</v>
      </c>
      <c r="J170" s="36">
        <f>Table1[[#This Row],[Total (HRK million)                           ]]*1000000/Table1[[#This Row],[Population 2022]]</f>
        <v>1400.6775482625478</v>
      </c>
      <c r="K170" s="49">
        <v>522</v>
      </c>
      <c r="L170" s="46">
        <v>5.2732250000000001</v>
      </c>
      <c r="M170" s="36">
        <f>Table1[[#This Row],[Total (HRK million)  ]]*1000000/Table1[[#This Row],[Population 2021]]</f>
        <v>10101.963601532567</v>
      </c>
      <c r="N170" s="46">
        <v>5.0934520000000001</v>
      </c>
      <c r="O170" s="36">
        <f>Table1[[#This Row],[Total (HRK million)                 ]]*1000000/Table1[[#This Row],[Population 2021]]</f>
        <v>9757.5708812260527</v>
      </c>
      <c r="P170" s="46">
        <v>0.17977299999999996</v>
      </c>
      <c r="Q170" s="36">
        <f>Table1[[#This Row],[Total (HRK million)                            ]]*1000000/Table1[[#This Row],[Population 2021]]</f>
        <v>344.39272030651335</v>
      </c>
      <c r="R170" s="64">
        <v>586</v>
      </c>
      <c r="S170" s="35">
        <v>4.4446810000000001</v>
      </c>
      <c r="T170" s="36">
        <f>Table1[[#This Row],[Total (HRK million)   ]]*1000000/Table1[[#This Row],[Population 2020]]</f>
        <v>7584.7798634812289</v>
      </c>
      <c r="U170" s="35">
        <v>4.0990500000000001</v>
      </c>
      <c r="V170" s="36">
        <f>Table1[[#This Row],[Total (HRK million)                  ]]*1000000/Table1[[#This Row],[Population 2020]]</f>
        <v>6994.9658703071673</v>
      </c>
      <c r="W170" s="35">
        <f>Table1[[#This Row],[Total (HRK million)   ]]-Table1[[#This Row],[Total (HRK million)                  ]]</f>
        <v>0.34563100000000002</v>
      </c>
      <c r="X170" s="36">
        <f>Table1[[#This Row],[Total (HRK million)                             ]]*1000000/Table1[[#This Row],[Population 2020]]</f>
        <v>589.81399317406147</v>
      </c>
      <c r="Y170" s="68">
        <v>598</v>
      </c>
      <c r="Z170" s="7">
        <v>4.4694520000000004</v>
      </c>
      <c r="AA170" s="6">
        <f>Table1[[#This Row],[Total (HRK million)                     ]]*1000000/Table1[[#This Row],[Population 2019                 ]]</f>
        <v>7474</v>
      </c>
      <c r="AB170" s="7">
        <v>4.0230459999999999</v>
      </c>
      <c r="AC170" s="6">
        <f>Table1[[#This Row],[Total (HRK million)                                   ]]*1000000/Table1[[#This Row],[Population 2019                 ]]</f>
        <v>6727.5016722408027</v>
      </c>
      <c r="AD170" s="7">
        <f>Table1[[#This Row],[Total (HRK million)                     ]]-Table1[[#This Row],[Total (HRK million)                                   ]]</f>
        <v>0.44640600000000052</v>
      </c>
      <c r="AE170" s="8">
        <f>Table1[[#This Row],[Total (HRK million)                       ]]*1000000/Table1[[#This Row],[Population 2019                 ]]</f>
        <v>746.49832775919822</v>
      </c>
      <c r="AF170" s="6">
        <v>578</v>
      </c>
      <c r="AG170" s="7">
        <v>4.6422800000000004</v>
      </c>
      <c r="AH170" s="6">
        <f>Table1[[#This Row],[Total (HRK million)                                 ]]*1000000/Table1[[#This Row],[Population 2018]]</f>
        <v>8031.6262975778545</v>
      </c>
      <c r="AI170" s="7">
        <v>5.6388569999999998</v>
      </c>
      <c r="AJ170" s="6">
        <f>Table1[[#This Row],[Total (HRK million)                                     ]]*1000000/Table1[[#This Row],[Population 2018]]</f>
        <v>9755.8079584775078</v>
      </c>
      <c r="AK170" s="7">
        <f>Table1[[#This Row],[Total (HRK million)                                 ]]-Table1[[#This Row],[Total (HRK million)                                     ]]</f>
        <v>-0.99657699999999938</v>
      </c>
      <c r="AL170" s="8">
        <f>Table1[[#This Row],[Total (HRK million)                                      ]]*1000000/Table1[[#This Row],[Population 2018]]</f>
        <v>-1724.181660899653</v>
      </c>
      <c r="AM170" s="9">
        <v>576</v>
      </c>
      <c r="AN170" s="10">
        <v>5.5132950000000003</v>
      </c>
      <c r="AO170" s="11">
        <f>Table1[[#This Row],[Total (HRK million)                                         ]]*1000000/Table1[[#This Row],[Population 2017               ]]</f>
        <v>9571.6927083333339</v>
      </c>
      <c r="AP170" s="10">
        <v>5.4028929999999997</v>
      </c>
      <c r="AQ170" s="11">
        <f>Table1[[#This Row],[Total (HRK million)                                          ]]*1000000/Table1[[#This Row],[Population 2017               ]]</f>
        <v>9380.0225694444453</v>
      </c>
      <c r="AR170" s="10">
        <f>Table1[[#This Row],[Total (HRK million)                                         ]]-Table1[[#This Row],[Total (HRK million)                                          ]]</f>
        <v>0.11040200000000056</v>
      </c>
      <c r="AS170" s="11">
        <f>Table1[[#This Row],[Total (HRK million)                                                  ]]*1000000/Table1[[#This Row],[Population 2017               ]]</f>
        <v>191.67013888888985</v>
      </c>
      <c r="AT170" s="45">
        <v>551</v>
      </c>
      <c r="AU170" s="46">
        <v>4.7545630000000001</v>
      </c>
      <c r="AV170" s="13">
        <f>Table1[[#This Row],[Total (HRK million)                                ]]*1000000/Table1[[#This Row],[Population 2016]]</f>
        <v>8628.9709618874767</v>
      </c>
      <c r="AW170" s="46">
        <v>5.252694</v>
      </c>
      <c r="AX170" s="13">
        <f>Table1[[#This Row],[Total (HRK million)                                                        ]]*1000000/Table1[[#This Row],[Population 2016]]</f>
        <v>9533.0199637023597</v>
      </c>
      <c r="AY170" s="82">
        <f>Table1[[#This Row],[Total (HRK million)                                ]]-Table1[[#This Row],[Total (HRK million)                                                        ]]</f>
        <v>-0.49813099999999988</v>
      </c>
      <c r="AZ170" s="13">
        <f>Table1[[#This Row],[Total (HRK million)                                                                      ]]*1000000/Table1[[#This Row],[Population 2016]]</f>
        <v>-904.04900181488188</v>
      </c>
      <c r="BA170" s="68">
        <v>542</v>
      </c>
      <c r="BB170" s="52">
        <v>11.987688</v>
      </c>
      <c r="BC170" s="13">
        <f>Table1[[#This Row],[Total (HRK million)                                                           ]]*1000000/Table1[[#This Row],[Population 2015]]</f>
        <v>22117.505535055352</v>
      </c>
      <c r="BD170" s="52">
        <v>12.327161</v>
      </c>
      <c r="BE170" s="13">
        <f>Table1[[#This Row],[Total (HRK million) ]]*1000000/Table1[[#This Row],[Population 2015]]</f>
        <v>22743.839483394833</v>
      </c>
      <c r="BF170" s="82">
        <f>Table1[[#This Row],[Total (HRK million)                                                           ]]-Table1[[#This Row],[Total (HRK million) ]]</f>
        <v>-0.33947299999999991</v>
      </c>
      <c r="BG170" s="13">
        <f>Table1[[#This Row],[Total (HRK million)     ]]*1000000/Table1[[#This Row],[Population 2015]]</f>
        <v>-626.3339483394833</v>
      </c>
      <c r="BH170" s="68">
        <v>551</v>
      </c>
      <c r="BI170" s="88">
        <v>3.756834</v>
      </c>
      <c r="BJ170" s="12">
        <f>Table1[[#This Row],[Total (HRK million)                                  ]]*1000000/Table1[[#This Row],[Population 2014]]</f>
        <v>6818.2105263157891</v>
      </c>
      <c r="BK170" s="88">
        <v>3.7729509999999999</v>
      </c>
      <c r="BL170" s="12">
        <f>Table1[[#This Row],[Total (HRK million)    ]]*1000000/Table1[[#This Row],[Population 2014]]</f>
        <v>6847.4609800362978</v>
      </c>
      <c r="BM170" s="88">
        <f>Table1[[#This Row],[Total (HRK million)                                  ]]-Table1[[#This Row],[Total (HRK million)    ]]</f>
        <v>-1.6116999999999937E-2</v>
      </c>
      <c r="BN170" s="12">
        <f>Table1[[#This Row],[Total (HRK million)      ]]*1000000/Table1[[#This Row],[Population 2014]]</f>
        <v>-29.250453720508052</v>
      </c>
      <c r="BO170" s="94">
        <v>2</v>
      </c>
      <c r="BP170" s="53">
        <v>2</v>
      </c>
      <c r="BQ170" s="55">
        <v>2</v>
      </c>
      <c r="BR170" s="26">
        <v>2</v>
      </c>
      <c r="BS170" s="13">
        <v>0</v>
      </c>
      <c r="BT170" s="13">
        <v>3</v>
      </c>
      <c r="BU170" s="13">
        <v>3</v>
      </c>
      <c r="BV170" s="13">
        <v>1</v>
      </c>
      <c r="BW170" s="56">
        <v>1</v>
      </c>
    </row>
    <row r="171" spans="1:75" x14ac:dyDescent="0.25">
      <c r="A171" s="14" t="s">
        <v>608</v>
      </c>
      <c r="B171" s="15" t="s">
        <v>664</v>
      </c>
      <c r="C171" s="15" t="s">
        <v>443</v>
      </c>
      <c r="D171" s="45">
        <v>1964</v>
      </c>
      <c r="E171" s="44">
        <v>6.77768602</v>
      </c>
      <c r="F171" s="40">
        <f>Table1[[#This Row],[Total (HRK million)]]*1000000/Table1[[#This Row],[Population 2022]]</f>
        <v>3450.9602953156818</v>
      </c>
      <c r="G171" s="44">
        <v>6.0131644899999994</v>
      </c>
      <c r="H171" s="40">
        <f>Table1[[#This Row],[Total (HRK million)                ]]*1000000/Table1[[#This Row],[Population 2022]]</f>
        <v>3061.692713849287</v>
      </c>
      <c r="I171" s="44">
        <v>0.76452153000000023</v>
      </c>
      <c r="J171" s="40">
        <f>Table1[[#This Row],[Total (HRK million)                           ]]*1000000/Table1[[#This Row],[Population 2022]]</f>
        <v>389.26758146639526</v>
      </c>
      <c r="K171" s="45">
        <v>2016</v>
      </c>
      <c r="L171" s="44">
        <v>10.845575</v>
      </c>
      <c r="M171" s="40">
        <f>Table1[[#This Row],[Total (HRK million)  ]]*1000000/Table1[[#This Row],[Population 2021]]</f>
        <v>5379.7495039682535</v>
      </c>
      <c r="N171" s="44">
        <v>10.188544</v>
      </c>
      <c r="O171" s="40">
        <f>Table1[[#This Row],[Total (HRK million)                 ]]*1000000/Table1[[#This Row],[Population 2021]]</f>
        <v>5053.8412698412694</v>
      </c>
      <c r="P171" s="44">
        <v>0.65703099999999992</v>
      </c>
      <c r="Q171" s="40">
        <f>Table1[[#This Row],[Total (HRK million)                            ]]*1000000/Table1[[#This Row],[Population 2021]]</f>
        <v>325.90823412698404</v>
      </c>
      <c r="R171" s="64">
        <v>2135</v>
      </c>
      <c r="S171" s="35">
        <v>6.7829220000000001</v>
      </c>
      <c r="T171" s="36">
        <f>Table1[[#This Row],[Total (HRK million)   ]]*1000000/Table1[[#This Row],[Population 2020]]</f>
        <v>3177.0126463700235</v>
      </c>
      <c r="U171" s="35">
        <v>10.420931</v>
      </c>
      <c r="V171" s="36">
        <f>Table1[[#This Row],[Total (HRK million)                  ]]*1000000/Table1[[#This Row],[Population 2020]]</f>
        <v>4880.9981264636999</v>
      </c>
      <c r="W171" s="35">
        <f>Table1[[#This Row],[Total (HRK million)   ]]-Table1[[#This Row],[Total (HRK million)                  ]]</f>
        <v>-3.6380089999999994</v>
      </c>
      <c r="X171" s="36">
        <f>Table1[[#This Row],[Total (HRK million)                             ]]*1000000/Table1[[#This Row],[Population 2020]]</f>
        <v>-1703.9854800936766</v>
      </c>
      <c r="Y171" s="68">
        <v>2194</v>
      </c>
      <c r="Z171" s="7">
        <v>10.865971999999999</v>
      </c>
      <c r="AA171" s="6">
        <f>Table1[[#This Row],[Total (HRK million)                     ]]*1000000/Table1[[#This Row],[Population 2019                 ]]</f>
        <v>4952.585232452142</v>
      </c>
      <c r="AB171" s="7">
        <v>11.457641000000001</v>
      </c>
      <c r="AC171" s="6">
        <f>Table1[[#This Row],[Total (HRK million)                                   ]]*1000000/Table1[[#This Row],[Population 2019                 ]]</f>
        <v>5222.2611668185964</v>
      </c>
      <c r="AD171" s="7">
        <f>Table1[[#This Row],[Total (HRK million)                     ]]-Table1[[#This Row],[Total (HRK million)                                   ]]</f>
        <v>-0.59166900000000133</v>
      </c>
      <c r="AE171" s="8">
        <f>Table1[[#This Row],[Total (HRK million)                       ]]*1000000/Table1[[#This Row],[Population 2019                 ]]</f>
        <v>-269.67593436645456</v>
      </c>
      <c r="AF171" s="6">
        <v>2206</v>
      </c>
      <c r="AG171" s="7">
        <v>6.3081019999999999</v>
      </c>
      <c r="AH171" s="6">
        <f>Table1[[#This Row],[Total (HRK million)                                 ]]*1000000/Table1[[#This Row],[Population 2018]]</f>
        <v>2859.5203989120582</v>
      </c>
      <c r="AI171" s="7">
        <v>5.3884179999999997</v>
      </c>
      <c r="AJ171" s="6">
        <f>Table1[[#This Row],[Total (HRK million)                                     ]]*1000000/Table1[[#This Row],[Population 2018]]</f>
        <v>2442.6192203082501</v>
      </c>
      <c r="AK171" s="7">
        <f>Table1[[#This Row],[Total (HRK million)                                 ]]-Table1[[#This Row],[Total (HRK million)                                     ]]</f>
        <v>0.91968400000000017</v>
      </c>
      <c r="AL171" s="8">
        <f>Table1[[#This Row],[Total (HRK million)                                      ]]*1000000/Table1[[#This Row],[Population 2018]]</f>
        <v>416.90117860380786</v>
      </c>
      <c r="AM171" s="9">
        <v>2267</v>
      </c>
      <c r="AN171" s="10">
        <v>4.4818819999999997</v>
      </c>
      <c r="AO171" s="11">
        <f>Table1[[#This Row],[Total (HRK million)                                         ]]*1000000/Table1[[#This Row],[Population 2017               ]]</f>
        <v>1977.0101455668284</v>
      </c>
      <c r="AP171" s="10">
        <v>4.777806</v>
      </c>
      <c r="AQ171" s="11">
        <f>Table1[[#This Row],[Total (HRK million)                                          ]]*1000000/Table1[[#This Row],[Population 2017               ]]</f>
        <v>2107.5456550507279</v>
      </c>
      <c r="AR171" s="10">
        <f>Table1[[#This Row],[Total (HRK million)                                         ]]-Table1[[#This Row],[Total (HRK million)                                          ]]</f>
        <v>-0.2959240000000003</v>
      </c>
      <c r="AS171" s="11">
        <f>Table1[[#This Row],[Total (HRK million)                                                  ]]*1000000/Table1[[#This Row],[Population 2017               ]]</f>
        <v>-130.53550948389955</v>
      </c>
      <c r="AT171" s="45">
        <v>2323</v>
      </c>
      <c r="AU171" s="46">
        <v>4.1208790000000004</v>
      </c>
      <c r="AV171" s="13">
        <f>Table1[[#This Row],[Total (HRK million)                                ]]*1000000/Table1[[#This Row],[Population 2016]]</f>
        <v>1773.947051226862</v>
      </c>
      <c r="AW171" s="46">
        <v>3.9990019999999999</v>
      </c>
      <c r="AX171" s="13">
        <f>Table1[[#This Row],[Total (HRK million)                                                        ]]*1000000/Table1[[#This Row],[Population 2016]]</f>
        <v>1721.4817046922083</v>
      </c>
      <c r="AY171" s="82">
        <f>Table1[[#This Row],[Total (HRK million)                                ]]-Table1[[#This Row],[Total (HRK million)                                                        ]]</f>
        <v>0.12187700000000046</v>
      </c>
      <c r="AZ171" s="13">
        <f>Table1[[#This Row],[Total (HRK million)                                                                      ]]*1000000/Table1[[#This Row],[Population 2016]]</f>
        <v>52.465346534653662</v>
      </c>
      <c r="BA171" s="68">
        <v>2351</v>
      </c>
      <c r="BB171" s="52">
        <v>2.9014859999999998</v>
      </c>
      <c r="BC171" s="13">
        <f>Table1[[#This Row],[Total (HRK million)                                                           ]]*1000000/Table1[[#This Row],[Population 2015]]</f>
        <v>1234.1497235219056</v>
      </c>
      <c r="BD171" s="52">
        <v>3.2645119999999999</v>
      </c>
      <c r="BE171" s="13">
        <f>Table1[[#This Row],[Total (HRK million) ]]*1000000/Table1[[#This Row],[Population 2015]]</f>
        <v>1388.5631646108038</v>
      </c>
      <c r="BF171" s="82">
        <f>Table1[[#This Row],[Total (HRK million)                                                           ]]-Table1[[#This Row],[Total (HRK million) ]]</f>
        <v>-0.36302600000000007</v>
      </c>
      <c r="BG171" s="13">
        <f>Table1[[#This Row],[Total (HRK million)     ]]*1000000/Table1[[#This Row],[Population 2015]]</f>
        <v>-154.41344108889837</v>
      </c>
      <c r="BH171" s="68">
        <v>2386</v>
      </c>
      <c r="BI171" s="88">
        <v>3.9605709999999998</v>
      </c>
      <c r="BJ171" s="12">
        <f>Table1[[#This Row],[Total (HRK million)                                  ]]*1000000/Table1[[#This Row],[Population 2014]]</f>
        <v>1659.9207879295893</v>
      </c>
      <c r="BK171" s="88">
        <v>3.5161099999999998</v>
      </c>
      <c r="BL171" s="12">
        <f>Table1[[#This Row],[Total (HRK million)    ]]*1000000/Table1[[#This Row],[Population 2014]]</f>
        <v>1473.642078792959</v>
      </c>
      <c r="BM171" s="88">
        <f>Table1[[#This Row],[Total (HRK million)                                  ]]-Table1[[#This Row],[Total (HRK million)    ]]</f>
        <v>0.44446099999999999</v>
      </c>
      <c r="BN171" s="12">
        <f>Table1[[#This Row],[Total (HRK million)      ]]*1000000/Table1[[#This Row],[Population 2014]]</f>
        <v>186.27870913663034</v>
      </c>
      <c r="BO171" s="94">
        <v>5</v>
      </c>
      <c r="BP171" s="53">
        <v>4</v>
      </c>
      <c r="BQ171" s="55">
        <v>5</v>
      </c>
      <c r="BR171" s="26">
        <v>5</v>
      </c>
      <c r="BS171" s="13">
        <v>5</v>
      </c>
      <c r="BT171" s="13">
        <v>5</v>
      </c>
      <c r="BU171" s="13">
        <v>5</v>
      </c>
      <c r="BV171" s="13">
        <v>3</v>
      </c>
      <c r="BW171" s="56">
        <v>3</v>
      </c>
    </row>
    <row r="172" spans="1:75" x14ac:dyDescent="0.25">
      <c r="A172" s="14" t="s">
        <v>608</v>
      </c>
      <c r="B172" s="15" t="s">
        <v>75</v>
      </c>
      <c r="C172" s="15" t="s">
        <v>360</v>
      </c>
      <c r="D172" s="45">
        <v>1387</v>
      </c>
      <c r="E172" s="44">
        <v>15.513347599999999</v>
      </c>
      <c r="F172" s="40">
        <f>Table1[[#This Row],[Total (HRK million)]]*1000000/Table1[[#This Row],[Population 2022]]</f>
        <v>11184.821629416005</v>
      </c>
      <c r="G172" s="44">
        <v>14.104423789999998</v>
      </c>
      <c r="H172" s="40">
        <f>Table1[[#This Row],[Total (HRK million)                ]]*1000000/Table1[[#This Row],[Population 2022]]</f>
        <v>10169.014989185291</v>
      </c>
      <c r="I172" s="44">
        <v>1.4089238100000006</v>
      </c>
      <c r="J172" s="40">
        <f>Table1[[#This Row],[Total (HRK million)                           ]]*1000000/Table1[[#This Row],[Population 2022]]</f>
        <v>1015.8066402307142</v>
      </c>
      <c r="K172" s="45">
        <v>1348</v>
      </c>
      <c r="L172" s="44">
        <v>11.178452</v>
      </c>
      <c r="M172" s="40">
        <f>Table1[[#This Row],[Total (HRK million)  ]]*1000000/Table1[[#This Row],[Population 2021]]</f>
        <v>8292.6201780415431</v>
      </c>
      <c r="N172" s="44">
        <v>13.586105999999999</v>
      </c>
      <c r="O172" s="40">
        <f>Table1[[#This Row],[Total (HRK million)                 ]]*1000000/Table1[[#This Row],[Population 2021]]</f>
        <v>10078.713649851632</v>
      </c>
      <c r="P172" s="44">
        <v>-2.4076539999999991</v>
      </c>
      <c r="Q172" s="40">
        <f>Table1[[#This Row],[Total (HRK million)                            ]]*1000000/Table1[[#This Row],[Population 2021]]</f>
        <v>-1786.0934718100884</v>
      </c>
      <c r="R172" s="64">
        <v>1340</v>
      </c>
      <c r="S172" s="35">
        <v>14.985091000000001</v>
      </c>
      <c r="T172" s="36">
        <f>Table1[[#This Row],[Total (HRK million)   ]]*1000000/Table1[[#This Row],[Population 2020]]</f>
        <v>11182.903731343284</v>
      </c>
      <c r="U172" s="35">
        <v>20.451096</v>
      </c>
      <c r="V172" s="36">
        <f>Table1[[#This Row],[Total (HRK million)                  ]]*1000000/Table1[[#This Row],[Population 2020]]</f>
        <v>15262.011940298507</v>
      </c>
      <c r="W172" s="35">
        <f>Table1[[#This Row],[Total (HRK million)   ]]-Table1[[#This Row],[Total (HRK million)                  ]]</f>
        <v>-5.4660049999999991</v>
      </c>
      <c r="X172" s="36">
        <f>Table1[[#This Row],[Total (HRK million)                             ]]*1000000/Table1[[#This Row],[Population 2020]]</f>
        <v>-4079.1082089552233</v>
      </c>
      <c r="Y172" s="68">
        <v>1362</v>
      </c>
      <c r="Z172" s="7">
        <v>9.35867</v>
      </c>
      <c r="AA172" s="6">
        <f>Table1[[#This Row],[Total (HRK million)                     ]]*1000000/Table1[[#This Row],[Population 2019                 ]]</f>
        <v>6871.2701908957415</v>
      </c>
      <c r="AB172" s="7">
        <v>7.9823250000000003</v>
      </c>
      <c r="AC172" s="6">
        <f>Table1[[#This Row],[Total (HRK million)                                   ]]*1000000/Table1[[#This Row],[Population 2019                 ]]</f>
        <v>5860.7378854625549</v>
      </c>
      <c r="AD172" s="7">
        <f>Table1[[#This Row],[Total (HRK million)                     ]]-Table1[[#This Row],[Total (HRK million)                                   ]]</f>
        <v>1.3763449999999997</v>
      </c>
      <c r="AE172" s="8">
        <f>Table1[[#This Row],[Total (HRK million)                       ]]*1000000/Table1[[#This Row],[Population 2019                 ]]</f>
        <v>1010.5323054331864</v>
      </c>
      <c r="AF172" s="6">
        <v>1374</v>
      </c>
      <c r="AG172" s="7">
        <v>7.09917</v>
      </c>
      <c r="AH172" s="6">
        <f>Table1[[#This Row],[Total (HRK million)                                 ]]*1000000/Table1[[#This Row],[Population 2018]]</f>
        <v>5166.7903930131006</v>
      </c>
      <c r="AI172" s="7">
        <v>7.1240600000000001</v>
      </c>
      <c r="AJ172" s="6">
        <f>Table1[[#This Row],[Total (HRK million)                                     ]]*1000000/Table1[[#This Row],[Population 2018]]</f>
        <v>5184.90538573508</v>
      </c>
      <c r="AK172" s="7">
        <f>Table1[[#This Row],[Total (HRK million)                                 ]]-Table1[[#This Row],[Total (HRK million)                                     ]]</f>
        <v>-2.4890000000000079E-2</v>
      </c>
      <c r="AL172" s="8">
        <f>Table1[[#This Row],[Total (HRK million)                                      ]]*1000000/Table1[[#This Row],[Population 2018]]</f>
        <v>-18.114992721979679</v>
      </c>
      <c r="AM172" s="9">
        <v>1357</v>
      </c>
      <c r="AN172" s="10">
        <v>6.9508910000000004</v>
      </c>
      <c r="AO172" s="11">
        <f>Table1[[#This Row],[Total (HRK million)                                         ]]*1000000/Table1[[#This Row],[Population 2017               ]]</f>
        <v>5122.2483419307291</v>
      </c>
      <c r="AP172" s="10">
        <v>7.7080599999999997</v>
      </c>
      <c r="AQ172" s="11">
        <f>Table1[[#This Row],[Total (HRK million)                                          ]]*1000000/Table1[[#This Row],[Population 2017               ]]</f>
        <v>5680.2210759027266</v>
      </c>
      <c r="AR172" s="10">
        <f>Table1[[#This Row],[Total (HRK million)                                         ]]-Table1[[#This Row],[Total (HRK million)                                          ]]</f>
        <v>-0.75716899999999931</v>
      </c>
      <c r="AS172" s="11">
        <f>Table1[[#This Row],[Total (HRK million)                                                  ]]*1000000/Table1[[#This Row],[Population 2017               ]]</f>
        <v>-557.97273397199649</v>
      </c>
      <c r="AT172" s="45">
        <v>1391</v>
      </c>
      <c r="AU172" s="46">
        <v>9.6552539999999993</v>
      </c>
      <c r="AV172" s="13">
        <f>Table1[[#This Row],[Total (HRK million)                                ]]*1000000/Table1[[#This Row],[Population 2016]]</f>
        <v>6941.232207045291</v>
      </c>
      <c r="AW172" s="46">
        <v>8.9551560000000006</v>
      </c>
      <c r="AX172" s="13">
        <f>Table1[[#This Row],[Total (HRK million)                                                        ]]*1000000/Table1[[#This Row],[Population 2016]]</f>
        <v>6437.9266714593814</v>
      </c>
      <c r="AY172" s="82">
        <f>Table1[[#This Row],[Total (HRK million)                                ]]-Table1[[#This Row],[Total (HRK million)                                                        ]]</f>
        <v>0.70009799999999878</v>
      </c>
      <c r="AZ172" s="13">
        <f>Table1[[#This Row],[Total (HRK million)                                                                      ]]*1000000/Table1[[#This Row],[Population 2016]]</f>
        <v>503.3055355859085</v>
      </c>
      <c r="BA172" s="68">
        <v>1404</v>
      </c>
      <c r="BB172" s="52">
        <v>11.937004</v>
      </c>
      <c r="BC172" s="13">
        <f>Table1[[#This Row],[Total (HRK million)                                                           ]]*1000000/Table1[[#This Row],[Population 2015]]</f>
        <v>8502.1396011396009</v>
      </c>
      <c r="BD172" s="52">
        <v>10.778802000000001</v>
      </c>
      <c r="BE172" s="13">
        <f>Table1[[#This Row],[Total (HRK million) ]]*1000000/Table1[[#This Row],[Population 2015]]</f>
        <v>7677.2094017094014</v>
      </c>
      <c r="BF172" s="82">
        <f>Table1[[#This Row],[Total (HRK million)                                                           ]]-Table1[[#This Row],[Total (HRK million) ]]</f>
        <v>1.1582019999999993</v>
      </c>
      <c r="BG172" s="13">
        <f>Table1[[#This Row],[Total (HRK million)     ]]*1000000/Table1[[#This Row],[Population 2015]]</f>
        <v>824.93019943019897</v>
      </c>
      <c r="BH172" s="68">
        <v>1415</v>
      </c>
      <c r="BI172" s="88">
        <v>7.854355</v>
      </c>
      <c r="BJ172" s="12">
        <f>Table1[[#This Row],[Total (HRK million)                                  ]]*1000000/Table1[[#This Row],[Population 2014]]</f>
        <v>5550.7809187279154</v>
      </c>
      <c r="BK172" s="88">
        <v>9.6415129999999998</v>
      </c>
      <c r="BL172" s="12">
        <f>Table1[[#This Row],[Total (HRK million)    ]]*1000000/Table1[[#This Row],[Population 2014]]</f>
        <v>6813.7901060070672</v>
      </c>
      <c r="BM172" s="88">
        <f>Table1[[#This Row],[Total (HRK million)                                  ]]-Table1[[#This Row],[Total (HRK million)    ]]</f>
        <v>-1.7871579999999998</v>
      </c>
      <c r="BN172" s="12">
        <f>Table1[[#This Row],[Total (HRK million)      ]]*1000000/Table1[[#This Row],[Population 2014]]</f>
        <v>-1263.0091872791518</v>
      </c>
      <c r="BO172" s="94">
        <v>5</v>
      </c>
      <c r="BP172" s="53">
        <v>5</v>
      </c>
      <c r="BQ172" s="55">
        <v>5</v>
      </c>
      <c r="BR172" s="26">
        <v>4</v>
      </c>
      <c r="BS172" s="13">
        <v>5</v>
      </c>
      <c r="BT172" s="13">
        <v>4</v>
      </c>
      <c r="BU172" s="13">
        <v>3</v>
      </c>
      <c r="BV172" s="13">
        <v>0</v>
      </c>
      <c r="BW172" s="56">
        <v>2</v>
      </c>
    </row>
    <row r="173" spans="1:75" x14ac:dyDescent="0.25">
      <c r="A173" s="14" t="s">
        <v>608</v>
      </c>
      <c r="B173" s="15" t="s">
        <v>674</v>
      </c>
      <c r="C173" s="15" t="s">
        <v>196</v>
      </c>
      <c r="D173" s="45">
        <v>1538</v>
      </c>
      <c r="E173" s="44">
        <v>15.511685809999999</v>
      </c>
      <c r="F173" s="40">
        <f>Table1[[#This Row],[Total (HRK million)]]*1000000/Table1[[#This Row],[Population 2022]]</f>
        <v>10085.621462938881</v>
      </c>
      <c r="G173" s="44">
        <v>10.636047919999999</v>
      </c>
      <c r="H173" s="40">
        <f>Table1[[#This Row],[Total (HRK million)                ]]*1000000/Table1[[#This Row],[Population 2022]]</f>
        <v>6915.5057997399217</v>
      </c>
      <c r="I173" s="44">
        <v>4.8756378899999984</v>
      </c>
      <c r="J173" s="40">
        <f>Table1[[#This Row],[Total (HRK million)                           ]]*1000000/Table1[[#This Row],[Population 2022]]</f>
        <v>3170.1156631989588</v>
      </c>
      <c r="K173" s="45">
        <v>1559</v>
      </c>
      <c r="L173" s="44">
        <v>13.710266000000001</v>
      </c>
      <c r="M173" s="40">
        <f>Table1[[#This Row],[Total (HRK million)  ]]*1000000/Table1[[#This Row],[Population 2021]]</f>
        <v>8794.2694034637589</v>
      </c>
      <c r="N173" s="44">
        <v>16.858328</v>
      </c>
      <c r="O173" s="40">
        <f>Table1[[#This Row],[Total (HRK million)                 ]]*1000000/Table1[[#This Row],[Population 2021]]</f>
        <v>10813.552277100705</v>
      </c>
      <c r="P173" s="44">
        <v>-3.1480619999999995</v>
      </c>
      <c r="Q173" s="40">
        <f>Table1[[#This Row],[Total (HRK million)                            ]]*1000000/Table1[[#This Row],[Population 2021]]</f>
        <v>-2019.2828736369465</v>
      </c>
      <c r="R173" s="64">
        <v>1418</v>
      </c>
      <c r="S173" s="35">
        <v>15.487627</v>
      </c>
      <c r="T173" s="36">
        <f>Table1[[#This Row],[Total (HRK million)   ]]*1000000/Table1[[#This Row],[Population 2020]]</f>
        <v>10922.162905500705</v>
      </c>
      <c r="U173" s="35">
        <v>12.900524000000001</v>
      </c>
      <c r="V173" s="36">
        <f>Table1[[#This Row],[Total (HRK million)                  ]]*1000000/Table1[[#This Row],[Population 2020]]</f>
        <v>9097.6897038081806</v>
      </c>
      <c r="W173" s="35">
        <f>Table1[[#This Row],[Total (HRK million)   ]]-Table1[[#This Row],[Total (HRK million)                  ]]</f>
        <v>2.587102999999999</v>
      </c>
      <c r="X173" s="36">
        <f>Table1[[#This Row],[Total (HRK million)                             ]]*1000000/Table1[[#This Row],[Population 2020]]</f>
        <v>1824.4732016925241</v>
      </c>
      <c r="Y173" s="68">
        <v>1500</v>
      </c>
      <c r="Z173" s="7">
        <v>12.393297</v>
      </c>
      <c r="AA173" s="6">
        <f>Table1[[#This Row],[Total (HRK million)                     ]]*1000000/Table1[[#This Row],[Population 2019                 ]]</f>
        <v>8262.1980000000003</v>
      </c>
      <c r="AB173" s="7">
        <v>15.640264999999999</v>
      </c>
      <c r="AC173" s="6">
        <f>Table1[[#This Row],[Total (HRK million)                                   ]]*1000000/Table1[[#This Row],[Population 2019                 ]]</f>
        <v>10426.843333333334</v>
      </c>
      <c r="AD173" s="7">
        <f>Table1[[#This Row],[Total (HRK million)                     ]]-Table1[[#This Row],[Total (HRK million)                                   ]]</f>
        <v>-3.246967999999999</v>
      </c>
      <c r="AE173" s="8">
        <f>Table1[[#This Row],[Total (HRK million)                       ]]*1000000/Table1[[#This Row],[Population 2019                 ]]</f>
        <v>-2164.6453333333329</v>
      </c>
      <c r="AF173" s="6">
        <v>1553</v>
      </c>
      <c r="AG173" s="7">
        <v>10.136937</v>
      </c>
      <c r="AH173" s="6">
        <f>Table1[[#This Row],[Total (HRK million)                                 ]]*1000000/Table1[[#This Row],[Population 2018]]</f>
        <v>6527.3258209916294</v>
      </c>
      <c r="AI173" s="7">
        <v>11.797572000000001</v>
      </c>
      <c r="AJ173" s="6">
        <f>Table1[[#This Row],[Total (HRK million)                                     ]]*1000000/Table1[[#This Row],[Population 2018]]</f>
        <v>7596.6336123631681</v>
      </c>
      <c r="AK173" s="7">
        <f>Table1[[#This Row],[Total (HRK million)                                 ]]-Table1[[#This Row],[Total (HRK million)                                     ]]</f>
        <v>-1.660635000000001</v>
      </c>
      <c r="AL173" s="8">
        <f>Table1[[#This Row],[Total (HRK million)                                      ]]*1000000/Table1[[#This Row],[Population 2018]]</f>
        <v>-1069.3077913715395</v>
      </c>
      <c r="AM173" s="9">
        <v>1619</v>
      </c>
      <c r="AN173" s="10">
        <v>9.1180730000000008</v>
      </c>
      <c r="AO173" s="11">
        <f>Table1[[#This Row],[Total (HRK million)                                         ]]*1000000/Table1[[#This Row],[Population 2017               ]]</f>
        <v>5631.9166151945647</v>
      </c>
      <c r="AP173" s="10">
        <v>7.3288190000000002</v>
      </c>
      <c r="AQ173" s="11">
        <f>Table1[[#This Row],[Total (HRK million)                                          ]]*1000000/Table1[[#This Row],[Population 2017               ]]</f>
        <v>4526.7566399011739</v>
      </c>
      <c r="AR173" s="10">
        <f>Table1[[#This Row],[Total (HRK million)                                         ]]-Table1[[#This Row],[Total (HRK million)                                          ]]</f>
        <v>1.7892540000000006</v>
      </c>
      <c r="AS173" s="11">
        <f>Table1[[#This Row],[Total (HRK million)                                                  ]]*1000000/Table1[[#This Row],[Population 2017               ]]</f>
        <v>1105.1599752933912</v>
      </c>
      <c r="AT173" s="45">
        <v>1754</v>
      </c>
      <c r="AU173" s="46">
        <v>6.4136420000000003</v>
      </c>
      <c r="AV173" s="13">
        <f>Table1[[#This Row],[Total (HRK million)                                ]]*1000000/Table1[[#This Row],[Population 2016]]</f>
        <v>3656.5803876852906</v>
      </c>
      <c r="AW173" s="46">
        <v>5.5477949999999998</v>
      </c>
      <c r="AX173" s="13">
        <f>Table1[[#This Row],[Total (HRK million)                                                        ]]*1000000/Table1[[#This Row],[Population 2016]]</f>
        <v>3162.9389965792475</v>
      </c>
      <c r="AY173" s="82">
        <f>Table1[[#This Row],[Total (HRK million)                                ]]-Table1[[#This Row],[Total (HRK million)                                                        ]]</f>
        <v>0.86584700000000048</v>
      </c>
      <c r="AZ173" s="13">
        <f>Table1[[#This Row],[Total (HRK million)                                                                      ]]*1000000/Table1[[#This Row],[Population 2016]]</f>
        <v>493.64139110604361</v>
      </c>
      <c r="BA173" s="68">
        <v>1821</v>
      </c>
      <c r="BB173" s="52">
        <v>6.2659089999999997</v>
      </c>
      <c r="BC173" s="13">
        <f>Table1[[#This Row],[Total (HRK million)                                                           ]]*1000000/Table1[[#This Row],[Population 2015]]</f>
        <v>3440.9165293794617</v>
      </c>
      <c r="BD173" s="52">
        <v>7.0195829999999999</v>
      </c>
      <c r="BE173" s="13">
        <f>Table1[[#This Row],[Total (HRK million) ]]*1000000/Table1[[#This Row],[Population 2015]]</f>
        <v>3854.7957166392093</v>
      </c>
      <c r="BF173" s="82">
        <f>Table1[[#This Row],[Total (HRK million)                                                           ]]-Table1[[#This Row],[Total (HRK million) ]]</f>
        <v>-0.75367400000000018</v>
      </c>
      <c r="BG173" s="13">
        <f>Table1[[#This Row],[Total (HRK million)     ]]*1000000/Table1[[#This Row],[Population 2015]]</f>
        <v>-413.87918725974754</v>
      </c>
      <c r="BH173" s="68">
        <v>1854</v>
      </c>
      <c r="BI173" s="88">
        <v>7.1014499999999998</v>
      </c>
      <c r="BJ173" s="12">
        <f>Table1[[#This Row],[Total (HRK million)                                  ]]*1000000/Table1[[#This Row],[Population 2014]]</f>
        <v>3830.3398058252428</v>
      </c>
      <c r="BK173" s="88">
        <v>4.963139</v>
      </c>
      <c r="BL173" s="12">
        <f>Table1[[#This Row],[Total (HRK million)    ]]*1000000/Table1[[#This Row],[Population 2014]]</f>
        <v>2676.9897518878101</v>
      </c>
      <c r="BM173" s="88">
        <f>Table1[[#This Row],[Total (HRK million)                                  ]]-Table1[[#This Row],[Total (HRK million)    ]]</f>
        <v>2.1383109999999999</v>
      </c>
      <c r="BN173" s="12">
        <f>Table1[[#This Row],[Total (HRK million)      ]]*1000000/Table1[[#This Row],[Population 2014]]</f>
        <v>1153.3500539374327</v>
      </c>
      <c r="BO173" s="94">
        <v>5</v>
      </c>
      <c r="BP173" s="53">
        <v>5</v>
      </c>
      <c r="BQ173" s="55">
        <v>5</v>
      </c>
      <c r="BR173" s="26">
        <v>5</v>
      </c>
      <c r="BS173" s="13">
        <v>5</v>
      </c>
      <c r="BT173" s="13">
        <v>4</v>
      </c>
      <c r="BU173" s="13">
        <v>5</v>
      </c>
      <c r="BV173" s="13">
        <v>2</v>
      </c>
      <c r="BW173" s="56">
        <v>1</v>
      </c>
    </row>
    <row r="174" spans="1:75" x14ac:dyDescent="0.25">
      <c r="A174" s="14" t="s">
        <v>607</v>
      </c>
      <c r="B174" s="15" t="s">
        <v>668</v>
      </c>
      <c r="C174" s="15" t="s">
        <v>2</v>
      </c>
      <c r="D174" s="45">
        <v>14616</v>
      </c>
      <c r="E174" s="44">
        <v>91.892288629999996</v>
      </c>
      <c r="F174" s="40">
        <f>Table1[[#This Row],[Total (HRK million)]]*1000000/Table1[[#This Row],[Population 2022]]</f>
        <v>6287.1023966885605</v>
      </c>
      <c r="G174" s="44">
        <v>89.79705285</v>
      </c>
      <c r="H174" s="40">
        <f>Table1[[#This Row],[Total (HRK million)                ]]*1000000/Table1[[#This Row],[Population 2022]]</f>
        <v>6143.7501949917896</v>
      </c>
      <c r="I174" s="44">
        <v>2.0952357800000012</v>
      </c>
      <c r="J174" s="40">
        <f>Table1[[#This Row],[Total (HRK million)                           ]]*1000000/Table1[[#This Row],[Population 2022]]</f>
        <v>143.35220169677075</v>
      </c>
      <c r="K174" s="45">
        <v>14562</v>
      </c>
      <c r="L174" s="44">
        <v>75.698988999999997</v>
      </c>
      <c r="M174" s="40">
        <f>Table1[[#This Row],[Total (HRK million)  ]]*1000000/Table1[[#This Row],[Population 2021]]</f>
        <v>5198.3923224831751</v>
      </c>
      <c r="N174" s="44">
        <v>70.597567999999995</v>
      </c>
      <c r="O174" s="40">
        <f>Table1[[#This Row],[Total (HRK million)                 ]]*1000000/Table1[[#This Row],[Population 2021]]</f>
        <v>4848.0681225106446</v>
      </c>
      <c r="P174" s="44">
        <v>5.101421000000002</v>
      </c>
      <c r="Q174" s="40">
        <f>Table1[[#This Row],[Total (HRK million)                            ]]*1000000/Table1[[#This Row],[Population 2021]]</f>
        <v>350.32419997253135</v>
      </c>
      <c r="R174" s="64">
        <v>14919</v>
      </c>
      <c r="S174" s="35">
        <v>63.525627999999998</v>
      </c>
      <c r="T174" s="36">
        <f>Table1[[#This Row],[Total (HRK million)   ]]*1000000/Table1[[#This Row],[Population 2020]]</f>
        <v>4258.035257054762</v>
      </c>
      <c r="U174" s="35">
        <v>80.193836000000005</v>
      </c>
      <c r="V174" s="36">
        <f>Table1[[#This Row],[Total (HRK million)                  ]]*1000000/Table1[[#This Row],[Population 2020]]</f>
        <v>5375.2822575239625</v>
      </c>
      <c r="W174" s="35">
        <f>Table1[[#This Row],[Total (HRK million)   ]]-Table1[[#This Row],[Total (HRK million)                  ]]</f>
        <v>-16.668208000000007</v>
      </c>
      <c r="X174" s="36">
        <f>Table1[[#This Row],[Total (HRK million)                             ]]*1000000/Table1[[#This Row],[Population 2020]]</f>
        <v>-1117.2470004692009</v>
      </c>
      <c r="Y174" s="68">
        <v>14996</v>
      </c>
      <c r="Z174" s="7">
        <v>57.68967</v>
      </c>
      <c r="AA174" s="6">
        <f>Table1[[#This Row],[Total (HRK million)                     ]]*1000000/Table1[[#This Row],[Population 2019                 ]]</f>
        <v>3847.003867698053</v>
      </c>
      <c r="AB174" s="7">
        <v>54.739412000000002</v>
      </c>
      <c r="AC174" s="6">
        <f>Table1[[#This Row],[Total (HRK million)                                   ]]*1000000/Table1[[#This Row],[Population 2019                 ]]</f>
        <v>3650.2675380101359</v>
      </c>
      <c r="AD174" s="7">
        <f>Table1[[#This Row],[Total (HRK million)                     ]]-Table1[[#This Row],[Total (HRK million)                                   ]]</f>
        <v>2.950257999999998</v>
      </c>
      <c r="AE174" s="8">
        <f>Table1[[#This Row],[Total (HRK million)                       ]]*1000000/Table1[[#This Row],[Population 2019                 ]]</f>
        <v>196.73632968791665</v>
      </c>
      <c r="AF174" s="6">
        <v>15105</v>
      </c>
      <c r="AG174" s="7">
        <v>54.798276000000001</v>
      </c>
      <c r="AH174" s="6">
        <f>Table1[[#This Row],[Total (HRK million)                                 ]]*1000000/Table1[[#This Row],[Population 2018]]</f>
        <v>3627.8236345580935</v>
      </c>
      <c r="AI174" s="7">
        <v>49.684106999999997</v>
      </c>
      <c r="AJ174" s="6">
        <f>Table1[[#This Row],[Total (HRK million)                                     ]]*1000000/Table1[[#This Row],[Population 2018]]</f>
        <v>3289.2490566037736</v>
      </c>
      <c r="AK174" s="7">
        <f>Table1[[#This Row],[Total (HRK million)                                 ]]-Table1[[#This Row],[Total (HRK million)                                     ]]</f>
        <v>5.114169000000004</v>
      </c>
      <c r="AL174" s="8">
        <f>Table1[[#This Row],[Total (HRK million)                                      ]]*1000000/Table1[[#This Row],[Population 2018]]</f>
        <v>338.57457795432003</v>
      </c>
      <c r="AM174" s="9">
        <v>15198</v>
      </c>
      <c r="AN174" s="10">
        <v>44.718493000000002</v>
      </c>
      <c r="AO174" s="11">
        <f>Table1[[#This Row],[Total (HRK million)                                         ]]*1000000/Table1[[#This Row],[Population 2017               ]]</f>
        <v>2942.3932754309776</v>
      </c>
      <c r="AP174" s="10">
        <v>48.901108999999998</v>
      </c>
      <c r="AQ174" s="11">
        <f>Table1[[#This Row],[Total (HRK million)                                          ]]*1000000/Table1[[#This Row],[Population 2017               ]]</f>
        <v>3217.6015923147784</v>
      </c>
      <c r="AR174" s="10">
        <f>Table1[[#This Row],[Total (HRK million)                                         ]]-Table1[[#This Row],[Total (HRK million)                                          ]]</f>
        <v>-4.1826159999999959</v>
      </c>
      <c r="AS174" s="11">
        <f>Table1[[#This Row],[Total (HRK million)                                                  ]]*1000000/Table1[[#This Row],[Population 2017               ]]</f>
        <v>-275.20831688380025</v>
      </c>
      <c r="AT174" s="45">
        <v>15293</v>
      </c>
      <c r="AU174" s="46">
        <v>48.142097</v>
      </c>
      <c r="AV174" s="13">
        <f>Table1[[#This Row],[Total (HRK million)                                ]]*1000000/Table1[[#This Row],[Population 2016]]</f>
        <v>3147.9825410318444</v>
      </c>
      <c r="AW174" s="46">
        <v>48.615943999999999</v>
      </c>
      <c r="AX174" s="13">
        <f>Table1[[#This Row],[Total (HRK million)                                                        ]]*1000000/Table1[[#This Row],[Population 2016]]</f>
        <v>3178.9671091348982</v>
      </c>
      <c r="AY174" s="82">
        <f>Table1[[#This Row],[Total (HRK million)                                ]]-Table1[[#This Row],[Total (HRK million)                                                        ]]</f>
        <v>-0.47384699999999924</v>
      </c>
      <c r="AZ174" s="13">
        <f>Table1[[#This Row],[Total (HRK million)                                                                      ]]*1000000/Table1[[#This Row],[Population 2016]]</f>
        <v>-30.984568103053636</v>
      </c>
      <c r="BA174" s="68">
        <v>15431</v>
      </c>
      <c r="BB174" s="52">
        <v>47.503163000000001</v>
      </c>
      <c r="BC174" s="13">
        <f>Table1[[#This Row],[Total (HRK million)                                                           ]]*1000000/Table1[[#This Row],[Population 2015]]</f>
        <v>3078.4241461992092</v>
      </c>
      <c r="BD174" s="52">
        <v>47.692033000000002</v>
      </c>
      <c r="BE174" s="13">
        <f>Table1[[#This Row],[Total (HRK million) ]]*1000000/Table1[[#This Row],[Population 2015]]</f>
        <v>3090.6637936621087</v>
      </c>
      <c r="BF174" s="82">
        <f>Table1[[#This Row],[Total (HRK million)                                                           ]]-Table1[[#This Row],[Total (HRK million) ]]</f>
        <v>-0.18887000000000143</v>
      </c>
      <c r="BG174" s="13">
        <f>Table1[[#This Row],[Total (HRK million)     ]]*1000000/Table1[[#This Row],[Population 2015]]</f>
        <v>-12.23964746289945</v>
      </c>
      <c r="BH174" s="68">
        <v>15583</v>
      </c>
      <c r="BI174" s="88">
        <v>45.043228999999997</v>
      </c>
      <c r="BJ174" s="12">
        <f>Table1[[#This Row],[Total (HRK million)                                  ]]*1000000/Table1[[#This Row],[Population 2014]]</f>
        <v>2890.5364178912919</v>
      </c>
      <c r="BK174" s="88">
        <v>57.277876999999997</v>
      </c>
      <c r="BL174" s="12">
        <f>Table1[[#This Row],[Total (HRK million)    ]]*1000000/Table1[[#This Row],[Population 2014]]</f>
        <v>3675.6643136751586</v>
      </c>
      <c r="BM174" s="88">
        <f>Table1[[#This Row],[Total (HRK million)                                  ]]-Table1[[#This Row],[Total (HRK million)    ]]</f>
        <v>-12.234648</v>
      </c>
      <c r="BN174" s="12">
        <f>Table1[[#This Row],[Total (HRK million)      ]]*1000000/Table1[[#This Row],[Population 2014]]</f>
        <v>-785.12789578386707</v>
      </c>
      <c r="BO174" s="94">
        <v>5</v>
      </c>
      <c r="BP174" s="53">
        <v>5</v>
      </c>
      <c r="BQ174" s="55">
        <v>5</v>
      </c>
      <c r="BR174" s="26">
        <v>5</v>
      </c>
      <c r="BS174" s="13">
        <v>5</v>
      </c>
      <c r="BT174" s="13">
        <v>5</v>
      </c>
      <c r="BU174" s="13">
        <v>4</v>
      </c>
      <c r="BV174" s="13">
        <v>4</v>
      </c>
      <c r="BW174" s="56">
        <v>4</v>
      </c>
    </row>
    <row r="175" spans="1:75" x14ac:dyDescent="0.25">
      <c r="A175" s="14" t="s">
        <v>608</v>
      </c>
      <c r="B175" s="15" t="s">
        <v>669</v>
      </c>
      <c r="C175" s="15" t="s">
        <v>288</v>
      </c>
      <c r="D175" s="45">
        <v>5083</v>
      </c>
      <c r="E175" s="44">
        <v>17.574082720000003</v>
      </c>
      <c r="F175" s="40">
        <f>Table1[[#This Row],[Total (HRK million)]]*1000000/Table1[[#This Row],[Population 2022]]</f>
        <v>3457.4233169388162</v>
      </c>
      <c r="G175" s="44">
        <v>15.25224633</v>
      </c>
      <c r="H175" s="40">
        <f>Table1[[#This Row],[Total (HRK million)                ]]*1000000/Table1[[#This Row],[Population 2022]]</f>
        <v>3000.6386641746999</v>
      </c>
      <c r="I175" s="44">
        <v>2.3218363900000023</v>
      </c>
      <c r="J175" s="40">
        <f>Table1[[#This Row],[Total (HRK million)                           ]]*1000000/Table1[[#This Row],[Population 2022]]</f>
        <v>456.78465276411617</v>
      </c>
      <c r="K175" s="45">
        <v>5096</v>
      </c>
      <c r="L175" s="44">
        <v>16.512945999999999</v>
      </c>
      <c r="M175" s="40">
        <f>Table1[[#This Row],[Total (HRK million)  ]]*1000000/Table1[[#This Row],[Population 2021]]</f>
        <v>3240.3740188383044</v>
      </c>
      <c r="N175" s="44">
        <v>18.394786</v>
      </c>
      <c r="O175" s="40">
        <f>Table1[[#This Row],[Total (HRK million)                 ]]*1000000/Table1[[#This Row],[Population 2021]]</f>
        <v>3609.6518838304551</v>
      </c>
      <c r="P175" s="44">
        <v>-1.8818400000000004</v>
      </c>
      <c r="Q175" s="40">
        <f>Table1[[#This Row],[Total (HRK million)                            ]]*1000000/Table1[[#This Row],[Population 2021]]</f>
        <v>-369.2778649921508</v>
      </c>
      <c r="R175" s="64">
        <v>5270</v>
      </c>
      <c r="S175" s="35">
        <v>15.371957</v>
      </c>
      <c r="T175" s="36">
        <f>Table1[[#This Row],[Total (HRK million)   ]]*1000000/Table1[[#This Row],[Population 2020]]</f>
        <v>2916.8798861480077</v>
      </c>
      <c r="U175" s="35">
        <v>27.823067000000002</v>
      </c>
      <c r="V175" s="36">
        <f>Table1[[#This Row],[Total (HRK million)                  ]]*1000000/Table1[[#This Row],[Population 2020]]</f>
        <v>5279.5193548387097</v>
      </c>
      <c r="W175" s="35">
        <f>Table1[[#This Row],[Total (HRK million)   ]]-Table1[[#This Row],[Total (HRK million)                  ]]</f>
        <v>-12.451110000000002</v>
      </c>
      <c r="X175" s="36">
        <f>Table1[[#This Row],[Total (HRK million)                             ]]*1000000/Table1[[#This Row],[Population 2020]]</f>
        <v>-2362.6394686907024</v>
      </c>
      <c r="Y175" s="68">
        <v>5309</v>
      </c>
      <c r="Z175" s="7">
        <v>16.255685</v>
      </c>
      <c r="AA175" s="6">
        <f>Table1[[#This Row],[Total (HRK million)                     ]]*1000000/Table1[[#This Row],[Population 2019                 ]]</f>
        <v>3061.9109060086644</v>
      </c>
      <c r="AB175" s="7">
        <v>17.060333</v>
      </c>
      <c r="AC175" s="6">
        <f>Table1[[#This Row],[Total (HRK million)                                   ]]*1000000/Table1[[#This Row],[Population 2019                 ]]</f>
        <v>3213.4739122245246</v>
      </c>
      <c r="AD175" s="7">
        <f>Table1[[#This Row],[Total (HRK million)                     ]]-Table1[[#This Row],[Total (HRK million)                                   ]]</f>
        <v>-0.80464800000000025</v>
      </c>
      <c r="AE175" s="8">
        <f>Table1[[#This Row],[Total (HRK million)                       ]]*1000000/Table1[[#This Row],[Population 2019                 ]]</f>
        <v>-151.5630062158599</v>
      </c>
      <c r="AF175" s="6">
        <v>5314</v>
      </c>
      <c r="AG175" s="7">
        <v>13.311544</v>
      </c>
      <c r="AH175" s="6">
        <f>Table1[[#This Row],[Total (HRK million)                                 ]]*1000000/Table1[[#This Row],[Population 2018]]</f>
        <v>2504.9951072638314</v>
      </c>
      <c r="AI175" s="7">
        <v>13.132975999999999</v>
      </c>
      <c r="AJ175" s="6">
        <f>Table1[[#This Row],[Total (HRK million)                                     ]]*1000000/Table1[[#This Row],[Population 2018]]</f>
        <v>2471.3917952578095</v>
      </c>
      <c r="AK175" s="7">
        <f>Table1[[#This Row],[Total (HRK million)                                 ]]-Table1[[#This Row],[Total (HRK million)                                     ]]</f>
        <v>0.17856800000000028</v>
      </c>
      <c r="AL175" s="8">
        <f>Table1[[#This Row],[Total (HRK million)                                      ]]*1000000/Table1[[#This Row],[Population 2018]]</f>
        <v>33.603312006021881</v>
      </c>
      <c r="AM175" s="9">
        <v>5340</v>
      </c>
      <c r="AN175" s="10">
        <v>12.707608</v>
      </c>
      <c r="AO175" s="11">
        <f>Table1[[#This Row],[Total (HRK million)                                         ]]*1000000/Table1[[#This Row],[Population 2017               ]]</f>
        <v>2379.7018726591759</v>
      </c>
      <c r="AP175" s="10">
        <v>11.066926</v>
      </c>
      <c r="AQ175" s="11">
        <f>Table1[[#This Row],[Total (HRK million)                                          ]]*1000000/Table1[[#This Row],[Population 2017               ]]</f>
        <v>2072.4580524344569</v>
      </c>
      <c r="AR175" s="10">
        <f>Table1[[#This Row],[Total (HRK million)                                         ]]-Table1[[#This Row],[Total (HRK million)                                          ]]</f>
        <v>1.640682</v>
      </c>
      <c r="AS175" s="11">
        <f>Table1[[#This Row],[Total (HRK million)                                                  ]]*1000000/Table1[[#This Row],[Population 2017               ]]</f>
        <v>307.24382022471912</v>
      </c>
      <c r="AT175" s="45">
        <v>5433</v>
      </c>
      <c r="AU175" s="46">
        <v>12.584496</v>
      </c>
      <c r="AV175" s="13">
        <f>Table1[[#This Row],[Total (HRK million)                                ]]*1000000/Table1[[#This Row],[Population 2016]]</f>
        <v>2316.3070127001656</v>
      </c>
      <c r="AW175" s="46">
        <v>13.203365</v>
      </c>
      <c r="AX175" s="13">
        <f>Table1[[#This Row],[Total (HRK million)                                                        ]]*1000000/Table1[[#This Row],[Population 2016]]</f>
        <v>2430.2162709368672</v>
      </c>
      <c r="AY175" s="82">
        <f>Table1[[#This Row],[Total (HRK million)                                ]]-Table1[[#This Row],[Total (HRK million)                                                        ]]</f>
        <v>-0.61886900000000011</v>
      </c>
      <c r="AZ175" s="13">
        <f>Table1[[#This Row],[Total (HRK million)                                                                      ]]*1000000/Table1[[#This Row],[Population 2016]]</f>
        <v>-113.90925823670166</v>
      </c>
      <c r="BA175" s="68">
        <v>5435</v>
      </c>
      <c r="BB175" s="52">
        <v>15.443196</v>
      </c>
      <c r="BC175" s="13">
        <f>Table1[[#This Row],[Total (HRK million)                                                           ]]*1000000/Table1[[#This Row],[Population 2015]]</f>
        <v>2841.434406623735</v>
      </c>
      <c r="BD175" s="52">
        <v>18.656096000000002</v>
      </c>
      <c r="BE175" s="13">
        <f>Table1[[#This Row],[Total (HRK million) ]]*1000000/Table1[[#This Row],[Population 2015]]</f>
        <v>3432.5843606255748</v>
      </c>
      <c r="BF175" s="82">
        <f>Table1[[#This Row],[Total (HRK million)                                                           ]]-Table1[[#This Row],[Total (HRK million) ]]</f>
        <v>-3.2129000000000012</v>
      </c>
      <c r="BG175" s="13">
        <f>Table1[[#This Row],[Total (HRK million)     ]]*1000000/Table1[[#This Row],[Population 2015]]</f>
        <v>-591.14995400184023</v>
      </c>
      <c r="BH175" s="68">
        <v>5416</v>
      </c>
      <c r="BI175" s="88">
        <v>16.409120000000001</v>
      </c>
      <c r="BJ175" s="12">
        <f>Table1[[#This Row],[Total (HRK million)                                  ]]*1000000/Table1[[#This Row],[Population 2014]]</f>
        <v>3029.7488921713443</v>
      </c>
      <c r="BK175" s="88">
        <v>15.776486</v>
      </c>
      <c r="BL175" s="12">
        <f>Table1[[#This Row],[Total (HRK million)    ]]*1000000/Table1[[#This Row],[Population 2014]]</f>
        <v>2912.9405465288037</v>
      </c>
      <c r="BM175" s="88">
        <f>Table1[[#This Row],[Total (HRK million)                                  ]]-Table1[[#This Row],[Total (HRK million)    ]]</f>
        <v>0.63263400000000125</v>
      </c>
      <c r="BN175" s="12">
        <f>Table1[[#This Row],[Total (HRK million)      ]]*1000000/Table1[[#This Row],[Population 2014]]</f>
        <v>116.80834564254086</v>
      </c>
      <c r="BO175" s="94">
        <v>5</v>
      </c>
      <c r="BP175" s="53">
        <v>5</v>
      </c>
      <c r="BQ175" s="55">
        <v>5</v>
      </c>
      <c r="BR175" s="26">
        <v>5</v>
      </c>
      <c r="BS175" s="13">
        <v>5</v>
      </c>
      <c r="BT175" s="13">
        <v>5</v>
      </c>
      <c r="BU175" s="13">
        <v>3</v>
      </c>
      <c r="BV175" s="13">
        <v>0</v>
      </c>
      <c r="BW175" s="56">
        <v>3</v>
      </c>
    </row>
    <row r="176" spans="1:75" x14ac:dyDescent="0.25">
      <c r="A176" s="14" t="s">
        <v>608</v>
      </c>
      <c r="B176" s="15" t="s">
        <v>660</v>
      </c>
      <c r="C176" s="15" t="s">
        <v>467</v>
      </c>
      <c r="D176" s="45">
        <v>3641</v>
      </c>
      <c r="E176" s="44">
        <v>27.576901840000001</v>
      </c>
      <c r="F176" s="40">
        <f>Table1[[#This Row],[Total (HRK million)]]*1000000/Table1[[#This Row],[Population 2022]]</f>
        <v>7573.9911672617409</v>
      </c>
      <c r="G176" s="44">
        <v>23.388000129999998</v>
      </c>
      <c r="H176" s="40">
        <f>Table1[[#This Row],[Total (HRK million)                ]]*1000000/Table1[[#This Row],[Population 2022]]</f>
        <v>6423.5100604229601</v>
      </c>
      <c r="I176" s="44">
        <v>4.1889017100000006</v>
      </c>
      <c r="J176" s="40">
        <f>Table1[[#This Row],[Total (HRK million)                           ]]*1000000/Table1[[#This Row],[Population 2022]]</f>
        <v>1150.4811068387808</v>
      </c>
      <c r="K176" s="45">
        <v>3501</v>
      </c>
      <c r="L176" s="44">
        <v>23.872385000000001</v>
      </c>
      <c r="M176" s="40">
        <f>Table1[[#This Row],[Total (HRK million)  ]]*1000000/Table1[[#This Row],[Population 2021]]</f>
        <v>6818.7332190802626</v>
      </c>
      <c r="N176" s="44">
        <v>21.959088000000001</v>
      </c>
      <c r="O176" s="40">
        <f>Table1[[#This Row],[Total (HRK million)                 ]]*1000000/Table1[[#This Row],[Population 2021]]</f>
        <v>6272.2330762639249</v>
      </c>
      <c r="P176" s="44">
        <v>1.913297</v>
      </c>
      <c r="Q176" s="40">
        <f>Table1[[#This Row],[Total (HRK million)                            ]]*1000000/Table1[[#This Row],[Population 2021]]</f>
        <v>546.50014281633821</v>
      </c>
      <c r="R176" s="64">
        <v>3792</v>
      </c>
      <c r="S176" s="35">
        <v>21.675806999999999</v>
      </c>
      <c r="T176" s="36">
        <f>Table1[[#This Row],[Total (HRK million)   ]]*1000000/Table1[[#This Row],[Population 2020]]</f>
        <v>5716.193829113924</v>
      </c>
      <c r="U176" s="35">
        <v>25.288786000000002</v>
      </c>
      <c r="V176" s="36">
        <f>Table1[[#This Row],[Total (HRK million)                  ]]*1000000/Table1[[#This Row],[Population 2020]]</f>
        <v>6668.9836497890292</v>
      </c>
      <c r="W176" s="35">
        <f>Table1[[#This Row],[Total (HRK million)   ]]-Table1[[#This Row],[Total (HRK million)                  ]]</f>
        <v>-3.6129790000000028</v>
      </c>
      <c r="X176" s="36">
        <f>Table1[[#This Row],[Total (HRK million)                             ]]*1000000/Table1[[#This Row],[Population 2020]]</f>
        <v>-952.78982067510617</v>
      </c>
      <c r="Y176" s="68">
        <v>3790</v>
      </c>
      <c r="Z176" s="7">
        <v>26.404465999999999</v>
      </c>
      <c r="AA176" s="6">
        <f>Table1[[#This Row],[Total (HRK million)                     ]]*1000000/Table1[[#This Row],[Population 2019                 ]]</f>
        <v>6966.8775725593669</v>
      </c>
      <c r="AB176" s="7">
        <v>26.729075000000002</v>
      </c>
      <c r="AC176" s="6">
        <f>Table1[[#This Row],[Total (HRK million)                                   ]]*1000000/Table1[[#This Row],[Population 2019                 ]]</f>
        <v>7052.5263852242742</v>
      </c>
      <c r="AD176" s="7">
        <f>Table1[[#This Row],[Total (HRK million)                     ]]-Table1[[#This Row],[Total (HRK million)                                   ]]</f>
        <v>-0.32460900000000237</v>
      </c>
      <c r="AE176" s="8">
        <f>Table1[[#This Row],[Total (HRK million)                       ]]*1000000/Table1[[#This Row],[Population 2019                 ]]</f>
        <v>-85.648812664908277</v>
      </c>
      <c r="AF176" s="6">
        <v>3724</v>
      </c>
      <c r="AG176" s="7">
        <v>19.895175999999999</v>
      </c>
      <c r="AH176" s="6">
        <f>Table1[[#This Row],[Total (HRK million)                                 ]]*1000000/Table1[[#This Row],[Population 2018]]</f>
        <v>5342.4210526315792</v>
      </c>
      <c r="AI176" s="7">
        <v>19.750045</v>
      </c>
      <c r="AJ176" s="6">
        <f>Table1[[#This Row],[Total (HRK million)                                     ]]*1000000/Table1[[#This Row],[Population 2018]]</f>
        <v>5303.4492481203006</v>
      </c>
      <c r="AK176" s="7">
        <f>Table1[[#This Row],[Total (HRK million)                                 ]]-Table1[[#This Row],[Total (HRK million)                                     ]]</f>
        <v>0.14513099999999923</v>
      </c>
      <c r="AL176" s="8">
        <f>Table1[[#This Row],[Total (HRK million)                                      ]]*1000000/Table1[[#This Row],[Population 2018]]</f>
        <v>38.971804511277995</v>
      </c>
      <c r="AM176" s="9">
        <v>3704</v>
      </c>
      <c r="AN176" s="10">
        <v>23.086842999999998</v>
      </c>
      <c r="AO176" s="11">
        <f>Table1[[#This Row],[Total (HRK million)                                         ]]*1000000/Table1[[#This Row],[Population 2017               ]]</f>
        <v>6232.9489740820736</v>
      </c>
      <c r="AP176" s="10">
        <v>22.520841999999998</v>
      </c>
      <c r="AQ176" s="11">
        <f>Table1[[#This Row],[Total (HRK million)                                          ]]*1000000/Table1[[#This Row],[Population 2017               ]]</f>
        <v>6080.140928725702</v>
      </c>
      <c r="AR176" s="10">
        <f>Table1[[#This Row],[Total (HRK million)                                         ]]-Table1[[#This Row],[Total (HRK million)                                          ]]</f>
        <v>0.56600099999999998</v>
      </c>
      <c r="AS176" s="11">
        <f>Table1[[#This Row],[Total (HRK million)                                                  ]]*1000000/Table1[[#This Row],[Population 2017               ]]</f>
        <v>152.80804535637148</v>
      </c>
      <c r="AT176" s="45">
        <v>3697</v>
      </c>
      <c r="AU176" s="46">
        <v>17.695526000000001</v>
      </c>
      <c r="AV176" s="13">
        <f>Table1[[#This Row],[Total (HRK million)                                ]]*1000000/Table1[[#This Row],[Population 2016]]</f>
        <v>4786.4555044630779</v>
      </c>
      <c r="AW176" s="46">
        <v>17.393623000000002</v>
      </c>
      <c r="AX176" s="13">
        <f>Table1[[#This Row],[Total (HRK million)                                                        ]]*1000000/Table1[[#This Row],[Population 2016]]</f>
        <v>4704.7938869353529</v>
      </c>
      <c r="AY176" s="82">
        <f>Table1[[#This Row],[Total (HRK million)                                ]]-Table1[[#This Row],[Total (HRK million)                                                        ]]</f>
        <v>0.30190299999999937</v>
      </c>
      <c r="AZ176" s="13">
        <f>Table1[[#This Row],[Total (HRK million)                                                                      ]]*1000000/Table1[[#This Row],[Population 2016]]</f>
        <v>81.661617527725014</v>
      </c>
      <c r="BA176" s="68">
        <v>3691</v>
      </c>
      <c r="BB176" s="52">
        <v>14.797079</v>
      </c>
      <c r="BC176" s="13">
        <f>Table1[[#This Row],[Total (HRK million)                                                           ]]*1000000/Table1[[#This Row],[Population 2015]]</f>
        <v>4008.962069899756</v>
      </c>
      <c r="BD176" s="52">
        <v>15.535774</v>
      </c>
      <c r="BE176" s="13">
        <f>Table1[[#This Row],[Total (HRK million) ]]*1000000/Table1[[#This Row],[Population 2015]]</f>
        <v>4209.0961798970466</v>
      </c>
      <c r="BF176" s="82">
        <f>Table1[[#This Row],[Total (HRK million)                                                           ]]-Table1[[#This Row],[Total (HRK million) ]]</f>
        <v>-0.73869499999999988</v>
      </c>
      <c r="BG176" s="13">
        <f>Table1[[#This Row],[Total (HRK million)     ]]*1000000/Table1[[#This Row],[Population 2015]]</f>
        <v>-200.13410999729066</v>
      </c>
      <c r="BH176" s="68">
        <v>3628</v>
      </c>
      <c r="BI176" s="88">
        <v>16.610278000000001</v>
      </c>
      <c r="BJ176" s="12">
        <f>Table1[[#This Row],[Total (HRK million)                                  ]]*1000000/Table1[[#This Row],[Population 2014]]</f>
        <v>4578.3566703417864</v>
      </c>
      <c r="BK176" s="88">
        <v>16.486999000000001</v>
      </c>
      <c r="BL176" s="12">
        <f>Table1[[#This Row],[Total (HRK million)    ]]*1000000/Table1[[#This Row],[Population 2014]]</f>
        <v>4544.376791620728</v>
      </c>
      <c r="BM176" s="88">
        <f>Table1[[#This Row],[Total (HRK million)                                  ]]-Table1[[#This Row],[Total (HRK million)    ]]</f>
        <v>0.12327900000000014</v>
      </c>
      <c r="BN176" s="12">
        <f>Table1[[#This Row],[Total (HRK million)      ]]*1000000/Table1[[#This Row],[Population 2014]]</f>
        <v>33.979878721058476</v>
      </c>
      <c r="BO176" s="94">
        <v>0</v>
      </c>
      <c r="BP176" s="53">
        <v>3</v>
      </c>
      <c r="BQ176" s="55">
        <v>3</v>
      </c>
      <c r="BR176" s="26">
        <v>2</v>
      </c>
      <c r="BS176" s="13">
        <v>2</v>
      </c>
      <c r="BT176" s="13">
        <v>3</v>
      </c>
      <c r="BU176" s="13">
        <v>2</v>
      </c>
      <c r="BV176" s="13">
        <v>1</v>
      </c>
      <c r="BW176" s="56">
        <v>0</v>
      </c>
    </row>
    <row r="177" spans="1:75" x14ac:dyDescent="0.25">
      <c r="A177" s="14" t="s">
        <v>608</v>
      </c>
      <c r="B177" s="15" t="s">
        <v>661</v>
      </c>
      <c r="C177" s="15" t="s">
        <v>174</v>
      </c>
      <c r="D177" s="47">
        <v>1370</v>
      </c>
      <c r="E177" s="46">
        <v>5.9241067999999997</v>
      </c>
      <c r="F177" s="36">
        <f>Table1[[#This Row],[Total (HRK million)]]*1000000/Table1[[#This Row],[Population 2022]]</f>
        <v>4324.1655474452555</v>
      </c>
      <c r="G177" s="46">
        <v>3.6185125400000002</v>
      </c>
      <c r="H177" s="36">
        <f>Table1[[#This Row],[Total (HRK million)                ]]*1000000/Table1[[#This Row],[Population 2022]]</f>
        <v>2641.2500291970805</v>
      </c>
      <c r="I177" s="46">
        <v>2.3055942599999999</v>
      </c>
      <c r="J177" s="36">
        <f>Table1[[#This Row],[Total (HRK million)                           ]]*1000000/Table1[[#This Row],[Population 2022]]</f>
        <v>1682.915518248175</v>
      </c>
      <c r="K177" s="47">
        <v>1371</v>
      </c>
      <c r="L177" s="46">
        <v>7.9331930000000002</v>
      </c>
      <c r="M177" s="36">
        <f>Table1[[#This Row],[Total (HRK million)  ]]*1000000/Table1[[#This Row],[Population 2021]]</f>
        <v>5786.4281546316561</v>
      </c>
      <c r="N177" s="46">
        <v>12.289561000000001</v>
      </c>
      <c r="O177" s="36">
        <f>Table1[[#This Row],[Total (HRK million)                 ]]*1000000/Table1[[#This Row],[Population 2021]]</f>
        <v>8963.9394602479933</v>
      </c>
      <c r="P177" s="46">
        <v>-4.3563680000000007</v>
      </c>
      <c r="Q177" s="36">
        <f>Table1[[#This Row],[Total (HRK million)                            ]]*1000000/Table1[[#This Row],[Population 2021]]</f>
        <v>-3177.5113056163391</v>
      </c>
      <c r="R177" s="64">
        <v>1393</v>
      </c>
      <c r="S177" s="35">
        <v>4.5932639999999996</v>
      </c>
      <c r="T177" s="36">
        <f>Table1[[#This Row],[Total (HRK million)   ]]*1000000/Table1[[#This Row],[Population 2020]]</f>
        <v>3297.3898061737259</v>
      </c>
      <c r="U177" s="35">
        <v>4.6696070000000001</v>
      </c>
      <c r="V177" s="36">
        <f>Table1[[#This Row],[Total (HRK million)                  ]]*1000000/Table1[[#This Row],[Population 2020]]</f>
        <v>3352.1945441493181</v>
      </c>
      <c r="W177" s="35">
        <f>Table1[[#This Row],[Total (HRK million)   ]]-Table1[[#This Row],[Total (HRK million)                  ]]</f>
        <v>-7.6343000000000494E-2</v>
      </c>
      <c r="X177" s="36">
        <f>Table1[[#This Row],[Total (HRK million)                             ]]*1000000/Table1[[#This Row],[Population 2020]]</f>
        <v>-54.804737975592602</v>
      </c>
      <c r="Y177" s="68">
        <v>1406</v>
      </c>
      <c r="Z177" s="7">
        <v>4.12331</v>
      </c>
      <c r="AA177" s="6">
        <f>Table1[[#This Row],[Total (HRK million)                     ]]*1000000/Table1[[#This Row],[Population 2019                 ]]</f>
        <v>2932.6529160739688</v>
      </c>
      <c r="AB177" s="7">
        <v>4.807442</v>
      </c>
      <c r="AC177" s="6">
        <f>Table1[[#This Row],[Total (HRK million)                                   ]]*1000000/Table1[[#This Row],[Population 2019                 ]]</f>
        <v>3419.2332859174962</v>
      </c>
      <c r="AD177" s="7">
        <f>Table1[[#This Row],[Total (HRK million)                     ]]-Table1[[#This Row],[Total (HRK million)                                   ]]</f>
        <v>-0.68413199999999996</v>
      </c>
      <c r="AE177" s="8">
        <f>Table1[[#This Row],[Total (HRK million)                       ]]*1000000/Table1[[#This Row],[Population 2019                 ]]</f>
        <v>-486.58036984352776</v>
      </c>
      <c r="AF177" s="6">
        <v>1405</v>
      </c>
      <c r="AG177" s="7">
        <v>3.889186</v>
      </c>
      <c r="AH177" s="6">
        <f>Table1[[#This Row],[Total (HRK million)                                 ]]*1000000/Table1[[#This Row],[Population 2018]]</f>
        <v>2768.1039145907475</v>
      </c>
      <c r="AI177" s="7">
        <v>3.9721820000000001</v>
      </c>
      <c r="AJ177" s="6">
        <f>Table1[[#This Row],[Total (HRK million)                                     ]]*1000000/Table1[[#This Row],[Population 2018]]</f>
        <v>2827.1758007117437</v>
      </c>
      <c r="AK177" s="7">
        <f>Table1[[#This Row],[Total (HRK million)                                 ]]-Table1[[#This Row],[Total (HRK million)                                     ]]</f>
        <v>-8.299600000000007E-2</v>
      </c>
      <c r="AL177" s="8">
        <f>Table1[[#This Row],[Total (HRK million)                                      ]]*1000000/Table1[[#This Row],[Population 2018]]</f>
        <v>-59.071886120996496</v>
      </c>
      <c r="AM177" s="9">
        <v>1421</v>
      </c>
      <c r="AN177" s="10">
        <v>3.2584149999999998</v>
      </c>
      <c r="AO177" s="11">
        <f>Table1[[#This Row],[Total (HRK million)                                         ]]*1000000/Table1[[#This Row],[Population 2017               ]]</f>
        <v>2293.0436312456018</v>
      </c>
      <c r="AP177" s="10">
        <v>3.3627069999999999</v>
      </c>
      <c r="AQ177" s="11">
        <f>Table1[[#This Row],[Total (HRK million)                                          ]]*1000000/Table1[[#This Row],[Population 2017               ]]</f>
        <v>2366.4370161857846</v>
      </c>
      <c r="AR177" s="10">
        <f>Table1[[#This Row],[Total (HRK million)                                         ]]-Table1[[#This Row],[Total (HRK million)                                          ]]</f>
        <v>-0.10429200000000005</v>
      </c>
      <c r="AS177" s="11">
        <f>Table1[[#This Row],[Total (HRK million)                                                  ]]*1000000/Table1[[#This Row],[Population 2017               ]]</f>
        <v>-73.393384940183012</v>
      </c>
      <c r="AT177" s="45">
        <v>1458</v>
      </c>
      <c r="AU177" s="46">
        <v>2.896541</v>
      </c>
      <c r="AV177" s="13">
        <f>Table1[[#This Row],[Total (HRK million)                                ]]*1000000/Table1[[#This Row],[Population 2016]]</f>
        <v>1986.653635116598</v>
      </c>
      <c r="AW177" s="46">
        <v>2.7824840000000002</v>
      </c>
      <c r="AX177" s="13">
        <f>Table1[[#This Row],[Total (HRK million)                                                        ]]*1000000/Table1[[#This Row],[Population 2016]]</f>
        <v>1908.4252400548696</v>
      </c>
      <c r="AY177" s="82">
        <f>Table1[[#This Row],[Total (HRK million)                                ]]-Table1[[#This Row],[Total (HRK million)                                                        ]]</f>
        <v>0.11405699999999985</v>
      </c>
      <c r="AZ177" s="13">
        <f>Table1[[#This Row],[Total (HRK million)                                                                      ]]*1000000/Table1[[#This Row],[Population 2016]]</f>
        <v>78.228395061728293</v>
      </c>
      <c r="BA177" s="68">
        <v>1481</v>
      </c>
      <c r="BB177" s="52">
        <v>4.1855529999999996</v>
      </c>
      <c r="BC177" s="13">
        <f>Table1[[#This Row],[Total (HRK million)                                                           ]]*1000000/Table1[[#This Row],[Population 2015]]</f>
        <v>2826.1667792032408</v>
      </c>
      <c r="BD177" s="52">
        <v>5.0645689999999997</v>
      </c>
      <c r="BE177" s="13">
        <f>Table1[[#This Row],[Total (HRK million) ]]*1000000/Table1[[#This Row],[Population 2015]]</f>
        <v>3419.6954760297099</v>
      </c>
      <c r="BF177" s="82">
        <f>Table1[[#This Row],[Total (HRK million)                                                           ]]-Table1[[#This Row],[Total (HRK million) ]]</f>
        <v>-0.87901600000000002</v>
      </c>
      <c r="BG177" s="13">
        <f>Table1[[#This Row],[Total (HRK million)     ]]*1000000/Table1[[#This Row],[Population 2015]]</f>
        <v>-593.5286968264686</v>
      </c>
      <c r="BH177" s="68">
        <v>1492</v>
      </c>
      <c r="BI177" s="88">
        <v>5.3582130000000001</v>
      </c>
      <c r="BJ177" s="12">
        <f>Table1[[#This Row],[Total (HRK million)                                  ]]*1000000/Table1[[#This Row],[Population 2014]]</f>
        <v>3591.2955764075068</v>
      </c>
      <c r="BK177" s="88">
        <v>5.6142110000000001</v>
      </c>
      <c r="BL177" s="12">
        <f>Table1[[#This Row],[Total (HRK million)    ]]*1000000/Table1[[#This Row],[Population 2014]]</f>
        <v>3762.8760053619303</v>
      </c>
      <c r="BM177" s="88">
        <f>Table1[[#This Row],[Total (HRK million)                                  ]]-Table1[[#This Row],[Total (HRK million)    ]]</f>
        <v>-0.25599799999999995</v>
      </c>
      <c r="BN177" s="12">
        <f>Table1[[#This Row],[Total (HRK million)      ]]*1000000/Table1[[#This Row],[Population 2014]]</f>
        <v>-171.58042895442355</v>
      </c>
      <c r="BO177" s="94">
        <v>4</v>
      </c>
      <c r="BP177" s="53">
        <v>3</v>
      </c>
      <c r="BQ177" s="55">
        <v>5</v>
      </c>
      <c r="BR177" s="26">
        <v>4</v>
      </c>
      <c r="BS177" s="13">
        <v>3</v>
      </c>
      <c r="BT177" s="13">
        <v>3</v>
      </c>
      <c r="BU177" s="13">
        <v>3</v>
      </c>
      <c r="BV177" s="13">
        <v>2</v>
      </c>
      <c r="BW177" s="56">
        <v>2</v>
      </c>
    </row>
    <row r="178" spans="1:75" x14ac:dyDescent="0.25">
      <c r="A178" s="14" t="s">
        <v>608</v>
      </c>
      <c r="B178" s="15" t="s">
        <v>24</v>
      </c>
      <c r="C178" s="15" t="s">
        <v>209</v>
      </c>
      <c r="D178" s="45">
        <v>3343</v>
      </c>
      <c r="E178" s="44">
        <v>13.39556743</v>
      </c>
      <c r="F178" s="40">
        <f>Table1[[#This Row],[Total (HRK million)]]*1000000/Table1[[#This Row],[Population 2022]]</f>
        <v>4007.0497846245885</v>
      </c>
      <c r="G178" s="44">
        <v>13.903428879999998</v>
      </c>
      <c r="H178" s="40">
        <f>Table1[[#This Row],[Total (HRK million)                ]]*1000000/Table1[[#This Row],[Population 2022]]</f>
        <v>4158.967657792402</v>
      </c>
      <c r="I178" s="44">
        <v>-0.50786144999999927</v>
      </c>
      <c r="J178" s="40">
        <f>Table1[[#This Row],[Total (HRK million)                           ]]*1000000/Table1[[#This Row],[Population 2022]]</f>
        <v>-151.91787316781313</v>
      </c>
      <c r="K178" s="45">
        <v>3419</v>
      </c>
      <c r="L178" s="44">
        <v>14.757242</v>
      </c>
      <c r="M178" s="40">
        <f>Table1[[#This Row],[Total (HRK million)  ]]*1000000/Table1[[#This Row],[Population 2021]]</f>
        <v>4316.2451009066981</v>
      </c>
      <c r="N178" s="44">
        <v>18.179122</v>
      </c>
      <c r="O178" s="40">
        <f>Table1[[#This Row],[Total (HRK million)                 ]]*1000000/Table1[[#This Row],[Population 2021]]</f>
        <v>5317.0874524714827</v>
      </c>
      <c r="P178" s="44">
        <v>-3.4218799999999998</v>
      </c>
      <c r="Q178" s="40">
        <f>Table1[[#This Row],[Total (HRK million)                            ]]*1000000/Table1[[#This Row],[Population 2021]]</f>
        <v>-1000.8423515647851</v>
      </c>
      <c r="R178" s="64">
        <v>3415</v>
      </c>
      <c r="S178" s="35">
        <v>12.525415000000001</v>
      </c>
      <c r="T178" s="36">
        <f>Table1[[#This Row],[Total (HRK million)   ]]*1000000/Table1[[#This Row],[Population 2020]]</f>
        <v>3667.7642752562224</v>
      </c>
      <c r="U178" s="35">
        <v>11.77342</v>
      </c>
      <c r="V178" s="36">
        <f>Table1[[#This Row],[Total (HRK million)                  ]]*1000000/Table1[[#This Row],[Population 2020]]</f>
        <v>3447.5607613469983</v>
      </c>
      <c r="W178" s="35">
        <f>Table1[[#This Row],[Total (HRK million)   ]]-Table1[[#This Row],[Total (HRK million)                  ]]</f>
        <v>0.75199500000000086</v>
      </c>
      <c r="X178" s="36">
        <f>Table1[[#This Row],[Total (HRK million)                             ]]*1000000/Table1[[#This Row],[Population 2020]]</f>
        <v>220.20351390922426</v>
      </c>
      <c r="Y178" s="68">
        <v>3441</v>
      </c>
      <c r="Z178" s="7">
        <v>15.010503999999999</v>
      </c>
      <c r="AA178" s="6">
        <f>Table1[[#This Row],[Total (HRK million)                     ]]*1000000/Table1[[#This Row],[Population 2019                 ]]</f>
        <v>4362.2505085730891</v>
      </c>
      <c r="AB178" s="7">
        <v>13.51158</v>
      </c>
      <c r="AC178" s="6">
        <f>Table1[[#This Row],[Total (HRK million)                                   ]]*1000000/Table1[[#This Row],[Population 2019                 ]]</f>
        <v>3926.6434176111597</v>
      </c>
      <c r="AD178" s="7">
        <f>Table1[[#This Row],[Total (HRK million)                     ]]-Table1[[#This Row],[Total (HRK million)                                   ]]</f>
        <v>1.4989239999999988</v>
      </c>
      <c r="AE178" s="8">
        <f>Table1[[#This Row],[Total (HRK million)                       ]]*1000000/Table1[[#This Row],[Population 2019                 ]]</f>
        <v>435.60709096192932</v>
      </c>
      <c r="AF178" s="6">
        <v>3486</v>
      </c>
      <c r="AG178" s="7">
        <v>11.587135</v>
      </c>
      <c r="AH178" s="6">
        <f>Table1[[#This Row],[Total (HRK million)                                 ]]*1000000/Table1[[#This Row],[Population 2018]]</f>
        <v>3323.90562248996</v>
      </c>
      <c r="AI178" s="7">
        <v>9.8826099999999997</v>
      </c>
      <c r="AJ178" s="6">
        <f>Table1[[#This Row],[Total (HRK million)                                     ]]*1000000/Table1[[#This Row],[Population 2018]]</f>
        <v>2834.9426276534709</v>
      </c>
      <c r="AK178" s="7">
        <f>Table1[[#This Row],[Total (HRK million)                                 ]]-Table1[[#This Row],[Total (HRK million)                                     ]]</f>
        <v>1.7045250000000003</v>
      </c>
      <c r="AL178" s="8">
        <f>Table1[[#This Row],[Total (HRK million)                                      ]]*1000000/Table1[[#This Row],[Population 2018]]</f>
        <v>488.96299483648886</v>
      </c>
      <c r="AM178" s="9">
        <v>3527</v>
      </c>
      <c r="AN178" s="10">
        <v>10.857972</v>
      </c>
      <c r="AO178" s="11">
        <f>Table1[[#This Row],[Total (HRK million)                                         ]]*1000000/Table1[[#This Row],[Population 2017               ]]</f>
        <v>3078.5290615253757</v>
      </c>
      <c r="AP178" s="10">
        <v>11.936781</v>
      </c>
      <c r="AQ178" s="11">
        <f>Table1[[#This Row],[Total (HRK million)                                          ]]*1000000/Table1[[#This Row],[Population 2017               ]]</f>
        <v>3384.400623759569</v>
      </c>
      <c r="AR178" s="10">
        <f>Table1[[#This Row],[Total (HRK million)                                         ]]-Table1[[#This Row],[Total (HRK million)                                          ]]</f>
        <v>-1.0788089999999997</v>
      </c>
      <c r="AS178" s="11">
        <f>Table1[[#This Row],[Total (HRK million)                                                  ]]*1000000/Table1[[#This Row],[Population 2017               ]]</f>
        <v>-305.87156223419328</v>
      </c>
      <c r="AT178" s="45">
        <v>3568</v>
      </c>
      <c r="AU178" s="46">
        <v>10.043229999999999</v>
      </c>
      <c r="AV178" s="13">
        <f>Table1[[#This Row],[Total (HRK million)                                ]]*1000000/Table1[[#This Row],[Population 2016]]</f>
        <v>2814.8066143497758</v>
      </c>
      <c r="AW178" s="46">
        <v>9.0669540000000008</v>
      </c>
      <c r="AX178" s="13">
        <f>Table1[[#This Row],[Total (HRK million)                                                        ]]*1000000/Table1[[#This Row],[Population 2016]]</f>
        <v>2541.1866591928251</v>
      </c>
      <c r="AY178" s="82">
        <f>Table1[[#This Row],[Total (HRK million)                                ]]-Table1[[#This Row],[Total (HRK million)                                                        ]]</f>
        <v>0.97627599999999859</v>
      </c>
      <c r="AZ178" s="13">
        <f>Table1[[#This Row],[Total (HRK million)                                                                      ]]*1000000/Table1[[#This Row],[Population 2016]]</f>
        <v>273.61995515695025</v>
      </c>
      <c r="BA178" s="68">
        <v>3606</v>
      </c>
      <c r="BB178" s="52">
        <v>8.1722239999999999</v>
      </c>
      <c r="BC178" s="13">
        <f>Table1[[#This Row],[Total (HRK million)                                                           ]]*1000000/Table1[[#This Row],[Population 2015]]</f>
        <v>2266.2850804215195</v>
      </c>
      <c r="BD178" s="52">
        <v>8.256672</v>
      </c>
      <c r="BE178" s="13">
        <f>Table1[[#This Row],[Total (HRK million) ]]*1000000/Table1[[#This Row],[Population 2015]]</f>
        <v>2289.7038269550749</v>
      </c>
      <c r="BF178" s="82">
        <f>Table1[[#This Row],[Total (HRK million)                                                           ]]-Table1[[#This Row],[Total (HRK million) ]]</f>
        <v>-8.4448000000000079E-2</v>
      </c>
      <c r="BG178" s="13">
        <f>Table1[[#This Row],[Total (HRK million)     ]]*1000000/Table1[[#This Row],[Population 2015]]</f>
        <v>-23.418746533555208</v>
      </c>
      <c r="BH178" s="68">
        <v>3626</v>
      </c>
      <c r="BI178" s="88">
        <v>9.1504759999999994</v>
      </c>
      <c r="BJ178" s="12">
        <f>Table1[[#This Row],[Total (HRK million)                                  ]]*1000000/Table1[[#This Row],[Population 2014]]</f>
        <v>2523.5730832873692</v>
      </c>
      <c r="BK178" s="88">
        <v>8.7389250000000001</v>
      </c>
      <c r="BL178" s="12">
        <f>Table1[[#This Row],[Total (HRK million)    ]]*1000000/Table1[[#This Row],[Population 2014]]</f>
        <v>2410.0730832873692</v>
      </c>
      <c r="BM178" s="88">
        <f>Table1[[#This Row],[Total (HRK million)                                  ]]-Table1[[#This Row],[Total (HRK million)    ]]</f>
        <v>0.41155099999999933</v>
      </c>
      <c r="BN178" s="12">
        <f>Table1[[#This Row],[Total (HRK million)      ]]*1000000/Table1[[#This Row],[Population 2014]]</f>
        <v>113.49999999999983</v>
      </c>
      <c r="BO178" s="94">
        <v>5</v>
      </c>
      <c r="BP178" s="53">
        <v>4</v>
      </c>
      <c r="BQ178" s="55">
        <v>5</v>
      </c>
      <c r="BR178" s="26">
        <v>5</v>
      </c>
      <c r="BS178" s="13">
        <v>5</v>
      </c>
      <c r="BT178" s="13">
        <v>5</v>
      </c>
      <c r="BU178" s="13">
        <v>4</v>
      </c>
      <c r="BV178" s="13">
        <v>4</v>
      </c>
      <c r="BW178" s="56">
        <v>2</v>
      </c>
    </row>
    <row r="179" spans="1:75" x14ac:dyDescent="0.25">
      <c r="A179" s="14" t="s">
        <v>608</v>
      </c>
      <c r="B179" s="15" t="s">
        <v>75</v>
      </c>
      <c r="C179" s="15" t="s">
        <v>361</v>
      </c>
      <c r="D179" s="47">
        <v>1603</v>
      </c>
      <c r="E179" s="46">
        <v>8.3416955399999999</v>
      </c>
      <c r="F179" s="36">
        <f>Table1[[#This Row],[Total (HRK million)]]*1000000/Table1[[#This Row],[Population 2022]]</f>
        <v>5203.8025826575176</v>
      </c>
      <c r="G179" s="46">
        <v>7.6794336400000001</v>
      </c>
      <c r="H179" s="36">
        <f>Table1[[#This Row],[Total (HRK million)                ]]*1000000/Table1[[#This Row],[Population 2022]]</f>
        <v>4790.6635308796003</v>
      </c>
      <c r="I179" s="46">
        <v>0.6622619000000004</v>
      </c>
      <c r="J179" s="36">
        <f>Table1[[#This Row],[Total (HRK million)                           ]]*1000000/Table1[[#This Row],[Population 2022]]</f>
        <v>413.13905177791662</v>
      </c>
      <c r="K179" s="47">
        <v>1585</v>
      </c>
      <c r="L179" s="46">
        <v>8.4559320000000007</v>
      </c>
      <c r="M179" s="36">
        <f>Table1[[#This Row],[Total (HRK million)  ]]*1000000/Table1[[#This Row],[Population 2021]]</f>
        <v>5334.972870662461</v>
      </c>
      <c r="N179" s="46">
        <v>9.4701059999999995</v>
      </c>
      <c r="O179" s="36">
        <f>Table1[[#This Row],[Total (HRK million)                 ]]*1000000/Table1[[#This Row],[Population 2021]]</f>
        <v>5974.8302839116723</v>
      </c>
      <c r="P179" s="46">
        <v>-1.0141739999999988</v>
      </c>
      <c r="Q179" s="36">
        <f>Table1[[#This Row],[Total (HRK million)                            ]]*1000000/Table1[[#This Row],[Population 2021]]</f>
        <v>-639.85741324921059</v>
      </c>
      <c r="R179" s="64">
        <v>1668</v>
      </c>
      <c r="S179" s="35">
        <v>7.5440009999999997</v>
      </c>
      <c r="T179" s="36">
        <f>Table1[[#This Row],[Total (HRK million)   ]]*1000000/Table1[[#This Row],[Population 2020]]</f>
        <v>4522.7823741007196</v>
      </c>
      <c r="U179" s="35">
        <v>6.968261</v>
      </c>
      <c r="V179" s="36">
        <f>Table1[[#This Row],[Total (HRK million)                  ]]*1000000/Table1[[#This Row],[Population 2020]]</f>
        <v>4177.6145083932852</v>
      </c>
      <c r="W179" s="35">
        <f>Table1[[#This Row],[Total (HRK million)   ]]-Table1[[#This Row],[Total (HRK million)                  ]]</f>
        <v>0.5757399999999997</v>
      </c>
      <c r="X179" s="36">
        <f>Table1[[#This Row],[Total (HRK million)                             ]]*1000000/Table1[[#This Row],[Population 2020]]</f>
        <v>345.16786570743386</v>
      </c>
      <c r="Y179" s="68">
        <v>1655</v>
      </c>
      <c r="Z179" s="7">
        <v>7.2696310000000004</v>
      </c>
      <c r="AA179" s="6">
        <f>Table1[[#This Row],[Total (HRK million)                     ]]*1000000/Table1[[#This Row],[Population 2019                 ]]</f>
        <v>4392.5262839879151</v>
      </c>
      <c r="AB179" s="7">
        <v>8.4385390000000005</v>
      </c>
      <c r="AC179" s="6">
        <f>Table1[[#This Row],[Total (HRK million)                                   ]]*1000000/Table1[[#This Row],[Population 2019                 ]]</f>
        <v>5098.815105740181</v>
      </c>
      <c r="AD179" s="7">
        <f>Table1[[#This Row],[Total (HRK million)                     ]]-Table1[[#This Row],[Total (HRK million)                                   ]]</f>
        <v>-1.1689080000000001</v>
      </c>
      <c r="AE179" s="8">
        <f>Table1[[#This Row],[Total (HRK million)                       ]]*1000000/Table1[[#This Row],[Population 2019                 ]]</f>
        <v>-706.2888217522659</v>
      </c>
      <c r="AF179" s="6">
        <v>1640</v>
      </c>
      <c r="AG179" s="7">
        <v>8.4320140000000006</v>
      </c>
      <c r="AH179" s="6">
        <f>Table1[[#This Row],[Total (HRK million)                                 ]]*1000000/Table1[[#This Row],[Population 2018]]</f>
        <v>5141.4719512195124</v>
      </c>
      <c r="AI179" s="7">
        <v>7.1611089999999997</v>
      </c>
      <c r="AJ179" s="6">
        <f>Table1[[#This Row],[Total (HRK million)                                     ]]*1000000/Table1[[#This Row],[Population 2018]]</f>
        <v>4366.5298780487801</v>
      </c>
      <c r="AK179" s="7">
        <f>Table1[[#This Row],[Total (HRK million)                                 ]]-Table1[[#This Row],[Total (HRK million)                                     ]]</f>
        <v>1.2709050000000008</v>
      </c>
      <c r="AL179" s="8">
        <f>Table1[[#This Row],[Total (HRK million)                                      ]]*1000000/Table1[[#This Row],[Population 2018]]</f>
        <v>774.94207317073233</v>
      </c>
      <c r="AM179" s="9">
        <v>1634</v>
      </c>
      <c r="AN179" s="10">
        <v>7.1047479999999998</v>
      </c>
      <c r="AO179" s="11">
        <f>Table1[[#This Row],[Total (HRK million)                                         ]]*1000000/Table1[[#This Row],[Population 2017               ]]</f>
        <v>4348.0709914320687</v>
      </c>
      <c r="AP179" s="10">
        <v>7.0164049999999998</v>
      </c>
      <c r="AQ179" s="11">
        <f>Table1[[#This Row],[Total (HRK million)                                          ]]*1000000/Table1[[#This Row],[Population 2017               ]]</f>
        <v>4294.0055079559361</v>
      </c>
      <c r="AR179" s="10">
        <f>Table1[[#This Row],[Total (HRK million)                                         ]]-Table1[[#This Row],[Total (HRK million)                                          ]]</f>
        <v>8.834300000000006E-2</v>
      </c>
      <c r="AS179" s="11">
        <f>Table1[[#This Row],[Total (HRK million)                                                  ]]*1000000/Table1[[#This Row],[Population 2017               ]]</f>
        <v>54.065483476132229</v>
      </c>
      <c r="AT179" s="45">
        <v>1645</v>
      </c>
      <c r="AU179" s="46">
        <v>7.4196910000000003</v>
      </c>
      <c r="AV179" s="13">
        <f>Table1[[#This Row],[Total (HRK million)                                ]]*1000000/Table1[[#This Row],[Population 2016]]</f>
        <v>4510.4504559270517</v>
      </c>
      <c r="AW179" s="46">
        <v>7.5712929999999998</v>
      </c>
      <c r="AX179" s="13">
        <f>Table1[[#This Row],[Total (HRK million)                                                        ]]*1000000/Table1[[#This Row],[Population 2016]]</f>
        <v>4602.6097264437694</v>
      </c>
      <c r="AY179" s="82">
        <f>Table1[[#This Row],[Total (HRK million)                                ]]-Table1[[#This Row],[Total (HRK million)                                                        ]]</f>
        <v>-0.15160199999999957</v>
      </c>
      <c r="AZ179" s="13">
        <f>Table1[[#This Row],[Total (HRK million)                                                                      ]]*1000000/Table1[[#This Row],[Population 2016]]</f>
        <v>-92.159270516717058</v>
      </c>
      <c r="BA179" s="68">
        <v>1653</v>
      </c>
      <c r="BB179" s="52">
        <v>6.8364370000000001</v>
      </c>
      <c r="BC179" s="13">
        <f>Table1[[#This Row],[Total (HRK million)                                                           ]]*1000000/Table1[[#This Row],[Population 2015]]</f>
        <v>4135.7755595886265</v>
      </c>
      <c r="BD179" s="52">
        <v>6.9370589999999996</v>
      </c>
      <c r="BE179" s="13">
        <f>Table1[[#This Row],[Total (HRK million) ]]*1000000/Table1[[#This Row],[Population 2015]]</f>
        <v>4196.6479128856627</v>
      </c>
      <c r="BF179" s="82">
        <f>Table1[[#This Row],[Total (HRK million)                                                           ]]-Table1[[#This Row],[Total (HRK million) ]]</f>
        <v>-0.10062199999999955</v>
      </c>
      <c r="BG179" s="13">
        <f>Table1[[#This Row],[Total (HRK million)     ]]*1000000/Table1[[#This Row],[Population 2015]]</f>
        <v>-60.872353297035417</v>
      </c>
      <c r="BH179" s="68">
        <v>1667</v>
      </c>
      <c r="BI179" s="88">
        <v>6.1919230000000001</v>
      </c>
      <c r="BJ179" s="12">
        <f>Table1[[#This Row],[Total (HRK million)                                  ]]*1000000/Table1[[#This Row],[Population 2014]]</f>
        <v>3714.4109178164367</v>
      </c>
      <c r="BK179" s="88">
        <v>5.9965659999999996</v>
      </c>
      <c r="BL179" s="12">
        <f>Table1[[#This Row],[Total (HRK million)    ]]*1000000/Table1[[#This Row],[Population 2014]]</f>
        <v>3597.220155968806</v>
      </c>
      <c r="BM179" s="88">
        <f>Table1[[#This Row],[Total (HRK million)                                  ]]-Table1[[#This Row],[Total (HRK million)    ]]</f>
        <v>0.19535700000000045</v>
      </c>
      <c r="BN179" s="12">
        <f>Table1[[#This Row],[Total (HRK million)      ]]*1000000/Table1[[#This Row],[Population 2014]]</f>
        <v>117.19076184763074</v>
      </c>
      <c r="BO179" s="94">
        <v>3</v>
      </c>
      <c r="BP179" s="53">
        <v>5</v>
      </c>
      <c r="BQ179" s="55">
        <v>4</v>
      </c>
      <c r="BR179" s="26">
        <v>4</v>
      </c>
      <c r="BS179" s="13">
        <v>4</v>
      </c>
      <c r="BT179" s="13">
        <v>4</v>
      </c>
      <c r="BU179" s="13">
        <v>4</v>
      </c>
      <c r="BV179" s="13">
        <v>4</v>
      </c>
      <c r="BW179" s="56">
        <v>1</v>
      </c>
    </row>
    <row r="180" spans="1:75" x14ac:dyDescent="0.25">
      <c r="A180" s="14" t="s">
        <v>608</v>
      </c>
      <c r="B180" s="15" t="s">
        <v>672</v>
      </c>
      <c r="C180" s="15" t="s">
        <v>249</v>
      </c>
      <c r="D180" s="45">
        <v>1267</v>
      </c>
      <c r="E180" s="44">
        <v>16.253330940000001</v>
      </c>
      <c r="F180" s="40">
        <f>Table1[[#This Row],[Total (HRK million)]]*1000000/Table1[[#This Row],[Population 2022]]</f>
        <v>12828.201215469615</v>
      </c>
      <c r="G180" s="44">
        <v>12.567531940000002</v>
      </c>
      <c r="H180" s="40">
        <f>Table1[[#This Row],[Total (HRK million)                ]]*1000000/Table1[[#This Row],[Population 2022]]</f>
        <v>9919.1254459352804</v>
      </c>
      <c r="I180" s="44">
        <v>3.6857989999999998</v>
      </c>
      <c r="J180" s="40">
        <f>Table1[[#This Row],[Total (HRK million)                           ]]*1000000/Table1[[#This Row],[Population 2022]]</f>
        <v>2909.0757695343332</v>
      </c>
      <c r="K180" s="45">
        <v>1297</v>
      </c>
      <c r="L180" s="44">
        <v>11.115740000000001</v>
      </c>
      <c r="M180" s="40">
        <f>Table1[[#This Row],[Total (HRK million)  ]]*1000000/Table1[[#This Row],[Population 2021]]</f>
        <v>8570.346954510409</v>
      </c>
      <c r="N180" s="44">
        <v>12.903774</v>
      </c>
      <c r="O180" s="40">
        <f>Table1[[#This Row],[Total (HRK million)                 ]]*1000000/Table1[[#This Row],[Population 2021]]</f>
        <v>9948.9390902081723</v>
      </c>
      <c r="P180" s="44">
        <v>-1.7880339999999997</v>
      </c>
      <c r="Q180" s="40">
        <f>Table1[[#This Row],[Total (HRK million)                            ]]*1000000/Table1[[#This Row],[Population 2021]]</f>
        <v>-1378.592135697764</v>
      </c>
      <c r="R180" s="64">
        <v>1323</v>
      </c>
      <c r="S180" s="35">
        <v>11.142239999999999</v>
      </c>
      <c r="T180" s="36">
        <f>Table1[[#This Row],[Total (HRK million)   ]]*1000000/Table1[[#This Row],[Population 2020]]</f>
        <v>8421.9501133786853</v>
      </c>
      <c r="U180" s="35">
        <v>11.203943000000001</v>
      </c>
      <c r="V180" s="36">
        <f>Table1[[#This Row],[Total (HRK million)                  ]]*1000000/Table1[[#This Row],[Population 2020]]</f>
        <v>8468.5888133030985</v>
      </c>
      <c r="W180" s="35">
        <f>Table1[[#This Row],[Total (HRK million)   ]]-Table1[[#This Row],[Total (HRK million)                  ]]</f>
        <v>-6.1703000000001396E-2</v>
      </c>
      <c r="X180" s="36">
        <f>Table1[[#This Row],[Total (HRK million)                             ]]*1000000/Table1[[#This Row],[Population 2020]]</f>
        <v>-46.638699924415263</v>
      </c>
      <c r="Y180" s="68">
        <v>1333</v>
      </c>
      <c r="Z180" s="7">
        <v>7.947832</v>
      </c>
      <c r="AA180" s="6">
        <f>Table1[[#This Row],[Total (HRK million)                     ]]*1000000/Table1[[#This Row],[Population 2019                 ]]</f>
        <v>5962.364591147787</v>
      </c>
      <c r="AB180" s="7">
        <v>6.2482829999999998</v>
      </c>
      <c r="AC180" s="6">
        <f>Table1[[#This Row],[Total (HRK million)                                   ]]*1000000/Table1[[#This Row],[Population 2019                 ]]</f>
        <v>4687.3840960240059</v>
      </c>
      <c r="AD180" s="7">
        <f>Table1[[#This Row],[Total (HRK million)                     ]]-Table1[[#This Row],[Total (HRK million)                                   ]]</f>
        <v>1.6995490000000002</v>
      </c>
      <c r="AE180" s="8">
        <f>Table1[[#This Row],[Total (HRK million)                       ]]*1000000/Table1[[#This Row],[Population 2019                 ]]</f>
        <v>1274.9804951237811</v>
      </c>
      <c r="AF180" s="6">
        <v>1356</v>
      </c>
      <c r="AG180" s="7">
        <v>7.554176</v>
      </c>
      <c r="AH180" s="6">
        <f>Table1[[#This Row],[Total (HRK million)                                 ]]*1000000/Table1[[#This Row],[Population 2018]]</f>
        <v>5570.9262536873157</v>
      </c>
      <c r="AI180" s="7">
        <v>5.645721</v>
      </c>
      <c r="AJ180" s="6">
        <f>Table1[[#This Row],[Total (HRK million)                                     ]]*1000000/Table1[[#This Row],[Population 2018]]</f>
        <v>4163.5110619469024</v>
      </c>
      <c r="AK180" s="7">
        <f>Table1[[#This Row],[Total (HRK million)                                 ]]-Table1[[#This Row],[Total (HRK million)                                     ]]</f>
        <v>1.908455</v>
      </c>
      <c r="AL180" s="8">
        <f>Table1[[#This Row],[Total (HRK million)                                      ]]*1000000/Table1[[#This Row],[Population 2018]]</f>
        <v>1407.4151917404131</v>
      </c>
      <c r="AM180" s="9">
        <v>1387</v>
      </c>
      <c r="AN180" s="10">
        <v>7.5854739999999996</v>
      </c>
      <c r="AO180" s="11">
        <f>Table1[[#This Row],[Total (HRK million)                                         ]]*1000000/Table1[[#This Row],[Population 2017               ]]</f>
        <v>5468.9790915645281</v>
      </c>
      <c r="AP180" s="10">
        <v>5.7569619999999997</v>
      </c>
      <c r="AQ180" s="11">
        <f>Table1[[#This Row],[Total (HRK million)                                          ]]*1000000/Table1[[#This Row],[Population 2017               ]]</f>
        <v>4150.6575342465758</v>
      </c>
      <c r="AR180" s="10">
        <f>Table1[[#This Row],[Total (HRK million)                                         ]]-Table1[[#This Row],[Total (HRK million)                                          ]]</f>
        <v>1.8285119999999999</v>
      </c>
      <c r="AS180" s="11">
        <f>Table1[[#This Row],[Total (HRK million)                                                  ]]*1000000/Table1[[#This Row],[Population 2017               ]]</f>
        <v>1318.3215573179525</v>
      </c>
      <c r="AT180" s="45">
        <v>1420</v>
      </c>
      <c r="AU180" s="46">
        <v>9.700132</v>
      </c>
      <c r="AV180" s="13">
        <f>Table1[[#This Row],[Total (HRK million)                                ]]*1000000/Table1[[#This Row],[Population 2016]]</f>
        <v>6831.0788732394367</v>
      </c>
      <c r="AW180" s="46">
        <v>7.1167689999999997</v>
      </c>
      <c r="AX180" s="13">
        <f>Table1[[#This Row],[Total (HRK million)                                                        ]]*1000000/Table1[[#This Row],[Population 2016]]</f>
        <v>5011.8091549295777</v>
      </c>
      <c r="AY180" s="82">
        <f>Table1[[#This Row],[Total (HRK million)                                ]]-Table1[[#This Row],[Total (HRK million)                                                        ]]</f>
        <v>2.5833630000000003</v>
      </c>
      <c r="AZ180" s="13">
        <f>Table1[[#This Row],[Total (HRK million)                                                                      ]]*1000000/Table1[[#This Row],[Population 2016]]</f>
        <v>1819.2697183098594</v>
      </c>
      <c r="BA180" s="68">
        <v>1470</v>
      </c>
      <c r="BB180" s="52">
        <v>8.3345260000000003</v>
      </c>
      <c r="BC180" s="13">
        <f>Table1[[#This Row],[Total (HRK million)                                                           ]]*1000000/Table1[[#This Row],[Population 2015]]</f>
        <v>5669.7455782312927</v>
      </c>
      <c r="BD180" s="52">
        <v>9.8373329999999992</v>
      </c>
      <c r="BE180" s="13">
        <f>Table1[[#This Row],[Total (HRK million) ]]*1000000/Table1[[#This Row],[Population 2015]]</f>
        <v>6692.063265306122</v>
      </c>
      <c r="BF180" s="82">
        <f>Table1[[#This Row],[Total (HRK million)                                                           ]]-Table1[[#This Row],[Total (HRK million) ]]</f>
        <v>-1.5028069999999989</v>
      </c>
      <c r="BG180" s="13">
        <f>Table1[[#This Row],[Total (HRK million)     ]]*1000000/Table1[[#This Row],[Population 2015]]</f>
        <v>-1022.3176870748291</v>
      </c>
      <c r="BH180" s="68">
        <v>1521</v>
      </c>
      <c r="BI180" s="88">
        <v>9.0790939999999996</v>
      </c>
      <c r="BJ180" s="12">
        <f>Table1[[#This Row],[Total (HRK million)                                  ]]*1000000/Table1[[#This Row],[Population 2014]]</f>
        <v>5969.1610782380012</v>
      </c>
      <c r="BK180" s="88">
        <v>12.165626</v>
      </c>
      <c r="BL180" s="12">
        <f>Table1[[#This Row],[Total (HRK million)    ]]*1000000/Table1[[#This Row],[Population 2014]]</f>
        <v>7998.4391847468769</v>
      </c>
      <c r="BM180" s="88">
        <f>Table1[[#This Row],[Total (HRK million)                                  ]]-Table1[[#This Row],[Total (HRK million)    ]]</f>
        <v>-3.0865320000000001</v>
      </c>
      <c r="BN180" s="12">
        <f>Table1[[#This Row],[Total (HRK million)      ]]*1000000/Table1[[#This Row],[Population 2014]]</f>
        <v>-2029.2781065088757</v>
      </c>
      <c r="BO180" s="94">
        <v>5</v>
      </c>
      <c r="BP180" s="53">
        <v>5</v>
      </c>
      <c r="BQ180" s="55">
        <v>5</v>
      </c>
      <c r="BR180" s="26">
        <v>5</v>
      </c>
      <c r="BS180" s="13">
        <v>5</v>
      </c>
      <c r="BT180" s="13">
        <v>5</v>
      </c>
      <c r="BU180" s="13">
        <v>3</v>
      </c>
      <c r="BV180" s="13">
        <v>4</v>
      </c>
      <c r="BW180" s="56">
        <v>2</v>
      </c>
    </row>
    <row r="181" spans="1:75" x14ac:dyDescent="0.25">
      <c r="A181" s="14" t="s">
        <v>608</v>
      </c>
      <c r="B181" s="15" t="s">
        <v>672</v>
      </c>
      <c r="C181" s="15" t="s">
        <v>250</v>
      </c>
      <c r="D181" s="45">
        <v>1141</v>
      </c>
      <c r="E181" s="44">
        <v>4.3752312099999999</v>
      </c>
      <c r="F181" s="40">
        <f>Table1[[#This Row],[Total (HRK million)]]*1000000/Table1[[#This Row],[Population 2022]]</f>
        <v>3834.5584662576689</v>
      </c>
      <c r="G181" s="44">
        <v>4.2692094900000006</v>
      </c>
      <c r="H181" s="40">
        <f>Table1[[#This Row],[Total (HRK million)                ]]*1000000/Table1[[#This Row],[Population 2022]]</f>
        <v>3741.6384662576688</v>
      </c>
      <c r="I181" s="44">
        <v>0.10602171999999974</v>
      </c>
      <c r="J181" s="40">
        <f>Table1[[#This Row],[Total (HRK million)                           ]]*1000000/Table1[[#This Row],[Population 2022]]</f>
        <v>92.919999999999774</v>
      </c>
      <c r="K181" s="45">
        <v>1154</v>
      </c>
      <c r="L181" s="44">
        <v>10.359669999999999</v>
      </c>
      <c r="M181" s="40">
        <f>Table1[[#This Row],[Total (HRK million)  ]]*1000000/Table1[[#This Row],[Population 2021]]</f>
        <v>8977.183708838822</v>
      </c>
      <c r="N181" s="44">
        <v>3.6066440000000002</v>
      </c>
      <c r="O181" s="40">
        <f>Table1[[#This Row],[Total (HRK million)                 ]]*1000000/Table1[[#This Row],[Population 2021]]</f>
        <v>3125.3414211438476</v>
      </c>
      <c r="P181" s="44">
        <v>6.7530259999999993</v>
      </c>
      <c r="Q181" s="40">
        <f>Table1[[#This Row],[Total (HRK million)                            ]]*1000000/Table1[[#This Row],[Population 2021]]</f>
        <v>5851.8422876949735</v>
      </c>
      <c r="R181" s="64">
        <v>1139</v>
      </c>
      <c r="S181" s="35">
        <v>3.5889549999999999</v>
      </c>
      <c r="T181" s="36">
        <f>Table1[[#This Row],[Total (HRK million)   ]]*1000000/Table1[[#This Row],[Population 2020]]</f>
        <v>3150.9701492537315</v>
      </c>
      <c r="U181" s="35">
        <v>4.5541640000000001</v>
      </c>
      <c r="V181" s="36">
        <f>Table1[[#This Row],[Total (HRK million)                  ]]*1000000/Table1[[#This Row],[Population 2020]]</f>
        <v>3998.3880597014927</v>
      </c>
      <c r="W181" s="35">
        <f>Table1[[#This Row],[Total (HRK million)   ]]-Table1[[#This Row],[Total (HRK million)                  ]]</f>
        <v>-0.96520900000000021</v>
      </c>
      <c r="X181" s="36">
        <f>Table1[[#This Row],[Total (HRK million)                             ]]*1000000/Table1[[#This Row],[Population 2020]]</f>
        <v>-847.41791044776141</v>
      </c>
      <c r="Y181" s="68">
        <v>1153</v>
      </c>
      <c r="Z181" s="7">
        <v>7.6826179999999997</v>
      </c>
      <c r="AA181" s="6">
        <f>Table1[[#This Row],[Total (HRK million)                     ]]*1000000/Table1[[#This Row],[Population 2019                 ]]</f>
        <v>6663.1552471812665</v>
      </c>
      <c r="AB181" s="7">
        <v>13.091640999999999</v>
      </c>
      <c r="AC181" s="6">
        <f>Table1[[#This Row],[Total (HRK million)                                   ]]*1000000/Table1[[#This Row],[Population 2019                 ]]</f>
        <v>11354.415437987858</v>
      </c>
      <c r="AD181" s="7">
        <f>Table1[[#This Row],[Total (HRK million)                     ]]-Table1[[#This Row],[Total (HRK million)                                   ]]</f>
        <v>-5.4090229999999995</v>
      </c>
      <c r="AE181" s="8">
        <f>Table1[[#This Row],[Total (HRK million)                       ]]*1000000/Table1[[#This Row],[Population 2019                 ]]</f>
        <v>-4691.2601908065908</v>
      </c>
      <c r="AF181" s="6">
        <v>1193</v>
      </c>
      <c r="AG181" s="7">
        <v>6.2938789999999996</v>
      </c>
      <c r="AH181" s="6">
        <f>Table1[[#This Row],[Total (HRK million)                                 ]]*1000000/Table1[[#This Row],[Population 2018]]</f>
        <v>5275.6739312657164</v>
      </c>
      <c r="AI181" s="7">
        <v>5.6546669999999999</v>
      </c>
      <c r="AJ181" s="6">
        <f>Table1[[#This Row],[Total (HRK million)                                     ]]*1000000/Table1[[#This Row],[Population 2018]]</f>
        <v>4739.8717518860021</v>
      </c>
      <c r="AK181" s="7">
        <f>Table1[[#This Row],[Total (HRK million)                                 ]]-Table1[[#This Row],[Total (HRK million)                                     ]]</f>
        <v>0.63921199999999967</v>
      </c>
      <c r="AL181" s="8">
        <f>Table1[[#This Row],[Total (HRK million)                                      ]]*1000000/Table1[[#This Row],[Population 2018]]</f>
        <v>535.80217937971474</v>
      </c>
      <c r="AM181" s="9">
        <v>1218</v>
      </c>
      <c r="AN181" s="10">
        <v>3.8739460000000001</v>
      </c>
      <c r="AO181" s="11">
        <f>Table1[[#This Row],[Total (HRK million)                                         ]]*1000000/Table1[[#This Row],[Population 2017               ]]</f>
        <v>3180.5796387520527</v>
      </c>
      <c r="AP181" s="10">
        <v>3.8646250000000002</v>
      </c>
      <c r="AQ181" s="11">
        <f>Table1[[#This Row],[Total (HRK million)                                          ]]*1000000/Table1[[#This Row],[Population 2017               ]]</f>
        <v>3172.9269293924467</v>
      </c>
      <c r="AR181" s="10">
        <f>Table1[[#This Row],[Total (HRK million)                                         ]]-Table1[[#This Row],[Total (HRK million)                                          ]]</f>
        <v>9.3209999999999127E-3</v>
      </c>
      <c r="AS181" s="11">
        <f>Table1[[#This Row],[Total (HRK million)                                                  ]]*1000000/Table1[[#This Row],[Population 2017               ]]</f>
        <v>7.65270935960584</v>
      </c>
      <c r="AT181" s="45">
        <v>1256</v>
      </c>
      <c r="AU181" s="46">
        <v>3.1713610000000001</v>
      </c>
      <c r="AV181" s="13">
        <f>Table1[[#This Row],[Total (HRK million)                                ]]*1000000/Table1[[#This Row],[Population 2016]]</f>
        <v>2524.9689490445858</v>
      </c>
      <c r="AW181" s="46">
        <v>2.7614399999999999</v>
      </c>
      <c r="AX181" s="13">
        <f>Table1[[#This Row],[Total (HRK million)                                                        ]]*1000000/Table1[[#This Row],[Population 2016]]</f>
        <v>2198.5987261146497</v>
      </c>
      <c r="AY181" s="82">
        <f>Table1[[#This Row],[Total (HRK million)                                ]]-Table1[[#This Row],[Total (HRK million)                                                        ]]</f>
        <v>0.4099210000000002</v>
      </c>
      <c r="AZ181" s="13">
        <f>Table1[[#This Row],[Total (HRK million)                                                                      ]]*1000000/Table1[[#This Row],[Population 2016]]</f>
        <v>326.37022292993646</v>
      </c>
      <c r="BA181" s="68">
        <v>1274</v>
      </c>
      <c r="BB181" s="52">
        <v>5.0957650000000001</v>
      </c>
      <c r="BC181" s="13">
        <f>Table1[[#This Row],[Total (HRK million)                                                           ]]*1000000/Table1[[#This Row],[Population 2015]]</f>
        <v>3999.815541601256</v>
      </c>
      <c r="BD181" s="52">
        <v>6.6323160000000003</v>
      </c>
      <c r="BE181" s="13">
        <f>Table1[[#This Row],[Total (HRK million) ]]*1000000/Table1[[#This Row],[Population 2015]]</f>
        <v>5205.8995290423863</v>
      </c>
      <c r="BF181" s="82">
        <f>Table1[[#This Row],[Total (HRK million)                                                           ]]-Table1[[#This Row],[Total (HRK million) ]]</f>
        <v>-1.5365510000000002</v>
      </c>
      <c r="BG181" s="13">
        <f>Table1[[#This Row],[Total (HRK million)     ]]*1000000/Table1[[#This Row],[Population 2015]]</f>
        <v>-1206.0839874411304</v>
      </c>
      <c r="BH181" s="68">
        <v>1280</v>
      </c>
      <c r="BI181" s="88">
        <v>3.190131</v>
      </c>
      <c r="BJ181" s="12">
        <f>Table1[[#This Row],[Total (HRK million)                                  ]]*1000000/Table1[[#This Row],[Population 2014]]</f>
        <v>2492.2898437499998</v>
      </c>
      <c r="BK181" s="88">
        <v>3.0528200000000001</v>
      </c>
      <c r="BL181" s="12">
        <f>Table1[[#This Row],[Total (HRK million)    ]]*1000000/Table1[[#This Row],[Population 2014]]</f>
        <v>2385.015625</v>
      </c>
      <c r="BM181" s="88">
        <f>Table1[[#This Row],[Total (HRK million)                                  ]]-Table1[[#This Row],[Total (HRK million)    ]]</f>
        <v>0.13731099999999996</v>
      </c>
      <c r="BN181" s="12">
        <f>Table1[[#This Row],[Total (HRK million)      ]]*1000000/Table1[[#This Row],[Population 2014]]</f>
        <v>107.27421874999997</v>
      </c>
      <c r="BO181" s="94">
        <v>5</v>
      </c>
      <c r="BP181" s="53">
        <v>5</v>
      </c>
      <c r="BQ181" s="55">
        <v>5</v>
      </c>
      <c r="BR181" s="26">
        <v>5</v>
      </c>
      <c r="BS181" s="13">
        <v>5</v>
      </c>
      <c r="BT181" s="13">
        <v>4</v>
      </c>
      <c r="BU181" s="13">
        <v>3</v>
      </c>
      <c r="BV181" s="13">
        <v>2</v>
      </c>
      <c r="BW181" s="56">
        <v>2</v>
      </c>
    </row>
    <row r="182" spans="1:75" x14ac:dyDescent="0.25">
      <c r="A182" s="14" t="s">
        <v>608</v>
      </c>
      <c r="B182" s="15" t="s">
        <v>24</v>
      </c>
      <c r="C182" s="15" t="s">
        <v>210</v>
      </c>
      <c r="D182" s="48">
        <v>822</v>
      </c>
      <c r="E182" s="44">
        <v>3.3172391499999998</v>
      </c>
      <c r="F182" s="40">
        <f>Table1[[#This Row],[Total (HRK million)]]*1000000/Table1[[#This Row],[Population 2022]]</f>
        <v>4035.5707420924573</v>
      </c>
      <c r="G182" s="44">
        <v>3.5709982500000002</v>
      </c>
      <c r="H182" s="40">
        <f>Table1[[#This Row],[Total (HRK million)                ]]*1000000/Table1[[#This Row],[Population 2022]]</f>
        <v>4344.280109489051</v>
      </c>
      <c r="I182" s="44">
        <v>-0.25375910000000007</v>
      </c>
      <c r="J182" s="40">
        <f>Table1[[#This Row],[Total (HRK million)                           ]]*1000000/Table1[[#This Row],[Population 2022]]</f>
        <v>-308.70936739659373</v>
      </c>
      <c r="K182" s="48">
        <v>827</v>
      </c>
      <c r="L182" s="44">
        <v>3.9833409999999998</v>
      </c>
      <c r="M182" s="40">
        <f>Table1[[#This Row],[Total (HRK million)  ]]*1000000/Table1[[#This Row],[Population 2021]]</f>
        <v>4816.6154776299882</v>
      </c>
      <c r="N182" s="44">
        <v>3.5903830000000001</v>
      </c>
      <c r="O182" s="40">
        <f>Table1[[#This Row],[Total (HRK million)                 ]]*1000000/Table1[[#This Row],[Population 2021]]</f>
        <v>4341.454655380895</v>
      </c>
      <c r="P182" s="44">
        <v>0.3929579999999997</v>
      </c>
      <c r="Q182" s="40">
        <f>Table1[[#This Row],[Total (HRK million)                            ]]*1000000/Table1[[#This Row],[Population 2021]]</f>
        <v>475.16082224909275</v>
      </c>
      <c r="R182" s="64">
        <v>790</v>
      </c>
      <c r="S182" s="35">
        <v>4.6480509999999997</v>
      </c>
      <c r="T182" s="36">
        <f>Table1[[#This Row],[Total (HRK million)   ]]*1000000/Table1[[#This Row],[Population 2020]]</f>
        <v>5883.6088607594938</v>
      </c>
      <c r="U182" s="35">
        <v>4.3312939999999998</v>
      </c>
      <c r="V182" s="36">
        <f>Table1[[#This Row],[Total (HRK million)                  ]]*1000000/Table1[[#This Row],[Population 2020]]</f>
        <v>5482.6506329113927</v>
      </c>
      <c r="W182" s="35">
        <f>Table1[[#This Row],[Total (HRK million)   ]]-Table1[[#This Row],[Total (HRK million)                  ]]</f>
        <v>0.31675699999999996</v>
      </c>
      <c r="X182" s="36">
        <f>Table1[[#This Row],[Total (HRK million)                             ]]*1000000/Table1[[#This Row],[Population 2020]]</f>
        <v>400.95822784810122</v>
      </c>
      <c r="Y182" s="68">
        <v>788</v>
      </c>
      <c r="Z182" s="7">
        <v>5.7652299999999999</v>
      </c>
      <c r="AA182" s="6">
        <f>Table1[[#This Row],[Total (HRK million)                     ]]*1000000/Table1[[#This Row],[Population 2019                 ]]</f>
        <v>7316.2817258883251</v>
      </c>
      <c r="AB182" s="7">
        <v>8.5123739999999994</v>
      </c>
      <c r="AC182" s="6">
        <f>Table1[[#This Row],[Total (HRK million)                                   ]]*1000000/Table1[[#This Row],[Population 2019                 ]]</f>
        <v>10802.505076142132</v>
      </c>
      <c r="AD182" s="7">
        <f>Table1[[#This Row],[Total (HRK million)                     ]]-Table1[[#This Row],[Total (HRK million)                                   ]]</f>
        <v>-2.7471439999999996</v>
      </c>
      <c r="AE182" s="8">
        <f>Table1[[#This Row],[Total (HRK million)                       ]]*1000000/Table1[[#This Row],[Population 2019                 ]]</f>
        <v>-3486.2233502538065</v>
      </c>
      <c r="AF182" s="6">
        <v>809</v>
      </c>
      <c r="AG182" s="7">
        <v>6.172917</v>
      </c>
      <c r="AH182" s="6">
        <f>Table1[[#This Row],[Total (HRK million)                                 ]]*1000000/Table1[[#This Row],[Population 2018]]</f>
        <v>7630.3053152039556</v>
      </c>
      <c r="AI182" s="7">
        <v>6.9739380000000004</v>
      </c>
      <c r="AJ182" s="6">
        <f>Table1[[#This Row],[Total (HRK million)                                     ]]*1000000/Table1[[#This Row],[Population 2018]]</f>
        <v>8620.4425216316431</v>
      </c>
      <c r="AK182" s="7">
        <f>Table1[[#This Row],[Total (HRK million)                                 ]]-Table1[[#This Row],[Total (HRK million)                                     ]]</f>
        <v>-0.80102100000000043</v>
      </c>
      <c r="AL182" s="8">
        <f>Table1[[#This Row],[Total (HRK million)                                      ]]*1000000/Table1[[#This Row],[Population 2018]]</f>
        <v>-990.13720642768908</v>
      </c>
      <c r="AM182" s="9">
        <v>821</v>
      </c>
      <c r="AN182" s="10">
        <v>3.3387720000000001</v>
      </c>
      <c r="AO182" s="11">
        <f>Table1[[#This Row],[Total (HRK million)                                         ]]*1000000/Table1[[#This Row],[Population 2017               ]]</f>
        <v>4066.7137637028013</v>
      </c>
      <c r="AP182" s="10">
        <v>3.5390250000000001</v>
      </c>
      <c r="AQ182" s="11">
        <f>Table1[[#This Row],[Total (HRK million)                                          ]]*1000000/Table1[[#This Row],[Population 2017               ]]</f>
        <v>4310.6272838002433</v>
      </c>
      <c r="AR182" s="10">
        <f>Table1[[#This Row],[Total (HRK million)                                         ]]-Table1[[#This Row],[Total (HRK million)                                          ]]</f>
        <v>-0.20025300000000001</v>
      </c>
      <c r="AS182" s="11">
        <f>Table1[[#This Row],[Total (HRK million)                                                  ]]*1000000/Table1[[#This Row],[Population 2017               ]]</f>
        <v>-243.91352009744213</v>
      </c>
      <c r="AT182" s="45">
        <v>828</v>
      </c>
      <c r="AU182" s="46">
        <v>4.033957</v>
      </c>
      <c r="AV182" s="13">
        <f>Table1[[#This Row],[Total (HRK million)                                ]]*1000000/Table1[[#This Row],[Population 2016]]</f>
        <v>4871.9287439613527</v>
      </c>
      <c r="AW182" s="46">
        <v>2.97323</v>
      </c>
      <c r="AX182" s="13">
        <f>Table1[[#This Row],[Total (HRK million)                                                        ]]*1000000/Table1[[#This Row],[Population 2016]]</f>
        <v>3590.8574879227053</v>
      </c>
      <c r="AY182" s="82">
        <f>Table1[[#This Row],[Total (HRK million)                                ]]-Table1[[#This Row],[Total (HRK million)                                                        ]]</f>
        <v>1.060727</v>
      </c>
      <c r="AZ182" s="13">
        <f>Table1[[#This Row],[Total (HRK million)                                                                      ]]*1000000/Table1[[#This Row],[Population 2016]]</f>
        <v>1281.0712560386473</v>
      </c>
      <c r="BA182" s="68">
        <v>847</v>
      </c>
      <c r="BB182" s="52">
        <v>3.3876050000000002</v>
      </c>
      <c r="BC182" s="13">
        <f>Table1[[#This Row],[Total (HRK million)                                                           ]]*1000000/Table1[[#This Row],[Population 2015]]</f>
        <v>3999.5336481700119</v>
      </c>
      <c r="BD182" s="52">
        <v>2.9877020000000001</v>
      </c>
      <c r="BE182" s="13">
        <f>Table1[[#This Row],[Total (HRK million) ]]*1000000/Table1[[#This Row],[Population 2015]]</f>
        <v>3527.3931523022434</v>
      </c>
      <c r="BF182" s="82">
        <f>Table1[[#This Row],[Total (HRK million)                                                           ]]-Table1[[#This Row],[Total (HRK million) ]]</f>
        <v>0.39990300000000012</v>
      </c>
      <c r="BG182" s="13">
        <f>Table1[[#This Row],[Total (HRK million)     ]]*1000000/Table1[[#This Row],[Population 2015]]</f>
        <v>472.14049586776872</v>
      </c>
      <c r="BH182" s="68">
        <v>848</v>
      </c>
      <c r="BI182" s="88">
        <v>1.6815789999999999</v>
      </c>
      <c r="BJ182" s="12">
        <f>Table1[[#This Row],[Total (HRK million)                                  ]]*1000000/Table1[[#This Row],[Population 2014]]</f>
        <v>1982.9941037735848</v>
      </c>
      <c r="BK182" s="88">
        <v>2.1468240000000001</v>
      </c>
      <c r="BL182" s="12">
        <f>Table1[[#This Row],[Total (HRK million)    ]]*1000000/Table1[[#This Row],[Population 2014]]</f>
        <v>2531.632075471698</v>
      </c>
      <c r="BM182" s="88">
        <f>Table1[[#This Row],[Total (HRK million)                                  ]]-Table1[[#This Row],[Total (HRK million)    ]]</f>
        <v>-0.46524500000000013</v>
      </c>
      <c r="BN182" s="12">
        <f>Table1[[#This Row],[Total (HRK million)      ]]*1000000/Table1[[#This Row],[Population 2014]]</f>
        <v>-548.63797169811335</v>
      </c>
      <c r="BO182" s="94">
        <v>5</v>
      </c>
      <c r="BP182" s="53">
        <v>5</v>
      </c>
      <c r="BQ182" s="55">
        <v>5</v>
      </c>
      <c r="BR182" s="26">
        <v>5</v>
      </c>
      <c r="BS182" s="13">
        <v>5</v>
      </c>
      <c r="BT182" s="13">
        <v>5</v>
      </c>
      <c r="BU182" s="13">
        <v>4</v>
      </c>
      <c r="BV182" s="13">
        <v>4</v>
      </c>
      <c r="BW182" s="56">
        <v>3</v>
      </c>
    </row>
    <row r="183" spans="1:75" x14ac:dyDescent="0.25">
      <c r="A183" s="14" t="s">
        <v>608</v>
      </c>
      <c r="B183" s="15" t="s">
        <v>671</v>
      </c>
      <c r="C183" s="15" t="s">
        <v>500</v>
      </c>
      <c r="D183" s="47">
        <v>1591</v>
      </c>
      <c r="E183" s="46">
        <v>14.97203682</v>
      </c>
      <c r="F183" s="36">
        <f>Table1[[#This Row],[Total (HRK million)]]*1000000/Table1[[#This Row],[Population 2022]]</f>
        <v>9410.4568321810184</v>
      </c>
      <c r="G183" s="46">
        <v>12.165083839999999</v>
      </c>
      <c r="H183" s="36">
        <f>Table1[[#This Row],[Total (HRK million)                ]]*1000000/Table1[[#This Row],[Population 2022]]</f>
        <v>7646.1872030169707</v>
      </c>
      <c r="I183" s="46">
        <v>2.8069529800000006</v>
      </c>
      <c r="J183" s="36">
        <f>Table1[[#This Row],[Total (HRK million)                           ]]*1000000/Table1[[#This Row],[Population 2022]]</f>
        <v>1764.269629164048</v>
      </c>
      <c r="K183" s="47">
        <v>1498</v>
      </c>
      <c r="L183" s="46">
        <v>10.98541</v>
      </c>
      <c r="M183" s="36">
        <f>Table1[[#This Row],[Total (HRK million)  ]]*1000000/Table1[[#This Row],[Population 2021]]</f>
        <v>7333.3845126835777</v>
      </c>
      <c r="N183" s="46">
        <v>11.905856999999999</v>
      </c>
      <c r="O183" s="36">
        <f>Table1[[#This Row],[Total (HRK million)                 ]]*1000000/Table1[[#This Row],[Population 2021]]</f>
        <v>7947.8351134846462</v>
      </c>
      <c r="P183" s="46">
        <v>-0.92044699999999935</v>
      </c>
      <c r="Q183" s="36">
        <f>Table1[[#This Row],[Total (HRK million)                            ]]*1000000/Table1[[#This Row],[Population 2021]]</f>
        <v>-614.45060080106759</v>
      </c>
      <c r="R183" s="64">
        <v>1777</v>
      </c>
      <c r="S183" s="35">
        <v>10.065555</v>
      </c>
      <c r="T183" s="36">
        <f>Table1[[#This Row],[Total (HRK million)   ]]*1000000/Table1[[#This Row],[Population 2020]]</f>
        <v>5664.3528418683172</v>
      </c>
      <c r="U183" s="35">
        <v>10.676299999999999</v>
      </c>
      <c r="V183" s="36">
        <f>Table1[[#This Row],[Total (HRK million)                  ]]*1000000/Table1[[#This Row],[Population 2020]]</f>
        <v>6008.0472706809232</v>
      </c>
      <c r="W183" s="35">
        <f>Table1[[#This Row],[Total (HRK million)   ]]-Table1[[#This Row],[Total (HRK million)                  ]]</f>
        <v>-0.61074499999999965</v>
      </c>
      <c r="X183" s="36">
        <f>Table1[[#This Row],[Total (HRK million)                             ]]*1000000/Table1[[#This Row],[Population 2020]]</f>
        <v>-343.69442881260534</v>
      </c>
      <c r="Y183" s="68">
        <v>1756</v>
      </c>
      <c r="Z183" s="7">
        <v>11.114456000000001</v>
      </c>
      <c r="AA183" s="6">
        <f>Table1[[#This Row],[Total (HRK million)                     ]]*1000000/Table1[[#This Row],[Population 2019                 ]]</f>
        <v>6329.4168564920274</v>
      </c>
      <c r="AB183" s="7">
        <v>9.6346720000000001</v>
      </c>
      <c r="AC183" s="6">
        <f>Table1[[#This Row],[Total (HRK million)                                   ]]*1000000/Table1[[#This Row],[Population 2019                 ]]</f>
        <v>5486.7152619589979</v>
      </c>
      <c r="AD183" s="7">
        <f>Table1[[#This Row],[Total (HRK million)                     ]]-Table1[[#This Row],[Total (HRK million)                                   ]]</f>
        <v>1.4797840000000004</v>
      </c>
      <c r="AE183" s="8">
        <f>Table1[[#This Row],[Total (HRK million)                       ]]*1000000/Table1[[#This Row],[Population 2019                 ]]</f>
        <v>842.70159453302983</v>
      </c>
      <c r="AF183" s="6">
        <v>1652</v>
      </c>
      <c r="AG183" s="7">
        <v>9.8005829999999996</v>
      </c>
      <c r="AH183" s="6">
        <f>Table1[[#This Row],[Total (HRK million)                                 ]]*1000000/Table1[[#This Row],[Population 2018]]</f>
        <v>5932.5562953995159</v>
      </c>
      <c r="AI183" s="7">
        <v>8.8063310000000001</v>
      </c>
      <c r="AJ183" s="6">
        <f>Table1[[#This Row],[Total (HRK million)                                     ]]*1000000/Table1[[#This Row],[Population 2018]]</f>
        <v>5330.7088377723967</v>
      </c>
      <c r="AK183" s="7">
        <f>Table1[[#This Row],[Total (HRK million)                                 ]]-Table1[[#This Row],[Total (HRK million)                                     ]]</f>
        <v>0.99425199999999947</v>
      </c>
      <c r="AL183" s="8">
        <f>Table1[[#This Row],[Total (HRK million)                                      ]]*1000000/Table1[[#This Row],[Population 2018]]</f>
        <v>601.84745762711827</v>
      </c>
      <c r="AM183" s="9">
        <v>1592</v>
      </c>
      <c r="AN183" s="10">
        <v>7.6648199999999997</v>
      </c>
      <c r="AO183" s="11">
        <f>Table1[[#This Row],[Total (HRK million)                                         ]]*1000000/Table1[[#This Row],[Population 2017               ]]</f>
        <v>4814.5854271356784</v>
      </c>
      <c r="AP183" s="10">
        <v>8.4301630000000003</v>
      </c>
      <c r="AQ183" s="11">
        <f>Table1[[#This Row],[Total (HRK million)                                          ]]*1000000/Table1[[#This Row],[Population 2017               ]]</f>
        <v>5295.32851758794</v>
      </c>
      <c r="AR183" s="10">
        <f>Table1[[#This Row],[Total (HRK million)                                         ]]-Table1[[#This Row],[Total (HRK million)                                          ]]</f>
        <v>-0.76534300000000055</v>
      </c>
      <c r="AS183" s="11">
        <f>Table1[[#This Row],[Total (HRK million)                                                  ]]*1000000/Table1[[#This Row],[Population 2017               ]]</f>
        <v>-480.7430904522617</v>
      </c>
      <c r="AT183" s="45">
        <v>1572</v>
      </c>
      <c r="AU183" s="46">
        <v>7.7276879999999997</v>
      </c>
      <c r="AV183" s="13">
        <f>Table1[[#This Row],[Total (HRK million)                                ]]*1000000/Table1[[#This Row],[Population 2016]]</f>
        <v>4915.8320610687024</v>
      </c>
      <c r="AW183" s="46">
        <v>7.1103959999999997</v>
      </c>
      <c r="AX183" s="13">
        <f>Table1[[#This Row],[Total (HRK million)                                                        ]]*1000000/Table1[[#This Row],[Population 2016]]</f>
        <v>4523.1526717557254</v>
      </c>
      <c r="AY183" s="82">
        <f>Table1[[#This Row],[Total (HRK million)                                ]]-Table1[[#This Row],[Total (HRK million)                                                        ]]</f>
        <v>0.61729199999999995</v>
      </c>
      <c r="AZ183" s="13">
        <f>Table1[[#This Row],[Total (HRK million)                                                                      ]]*1000000/Table1[[#This Row],[Population 2016]]</f>
        <v>392.67938931297709</v>
      </c>
      <c r="BA183" s="68">
        <v>1552</v>
      </c>
      <c r="BB183" s="52">
        <v>7.1134940000000002</v>
      </c>
      <c r="BC183" s="13">
        <f>Table1[[#This Row],[Total (HRK million)                                                           ]]*1000000/Table1[[#This Row],[Population 2015]]</f>
        <v>4583.4368556701029</v>
      </c>
      <c r="BD183" s="52">
        <v>6.9683260000000002</v>
      </c>
      <c r="BE183" s="13">
        <f>Table1[[#This Row],[Total (HRK million) ]]*1000000/Table1[[#This Row],[Population 2015]]</f>
        <v>4489.9007731958764</v>
      </c>
      <c r="BF183" s="82">
        <f>Table1[[#This Row],[Total (HRK million)                                                           ]]-Table1[[#This Row],[Total (HRK million) ]]</f>
        <v>0.14516799999999996</v>
      </c>
      <c r="BG183" s="13">
        <f>Table1[[#This Row],[Total (HRK million)     ]]*1000000/Table1[[#This Row],[Population 2015]]</f>
        <v>93.536082474226788</v>
      </c>
      <c r="BH183" s="68">
        <v>1545</v>
      </c>
      <c r="BI183" s="88">
        <v>7.8419549999999996</v>
      </c>
      <c r="BJ183" s="12">
        <f>Table1[[#This Row],[Total (HRK million)                                  ]]*1000000/Table1[[#This Row],[Population 2014]]</f>
        <v>5075.6990291262136</v>
      </c>
      <c r="BK183" s="88">
        <v>8.1853770000000008</v>
      </c>
      <c r="BL183" s="12">
        <f>Table1[[#This Row],[Total (HRK million)    ]]*1000000/Table1[[#This Row],[Population 2014]]</f>
        <v>5297.9786407766996</v>
      </c>
      <c r="BM183" s="88">
        <f>Table1[[#This Row],[Total (HRK million)                                  ]]-Table1[[#This Row],[Total (HRK million)    ]]</f>
        <v>-0.34342200000000123</v>
      </c>
      <c r="BN183" s="12">
        <f>Table1[[#This Row],[Total (HRK million)      ]]*1000000/Table1[[#This Row],[Population 2014]]</f>
        <v>-222.27961165048623</v>
      </c>
      <c r="BO183" s="94">
        <v>4</v>
      </c>
      <c r="BP183" s="53">
        <v>4</v>
      </c>
      <c r="BQ183" s="55">
        <v>4</v>
      </c>
      <c r="BR183" s="26">
        <v>4</v>
      </c>
      <c r="BS183" s="13">
        <v>4</v>
      </c>
      <c r="BT183" s="13">
        <v>4</v>
      </c>
      <c r="BU183" s="13">
        <v>3</v>
      </c>
      <c r="BV183" s="13">
        <v>2</v>
      </c>
      <c r="BW183" s="56">
        <v>3</v>
      </c>
    </row>
    <row r="184" spans="1:75" x14ac:dyDescent="0.25">
      <c r="A184" s="14" t="s">
        <v>608</v>
      </c>
      <c r="B184" s="15" t="s">
        <v>662</v>
      </c>
      <c r="C184" s="15" t="s">
        <v>270</v>
      </c>
      <c r="D184" s="47">
        <v>2264</v>
      </c>
      <c r="E184" s="46">
        <v>14.42027667</v>
      </c>
      <c r="F184" s="36">
        <f>Table1[[#This Row],[Total (HRK million)]]*1000000/Table1[[#This Row],[Population 2022]]</f>
        <v>6369.3801545936394</v>
      </c>
      <c r="G184" s="46">
        <v>10.555863130000001</v>
      </c>
      <c r="H184" s="36">
        <f>Table1[[#This Row],[Total (HRK million)                ]]*1000000/Table1[[#This Row],[Population 2022]]</f>
        <v>4662.4837146643113</v>
      </c>
      <c r="I184" s="46">
        <v>3.8644135399999993</v>
      </c>
      <c r="J184" s="36">
        <f>Table1[[#This Row],[Total (HRK million)                           ]]*1000000/Table1[[#This Row],[Population 2022]]</f>
        <v>1706.8964399293282</v>
      </c>
      <c r="K184" s="47">
        <v>2367</v>
      </c>
      <c r="L184" s="46">
        <v>12.557518</v>
      </c>
      <c r="M184" s="36">
        <f>Table1[[#This Row],[Total (HRK million)  ]]*1000000/Table1[[#This Row],[Population 2021]]</f>
        <v>5305.2463033375579</v>
      </c>
      <c r="N184" s="46">
        <v>11.306811</v>
      </c>
      <c r="O184" s="36">
        <f>Table1[[#This Row],[Total (HRK million)                 ]]*1000000/Table1[[#This Row],[Population 2021]]</f>
        <v>4776.8529784537386</v>
      </c>
      <c r="P184" s="46">
        <v>1.2507070000000002</v>
      </c>
      <c r="Q184" s="36">
        <f>Table1[[#This Row],[Total (HRK million)                            ]]*1000000/Table1[[#This Row],[Population 2021]]</f>
        <v>528.39332488381933</v>
      </c>
      <c r="R184" s="64">
        <v>2425</v>
      </c>
      <c r="S184" s="35">
        <v>12.985886000000001</v>
      </c>
      <c r="T184" s="36">
        <f>Table1[[#This Row],[Total (HRK million)   ]]*1000000/Table1[[#This Row],[Population 2020]]</f>
        <v>5355.0045360824743</v>
      </c>
      <c r="U184" s="35">
        <v>16.617362</v>
      </c>
      <c r="V184" s="36">
        <f>Table1[[#This Row],[Total (HRK million)                  ]]*1000000/Table1[[#This Row],[Population 2020]]</f>
        <v>6852.5204123711337</v>
      </c>
      <c r="W184" s="35">
        <f>Table1[[#This Row],[Total (HRK million)   ]]-Table1[[#This Row],[Total (HRK million)                  ]]</f>
        <v>-3.6314759999999993</v>
      </c>
      <c r="X184" s="36">
        <f>Table1[[#This Row],[Total (HRK million)                             ]]*1000000/Table1[[#This Row],[Population 2020]]</f>
        <v>-1497.5158762886595</v>
      </c>
      <c r="Y184" s="68">
        <v>2509</v>
      </c>
      <c r="Z184" s="7">
        <v>13.386722000000001</v>
      </c>
      <c r="AA184" s="6">
        <f>Table1[[#This Row],[Total (HRK million)                     ]]*1000000/Table1[[#This Row],[Population 2019                 ]]</f>
        <v>5335.4810681546433</v>
      </c>
      <c r="AB184" s="7">
        <v>12.514844</v>
      </c>
      <c r="AC184" s="6">
        <f>Table1[[#This Row],[Total (HRK million)                                   ]]*1000000/Table1[[#This Row],[Population 2019                 ]]</f>
        <v>4987.9808688720605</v>
      </c>
      <c r="AD184" s="7">
        <f>Table1[[#This Row],[Total (HRK million)                     ]]-Table1[[#This Row],[Total (HRK million)                                   ]]</f>
        <v>0.8718780000000006</v>
      </c>
      <c r="AE184" s="8">
        <f>Table1[[#This Row],[Total (HRK million)                       ]]*1000000/Table1[[#This Row],[Population 2019                 ]]</f>
        <v>347.50019928258291</v>
      </c>
      <c r="AF184" s="6">
        <v>2573</v>
      </c>
      <c r="AG184" s="7">
        <v>9.4126799999999999</v>
      </c>
      <c r="AH184" s="6">
        <f>Table1[[#This Row],[Total (HRK million)                                 ]]*1000000/Table1[[#This Row],[Population 2018]]</f>
        <v>3658.2510687912941</v>
      </c>
      <c r="AI184" s="7">
        <v>9.0140130000000003</v>
      </c>
      <c r="AJ184" s="6">
        <f>Table1[[#This Row],[Total (HRK million)                                     ]]*1000000/Table1[[#This Row],[Population 2018]]</f>
        <v>3503.3085891954915</v>
      </c>
      <c r="AK184" s="7">
        <f>Table1[[#This Row],[Total (HRK million)                                 ]]-Table1[[#This Row],[Total (HRK million)                                     ]]</f>
        <v>0.39866699999999966</v>
      </c>
      <c r="AL184" s="8">
        <f>Table1[[#This Row],[Total (HRK million)                                      ]]*1000000/Table1[[#This Row],[Population 2018]]</f>
        <v>154.94247959580244</v>
      </c>
      <c r="AM184" s="9">
        <v>2657</v>
      </c>
      <c r="AN184" s="10">
        <v>6.1919519999999997</v>
      </c>
      <c r="AO184" s="11">
        <f>Table1[[#This Row],[Total (HRK million)                                         ]]*1000000/Table1[[#This Row],[Population 2017               ]]</f>
        <v>2330.4298080541967</v>
      </c>
      <c r="AP184" s="10">
        <v>5.4712189999999996</v>
      </c>
      <c r="AQ184" s="11">
        <f>Table1[[#This Row],[Total (HRK million)                                          ]]*1000000/Table1[[#This Row],[Population 2017               ]]</f>
        <v>2059.1716221302222</v>
      </c>
      <c r="AR184" s="10">
        <f>Table1[[#This Row],[Total (HRK million)                                         ]]-Table1[[#This Row],[Total (HRK million)                                          ]]</f>
        <v>0.72073300000000007</v>
      </c>
      <c r="AS184" s="11">
        <f>Table1[[#This Row],[Total (HRK million)                                                  ]]*1000000/Table1[[#This Row],[Population 2017               ]]</f>
        <v>271.25818592397445</v>
      </c>
      <c r="AT184" s="45">
        <v>2741</v>
      </c>
      <c r="AU184" s="46">
        <v>6.1182850000000002</v>
      </c>
      <c r="AV184" s="13">
        <f>Table1[[#This Row],[Total (HRK million)                                ]]*1000000/Table1[[#This Row],[Population 2016]]</f>
        <v>2232.1360817219993</v>
      </c>
      <c r="AW184" s="46">
        <v>5.5618350000000003</v>
      </c>
      <c r="AX184" s="13">
        <f>Table1[[#This Row],[Total (HRK million)                                                        ]]*1000000/Table1[[#This Row],[Population 2016]]</f>
        <v>2029.1262313024445</v>
      </c>
      <c r="AY184" s="82">
        <f>Table1[[#This Row],[Total (HRK million)                                ]]-Table1[[#This Row],[Total (HRK million)                                                        ]]</f>
        <v>0.55644999999999989</v>
      </c>
      <c r="AZ184" s="13">
        <f>Table1[[#This Row],[Total (HRK million)                                                                      ]]*1000000/Table1[[#This Row],[Population 2016]]</f>
        <v>203.00985041955485</v>
      </c>
      <c r="BA184" s="68">
        <v>2785</v>
      </c>
      <c r="BB184" s="52">
        <v>8.2283869999999997</v>
      </c>
      <c r="BC184" s="13">
        <f>Table1[[#This Row],[Total (HRK million)                                                           ]]*1000000/Table1[[#This Row],[Population 2015]]</f>
        <v>2954.5375224416516</v>
      </c>
      <c r="BD184" s="52">
        <v>6.6686240000000003</v>
      </c>
      <c r="BE184" s="13">
        <f>Table1[[#This Row],[Total (HRK million) ]]*1000000/Table1[[#This Row],[Population 2015]]</f>
        <v>2394.4789946140036</v>
      </c>
      <c r="BF184" s="82">
        <f>Table1[[#This Row],[Total (HRK million)                                                           ]]-Table1[[#This Row],[Total (HRK million) ]]</f>
        <v>1.5597629999999993</v>
      </c>
      <c r="BG184" s="13">
        <f>Table1[[#This Row],[Total (HRK million)     ]]*1000000/Table1[[#This Row],[Population 2015]]</f>
        <v>560.05852782764782</v>
      </c>
      <c r="BH184" s="68">
        <v>2853</v>
      </c>
      <c r="BI184" s="88">
        <v>3.3369439999999999</v>
      </c>
      <c r="BJ184" s="12">
        <f>Table1[[#This Row],[Total (HRK million)                                  ]]*1000000/Table1[[#This Row],[Population 2014]]</f>
        <v>1169.6263582194181</v>
      </c>
      <c r="BK184" s="88">
        <v>5.170998</v>
      </c>
      <c r="BL184" s="12">
        <f>Table1[[#This Row],[Total (HRK million)    ]]*1000000/Table1[[#This Row],[Population 2014]]</f>
        <v>1812.4773922187171</v>
      </c>
      <c r="BM184" s="88">
        <f>Table1[[#This Row],[Total (HRK million)                                  ]]-Table1[[#This Row],[Total (HRK million)    ]]</f>
        <v>-1.8340540000000001</v>
      </c>
      <c r="BN184" s="12">
        <f>Table1[[#This Row],[Total (HRK million)      ]]*1000000/Table1[[#This Row],[Population 2014]]</f>
        <v>-642.85103399929903</v>
      </c>
      <c r="BO184" s="94">
        <v>2</v>
      </c>
      <c r="BP184" s="53">
        <v>4</v>
      </c>
      <c r="BQ184" s="55">
        <v>3</v>
      </c>
      <c r="BR184" s="26">
        <v>4</v>
      </c>
      <c r="BS184" s="13">
        <v>3</v>
      </c>
      <c r="BT184" s="13">
        <v>3</v>
      </c>
      <c r="BU184" s="13">
        <v>3</v>
      </c>
      <c r="BV184" s="13">
        <v>2</v>
      </c>
      <c r="BW184" s="56">
        <v>3</v>
      </c>
    </row>
    <row r="185" spans="1:75" x14ac:dyDescent="0.25">
      <c r="A185" s="14" t="s">
        <v>608</v>
      </c>
      <c r="B185" s="15" t="s">
        <v>673</v>
      </c>
      <c r="C185" s="15" t="s">
        <v>329</v>
      </c>
      <c r="D185" s="45">
        <v>2512</v>
      </c>
      <c r="E185" s="44">
        <v>14.50700294</v>
      </c>
      <c r="F185" s="40">
        <f>Table1[[#This Row],[Total (HRK million)]]*1000000/Table1[[#This Row],[Population 2022]]</f>
        <v>5775.08078821656</v>
      </c>
      <c r="G185" s="44">
        <v>16.682236630000002</v>
      </c>
      <c r="H185" s="40">
        <f>Table1[[#This Row],[Total (HRK million)                ]]*1000000/Table1[[#This Row],[Population 2022]]</f>
        <v>6641.0177667197459</v>
      </c>
      <c r="I185" s="44">
        <v>-2.1752336900000016</v>
      </c>
      <c r="J185" s="40">
        <f>Table1[[#This Row],[Total (HRK million)                           ]]*1000000/Table1[[#This Row],[Population 2022]]</f>
        <v>-865.93697850318529</v>
      </c>
      <c r="K185" s="45">
        <v>2605</v>
      </c>
      <c r="L185" s="44">
        <v>16.026612</v>
      </c>
      <c r="M185" s="40">
        <f>Table1[[#This Row],[Total (HRK million)  ]]*1000000/Table1[[#This Row],[Population 2021]]</f>
        <v>6152.2502879078693</v>
      </c>
      <c r="N185" s="44">
        <v>14.536657</v>
      </c>
      <c r="O185" s="40">
        <f>Table1[[#This Row],[Total (HRK million)                 ]]*1000000/Table1[[#This Row],[Population 2021]]</f>
        <v>5580.2905950095974</v>
      </c>
      <c r="P185" s="44">
        <v>1.4899550000000001</v>
      </c>
      <c r="Q185" s="40">
        <f>Table1[[#This Row],[Total (HRK million)                            ]]*1000000/Table1[[#This Row],[Population 2021]]</f>
        <v>571.95969289827269</v>
      </c>
      <c r="R185" s="64">
        <v>2592</v>
      </c>
      <c r="S185" s="35">
        <v>11.915937</v>
      </c>
      <c r="T185" s="36">
        <f>Table1[[#This Row],[Total (HRK million)   ]]*1000000/Table1[[#This Row],[Population 2020]]</f>
        <v>4597.197916666667</v>
      </c>
      <c r="U185" s="35">
        <v>12.663843999999999</v>
      </c>
      <c r="V185" s="36">
        <f>Table1[[#This Row],[Total (HRK million)                  ]]*1000000/Table1[[#This Row],[Population 2020]]</f>
        <v>4885.7422839506171</v>
      </c>
      <c r="W185" s="35">
        <f>Table1[[#This Row],[Total (HRK million)   ]]-Table1[[#This Row],[Total (HRK million)                  ]]</f>
        <v>-0.74790699999999966</v>
      </c>
      <c r="X185" s="36">
        <f>Table1[[#This Row],[Total (HRK million)                             ]]*1000000/Table1[[#This Row],[Population 2020]]</f>
        <v>-288.54436728395046</v>
      </c>
      <c r="Y185" s="68">
        <v>2665</v>
      </c>
      <c r="Z185" s="7">
        <v>13.273614999999999</v>
      </c>
      <c r="AA185" s="6">
        <f>Table1[[#This Row],[Total (HRK million)                     ]]*1000000/Table1[[#This Row],[Population 2019                 ]]</f>
        <v>4980.7185741088178</v>
      </c>
      <c r="AB185" s="7">
        <v>14.737380999999999</v>
      </c>
      <c r="AC185" s="6">
        <f>Table1[[#This Row],[Total (HRK million)                                   ]]*1000000/Table1[[#This Row],[Population 2019                 ]]</f>
        <v>5529.9741088180117</v>
      </c>
      <c r="AD185" s="7">
        <f>Table1[[#This Row],[Total (HRK million)                     ]]-Table1[[#This Row],[Total (HRK million)                                   ]]</f>
        <v>-1.4637659999999997</v>
      </c>
      <c r="AE185" s="8">
        <f>Table1[[#This Row],[Total (HRK million)                       ]]*1000000/Table1[[#This Row],[Population 2019                 ]]</f>
        <v>-549.25553470919317</v>
      </c>
      <c r="AF185" s="6">
        <v>2756</v>
      </c>
      <c r="AG185" s="7">
        <v>8.3539069999999995</v>
      </c>
      <c r="AH185" s="6">
        <f>Table1[[#This Row],[Total (HRK million)                                 ]]*1000000/Table1[[#This Row],[Population 2018]]</f>
        <v>3031.170899854862</v>
      </c>
      <c r="AI185" s="7">
        <v>7.9043089999999996</v>
      </c>
      <c r="AJ185" s="6">
        <f>Table1[[#This Row],[Total (HRK million)                                     ]]*1000000/Table1[[#This Row],[Population 2018]]</f>
        <v>2868.0366473149493</v>
      </c>
      <c r="AK185" s="7">
        <f>Table1[[#This Row],[Total (HRK million)                                 ]]-Table1[[#This Row],[Total (HRK million)                                     ]]</f>
        <v>0.44959799999999994</v>
      </c>
      <c r="AL185" s="8">
        <f>Table1[[#This Row],[Total (HRK million)                                      ]]*1000000/Table1[[#This Row],[Population 2018]]</f>
        <v>163.13425253991289</v>
      </c>
      <c r="AM185" s="9">
        <v>2880</v>
      </c>
      <c r="AN185" s="10">
        <v>5.595294</v>
      </c>
      <c r="AO185" s="11">
        <f>Table1[[#This Row],[Total (HRK million)                                         ]]*1000000/Table1[[#This Row],[Population 2017               ]]</f>
        <v>1942.8104166666667</v>
      </c>
      <c r="AP185" s="10">
        <v>5.6488529999999999</v>
      </c>
      <c r="AQ185" s="11">
        <f>Table1[[#This Row],[Total (HRK million)                                          ]]*1000000/Table1[[#This Row],[Population 2017               ]]</f>
        <v>1961.4072916666667</v>
      </c>
      <c r="AR185" s="10">
        <f>Table1[[#This Row],[Total (HRK million)                                         ]]-Table1[[#This Row],[Total (HRK million)                                          ]]</f>
        <v>-5.3558999999999912E-2</v>
      </c>
      <c r="AS185" s="11">
        <f>Table1[[#This Row],[Total (HRK million)                                                  ]]*1000000/Table1[[#This Row],[Population 2017               ]]</f>
        <v>-18.596874999999969</v>
      </c>
      <c r="AT185" s="45">
        <v>3022</v>
      </c>
      <c r="AU185" s="46">
        <v>9.4731749999999995</v>
      </c>
      <c r="AV185" s="13">
        <f>Table1[[#This Row],[Total (HRK million)                                ]]*1000000/Table1[[#This Row],[Population 2016]]</f>
        <v>3134.7369291859695</v>
      </c>
      <c r="AW185" s="46">
        <v>5.0775230000000002</v>
      </c>
      <c r="AX185" s="13">
        <f>Table1[[#This Row],[Total (HRK million)                                                        ]]*1000000/Table1[[#This Row],[Population 2016]]</f>
        <v>1680.1863004632694</v>
      </c>
      <c r="AY185" s="82">
        <f>Table1[[#This Row],[Total (HRK million)                                ]]-Table1[[#This Row],[Total (HRK million)                                                        ]]</f>
        <v>4.3956519999999992</v>
      </c>
      <c r="AZ185" s="13">
        <f>Table1[[#This Row],[Total (HRK million)                                                                      ]]*1000000/Table1[[#This Row],[Population 2016]]</f>
        <v>1454.5506287226999</v>
      </c>
      <c r="BA185" s="68">
        <v>3213</v>
      </c>
      <c r="BB185" s="52">
        <v>4.563072</v>
      </c>
      <c r="BC185" s="13">
        <f>Table1[[#This Row],[Total (HRK million)                                                           ]]*1000000/Table1[[#This Row],[Population 2015]]</f>
        <v>1420.1904761904761</v>
      </c>
      <c r="BD185" s="52">
        <v>8.7606699999999993</v>
      </c>
      <c r="BE185" s="13">
        <f>Table1[[#This Row],[Total (HRK million) ]]*1000000/Table1[[#This Row],[Population 2015]]</f>
        <v>2726.6324307500777</v>
      </c>
      <c r="BF185" s="82">
        <f>Table1[[#This Row],[Total (HRK million)                                                           ]]-Table1[[#This Row],[Total (HRK million) ]]</f>
        <v>-4.1975979999999993</v>
      </c>
      <c r="BG185" s="13">
        <f>Table1[[#This Row],[Total (HRK million)     ]]*1000000/Table1[[#This Row],[Population 2015]]</f>
        <v>-1306.4419545596013</v>
      </c>
      <c r="BH185" s="68">
        <v>3332</v>
      </c>
      <c r="BI185" s="88">
        <v>4.3059310000000002</v>
      </c>
      <c r="BJ185" s="12">
        <f>Table1[[#This Row],[Total (HRK million)                                  ]]*1000000/Table1[[#This Row],[Population 2014]]</f>
        <v>1292.296218487395</v>
      </c>
      <c r="BK185" s="88">
        <v>4.4558359999999997</v>
      </c>
      <c r="BL185" s="12">
        <f>Table1[[#This Row],[Total (HRK million)    ]]*1000000/Table1[[#This Row],[Population 2014]]</f>
        <v>1337.2857142857142</v>
      </c>
      <c r="BM185" s="88">
        <f>Table1[[#This Row],[Total (HRK million)                                  ]]-Table1[[#This Row],[Total (HRK million)    ]]</f>
        <v>-0.14990499999999951</v>
      </c>
      <c r="BN185" s="12">
        <f>Table1[[#This Row],[Total (HRK million)      ]]*1000000/Table1[[#This Row],[Population 2014]]</f>
        <v>-44.989495798319176</v>
      </c>
      <c r="BO185" s="94">
        <v>5</v>
      </c>
      <c r="BP185" s="53">
        <v>5</v>
      </c>
      <c r="BQ185" s="55">
        <v>5</v>
      </c>
      <c r="BR185" s="26">
        <v>5</v>
      </c>
      <c r="BS185" s="13">
        <v>5</v>
      </c>
      <c r="BT185" s="13">
        <v>4</v>
      </c>
      <c r="BU185" s="13">
        <v>4</v>
      </c>
      <c r="BV185" s="13">
        <v>2</v>
      </c>
      <c r="BW185" s="56">
        <v>0</v>
      </c>
    </row>
    <row r="186" spans="1:75" x14ac:dyDescent="0.25">
      <c r="A186" s="14" t="s">
        <v>608</v>
      </c>
      <c r="B186" s="15" t="s">
        <v>675</v>
      </c>
      <c r="C186" s="15" t="s">
        <v>307</v>
      </c>
      <c r="D186" s="49">
        <v>762</v>
      </c>
      <c r="E186" s="46">
        <v>14.754477199999998</v>
      </c>
      <c r="F186" s="36">
        <f>Table1[[#This Row],[Total (HRK million)]]*1000000/Table1[[#This Row],[Population 2022]]</f>
        <v>19362.830971128609</v>
      </c>
      <c r="G186" s="46">
        <v>13.141084399999999</v>
      </c>
      <c r="H186" s="36">
        <f>Table1[[#This Row],[Total (HRK million)                ]]*1000000/Table1[[#This Row],[Population 2022]]</f>
        <v>17245.517585301834</v>
      </c>
      <c r="I186" s="46">
        <v>1.6133928000000008</v>
      </c>
      <c r="J186" s="36">
        <f>Table1[[#This Row],[Total (HRK million)                           ]]*1000000/Table1[[#This Row],[Population 2022]]</f>
        <v>2117.3133858267724</v>
      </c>
      <c r="K186" s="49">
        <v>780</v>
      </c>
      <c r="L186" s="46">
        <v>13.201650000000001</v>
      </c>
      <c r="M186" s="36">
        <f>Table1[[#This Row],[Total (HRK million)  ]]*1000000/Table1[[#This Row],[Population 2021]]</f>
        <v>16925.192307692309</v>
      </c>
      <c r="N186" s="46">
        <v>11.025137000000001</v>
      </c>
      <c r="O186" s="36">
        <f>Table1[[#This Row],[Total (HRK million)                 ]]*1000000/Table1[[#This Row],[Population 2021]]</f>
        <v>14134.791025641025</v>
      </c>
      <c r="P186" s="46">
        <v>2.1765129999999999</v>
      </c>
      <c r="Q186" s="36">
        <f>Table1[[#This Row],[Total (HRK million)                            ]]*1000000/Table1[[#This Row],[Population 2021]]</f>
        <v>2790.4012820512821</v>
      </c>
      <c r="R186" s="64">
        <v>859</v>
      </c>
      <c r="S186" s="35">
        <v>10.446166</v>
      </c>
      <c r="T186" s="36">
        <f>Table1[[#This Row],[Total (HRK million)   ]]*1000000/Table1[[#This Row],[Population 2020]]</f>
        <v>12160.845168800932</v>
      </c>
      <c r="U186" s="35">
        <v>10.688483</v>
      </c>
      <c r="V186" s="36">
        <f>Table1[[#This Row],[Total (HRK million)                  ]]*1000000/Table1[[#This Row],[Population 2020]]</f>
        <v>12442.93713620489</v>
      </c>
      <c r="W186" s="35">
        <f>Table1[[#This Row],[Total (HRK million)   ]]-Table1[[#This Row],[Total (HRK million)                  ]]</f>
        <v>-0.24231699999999989</v>
      </c>
      <c r="X186" s="36">
        <f>Table1[[#This Row],[Total (HRK million)                             ]]*1000000/Table1[[#This Row],[Population 2020]]</f>
        <v>-282.09196740395794</v>
      </c>
      <c r="Y186" s="68">
        <v>854</v>
      </c>
      <c r="Z186" s="7">
        <v>9.279992</v>
      </c>
      <c r="AA186" s="6">
        <f>Table1[[#This Row],[Total (HRK million)                     ]]*1000000/Table1[[#This Row],[Population 2019                 ]]</f>
        <v>10866.501170960188</v>
      </c>
      <c r="AB186" s="7">
        <v>11.259724</v>
      </c>
      <c r="AC186" s="6">
        <f>Table1[[#This Row],[Total (HRK million)                                   ]]*1000000/Table1[[#This Row],[Population 2019                 ]]</f>
        <v>13184.688524590163</v>
      </c>
      <c r="AD186" s="7">
        <f>Table1[[#This Row],[Total (HRK million)                     ]]-Table1[[#This Row],[Total (HRK million)                                   ]]</f>
        <v>-1.9797320000000003</v>
      </c>
      <c r="AE186" s="8">
        <f>Table1[[#This Row],[Total (HRK million)                       ]]*1000000/Table1[[#This Row],[Population 2019                 ]]</f>
        <v>-2318.1873536299768</v>
      </c>
      <c r="AF186" s="6">
        <v>848</v>
      </c>
      <c r="AG186" s="7">
        <v>11.247407000000001</v>
      </c>
      <c r="AH186" s="6">
        <f>Table1[[#This Row],[Total (HRK million)                                 ]]*1000000/Table1[[#This Row],[Population 2018]]</f>
        <v>13263.451650943396</v>
      </c>
      <c r="AI186" s="7">
        <v>12.925850000000001</v>
      </c>
      <c r="AJ186" s="6">
        <f>Table1[[#This Row],[Total (HRK million)                                     ]]*1000000/Table1[[#This Row],[Population 2018]]</f>
        <v>15242.747641509433</v>
      </c>
      <c r="AK186" s="7">
        <f>Table1[[#This Row],[Total (HRK million)                                 ]]-Table1[[#This Row],[Total (HRK million)                                     ]]</f>
        <v>-1.6784429999999997</v>
      </c>
      <c r="AL186" s="8">
        <f>Table1[[#This Row],[Total (HRK million)                                      ]]*1000000/Table1[[#This Row],[Population 2018]]</f>
        <v>-1979.2959905660375</v>
      </c>
      <c r="AM186" s="9">
        <v>875</v>
      </c>
      <c r="AN186" s="10">
        <v>13.690807</v>
      </c>
      <c r="AO186" s="11">
        <f>Table1[[#This Row],[Total (HRK million)                                         ]]*1000000/Table1[[#This Row],[Population 2017               ]]</f>
        <v>15646.636571428571</v>
      </c>
      <c r="AP186" s="10">
        <v>10.467335</v>
      </c>
      <c r="AQ186" s="11">
        <f>Table1[[#This Row],[Total (HRK million)                                          ]]*1000000/Table1[[#This Row],[Population 2017               ]]</f>
        <v>11962.668571428572</v>
      </c>
      <c r="AR186" s="10">
        <f>Table1[[#This Row],[Total (HRK million)                                         ]]-Table1[[#This Row],[Total (HRK million)                                          ]]</f>
        <v>3.2234719999999992</v>
      </c>
      <c r="AS186" s="11">
        <f>Table1[[#This Row],[Total (HRK million)                                                  ]]*1000000/Table1[[#This Row],[Population 2017               ]]</f>
        <v>3683.9679999999989</v>
      </c>
      <c r="AT186" s="45">
        <v>926</v>
      </c>
      <c r="AU186" s="46">
        <v>9.5409799999999994</v>
      </c>
      <c r="AV186" s="13">
        <f>Table1[[#This Row],[Total (HRK million)                                ]]*1000000/Table1[[#This Row],[Population 2016]]</f>
        <v>10303.434125269978</v>
      </c>
      <c r="AW186" s="46">
        <v>9.6672309999999992</v>
      </c>
      <c r="AX186" s="13">
        <f>Table1[[#This Row],[Total (HRK million)                                                        ]]*1000000/Table1[[#This Row],[Population 2016]]</f>
        <v>10439.774298056156</v>
      </c>
      <c r="AY186" s="82">
        <f>Table1[[#This Row],[Total (HRK million)                                ]]-Table1[[#This Row],[Total (HRK million)                                                        ]]</f>
        <v>-0.12625099999999989</v>
      </c>
      <c r="AZ186" s="13">
        <f>Table1[[#This Row],[Total (HRK million)                                                                      ]]*1000000/Table1[[#This Row],[Population 2016]]</f>
        <v>-136.34017278617699</v>
      </c>
      <c r="BA186" s="68">
        <v>947</v>
      </c>
      <c r="BB186" s="52">
        <v>6.5369210000000004</v>
      </c>
      <c r="BC186" s="13">
        <f>Table1[[#This Row],[Total (HRK million)                                                           ]]*1000000/Table1[[#This Row],[Population 2015]]</f>
        <v>6902.7676874340023</v>
      </c>
      <c r="BD186" s="52">
        <v>10.287074</v>
      </c>
      <c r="BE186" s="13">
        <f>Table1[[#This Row],[Total (HRK million) ]]*1000000/Table1[[#This Row],[Population 2015]]</f>
        <v>10862.802534318902</v>
      </c>
      <c r="BF186" s="82">
        <f>Table1[[#This Row],[Total (HRK million)                                                           ]]-Table1[[#This Row],[Total (HRK million) ]]</f>
        <v>-3.7501530000000001</v>
      </c>
      <c r="BG186" s="13">
        <f>Table1[[#This Row],[Total (HRK million)     ]]*1000000/Table1[[#This Row],[Population 2015]]</f>
        <v>-3960.0348468848997</v>
      </c>
      <c r="BH186" s="68">
        <v>967</v>
      </c>
      <c r="BI186" s="88">
        <v>8.5939510000000006</v>
      </c>
      <c r="BJ186" s="12">
        <f>Table1[[#This Row],[Total (HRK million)                                  ]]*1000000/Table1[[#This Row],[Population 2014]]</f>
        <v>8887.2295760082725</v>
      </c>
      <c r="BK186" s="88">
        <v>8.3982860000000006</v>
      </c>
      <c r="BL186" s="12">
        <f>Table1[[#This Row],[Total (HRK million)    ]]*1000000/Table1[[#This Row],[Population 2014]]</f>
        <v>8684.887280248191</v>
      </c>
      <c r="BM186" s="88">
        <f>Table1[[#This Row],[Total (HRK million)                                  ]]-Table1[[#This Row],[Total (HRK million)    ]]</f>
        <v>0.19566499999999998</v>
      </c>
      <c r="BN186" s="12">
        <f>Table1[[#This Row],[Total (HRK million)      ]]*1000000/Table1[[#This Row],[Population 2014]]</f>
        <v>202.34229576008269</v>
      </c>
      <c r="BO186" s="94">
        <v>1</v>
      </c>
      <c r="BP186" s="53">
        <v>0</v>
      </c>
      <c r="BQ186" s="55">
        <v>2</v>
      </c>
      <c r="BR186" s="26">
        <v>0</v>
      </c>
      <c r="BS186" s="13">
        <v>1</v>
      </c>
      <c r="BT186" s="13">
        <v>1</v>
      </c>
      <c r="BU186" s="13">
        <v>1</v>
      </c>
      <c r="BV186" s="13">
        <v>0</v>
      </c>
      <c r="BW186" s="56">
        <v>0</v>
      </c>
    </row>
    <row r="187" spans="1:75" x14ac:dyDescent="0.25">
      <c r="A187" s="14" t="s">
        <v>607</v>
      </c>
      <c r="B187" s="15" t="s">
        <v>24</v>
      </c>
      <c r="C187" s="15" t="s">
        <v>24</v>
      </c>
      <c r="D187" s="45">
        <v>48643</v>
      </c>
      <c r="E187" s="44">
        <v>274.93765464000001</v>
      </c>
      <c r="F187" s="40">
        <f>Table1[[#This Row],[Total (HRK million)]]*1000000/Table1[[#This Row],[Population 2022]]</f>
        <v>5652.1525119750013</v>
      </c>
      <c r="G187" s="44">
        <v>279.36241475000003</v>
      </c>
      <c r="H187" s="40">
        <f>Table1[[#This Row],[Total (HRK million)                ]]*1000000/Table1[[#This Row],[Population 2022]]</f>
        <v>5743.1164761630653</v>
      </c>
      <c r="I187" s="44">
        <v>-4.4247601100000145</v>
      </c>
      <c r="J187" s="40">
        <f>Table1[[#This Row],[Total (HRK million)                           ]]*1000000/Table1[[#This Row],[Population 2022]]</f>
        <v>-90.963964188064352</v>
      </c>
      <c r="K187" s="45">
        <v>49377</v>
      </c>
      <c r="L187" s="44">
        <v>244.29031499999999</v>
      </c>
      <c r="M187" s="40">
        <f>Table1[[#This Row],[Total (HRK million)  ]]*1000000/Table1[[#This Row],[Population 2021]]</f>
        <v>4947.4515462664804</v>
      </c>
      <c r="N187" s="44">
        <v>229.18453099999999</v>
      </c>
      <c r="O187" s="40">
        <f>Table1[[#This Row],[Total (HRK million)                 ]]*1000000/Table1[[#This Row],[Population 2021]]</f>
        <v>4641.52400915406</v>
      </c>
      <c r="P187" s="44">
        <v>15.105784</v>
      </c>
      <c r="Q187" s="40">
        <f>Table1[[#This Row],[Total (HRK million)                            ]]*1000000/Table1[[#This Row],[Population 2021]]</f>
        <v>305.92753711242074</v>
      </c>
      <c r="R187" s="64">
        <v>50617</v>
      </c>
      <c r="S187" s="35">
        <v>245.25534300000001</v>
      </c>
      <c r="T187" s="36">
        <f>Table1[[#This Row],[Total (HRK million)   ]]*1000000/Table1[[#This Row],[Population 2020]]</f>
        <v>4845.3156646976313</v>
      </c>
      <c r="U187" s="35">
        <v>224.790437</v>
      </c>
      <c r="V187" s="36">
        <f>Table1[[#This Row],[Total (HRK million)                  ]]*1000000/Table1[[#This Row],[Population 2020]]</f>
        <v>4441.0067171108522</v>
      </c>
      <c r="W187" s="35">
        <f>Table1[[#This Row],[Total (HRK million)   ]]-Table1[[#This Row],[Total (HRK million)                  ]]</f>
        <v>20.464906000000013</v>
      </c>
      <c r="X187" s="36">
        <f>Table1[[#This Row],[Total (HRK million)                             ]]*1000000/Table1[[#This Row],[Population 2020]]</f>
        <v>404.30894758677942</v>
      </c>
      <c r="Y187" s="68">
        <v>51063</v>
      </c>
      <c r="Z187" s="7">
        <v>254.40088499999999</v>
      </c>
      <c r="AA187" s="6">
        <f>Table1[[#This Row],[Total (HRK million)                     ]]*1000000/Table1[[#This Row],[Population 2019                 ]]</f>
        <v>4982.0982903472177</v>
      </c>
      <c r="AB187" s="7">
        <v>269.83808900000002</v>
      </c>
      <c r="AC187" s="6">
        <f>Table1[[#This Row],[Total (HRK million)                                   ]]*1000000/Table1[[#This Row],[Population 2019                 ]]</f>
        <v>5284.4151146622798</v>
      </c>
      <c r="AD187" s="7">
        <f>Table1[[#This Row],[Total (HRK million)                     ]]-Table1[[#This Row],[Total (HRK million)                                   ]]</f>
        <v>-15.437204000000037</v>
      </c>
      <c r="AE187" s="8">
        <f>Table1[[#This Row],[Total (HRK million)                       ]]*1000000/Table1[[#This Row],[Population 2019                 ]]</f>
        <v>-302.31682431506249</v>
      </c>
      <c r="AF187" s="6">
        <v>51447</v>
      </c>
      <c r="AG187" s="7">
        <v>204.91474500000001</v>
      </c>
      <c r="AH187" s="6">
        <f>Table1[[#This Row],[Total (HRK million)                                 ]]*1000000/Table1[[#This Row],[Population 2018]]</f>
        <v>3983.0261239722431</v>
      </c>
      <c r="AI187" s="7">
        <v>201.36849799999999</v>
      </c>
      <c r="AJ187" s="6">
        <f>Table1[[#This Row],[Total (HRK million)                                     ]]*1000000/Table1[[#This Row],[Population 2018]]</f>
        <v>3914.0960211479774</v>
      </c>
      <c r="AK187" s="7">
        <f>Table1[[#This Row],[Total (HRK million)                                 ]]-Table1[[#This Row],[Total (HRK million)                                     ]]</f>
        <v>3.5462470000000224</v>
      </c>
      <c r="AL187" s="8">
        <f>Table1[[#This Row],[Total (HRK million)                                      ]]*1000000/Table1[[#This Row],[Population 2018]]</f>
        <v>68.930102824266186</v>
      </c>
      <c r="AM187" s="9">
        <v>51864</v>
      </c>
      <c r="AN187" s="10">
        <v>208.919982</v>
      </c>
      <c r="AO187" s="11">
        <f>Table1[[#This Row],[Total (HRK million)                                         ]]*1000000/Table1[[#This Row],[Population 2017               ]]</f>
        <v>4028.2273253123553</v>
      </c>
      <c r="AP187" s="10">
        <v>212.195807</v>
      </c>
      <c r="AQ187" s="11">
        <f>Table1[[#This Row],[Total (HRK million)                                          ]]*1000000/Table1[[#This Row],[Population 2017               ]]</f>
        <v>4091.3891523985808</v>
      </c>
      <c r="AR187" s="10">
        <f>Table1[[#This Row],[Total (HRK million)                                         ]]-Table1[[#This Row],[Total (HRK million)                                          ]]</f>
        <v>-3.2758249999999975</v>
      </c>
      <c r="AS187" s="11">
        <f>Table1[[#This Row],[Total (HRK million)                                                  ]]*1000000/Table1[[#This Row],[Population 2017               ]]</f>
        <v>-63.161827086225465</v>
      </c>
      <c r="AT187" s="45">
        <v>52488</v>
      </c>
      <c r="AU187" s="46">
        <v>236.685677</v>
      </c>
      <c r="AV187" s="13">
        <f>Table1[[#This Row],[Total (HRK million)                                ]]*1000000/Table1[[#This Row],[Population 2016]]</f>
        <v>4509.3293133668649</v>
      </c>
      <c r="AW187" s="46">
        <v>227.080319</v>
      </c>
      <c r="AX187" s="13">
        <f>Table1[[#This Row],[Total (HRK million)                                                        ]]*1000000/Table1[[#This Row],[Population 2016]]</f>
        <v>4326.3282845602807</v>
      </c>
      <c r="AY187" s="82">
        <f>Table1[[#This Row],[Total (HRK million)                                ]]-Table1[[#This Row],[Total (HRK million)                                                        ]]</f>
        <v>9.6053579999999954</v>
      </c>
      <c r="AZ187" s="13">
        <f>Table1[[#This Row],[Total (HRK million)                                                                      ]]*1000000/Table1[[#This Row],[Population 2016]]</f>
        <v>183.00102880658429</v>
      </c>
      <c r="BA187" s="68">
        <v>53134</v>
      </c>
      <c r="BB187" s="52">
        <v>195.86315400000001</v>
      </c>
      <c r="BC187" s="13">
        <f>Table1[[#This Row],[Total (HRK million)                                                           ]]*1000000/Table1[[#This Row],[Population 2015]]</f>
        <v>3686.211352429706</v>
      </c>
      <c r="BD187" s="52">
        <v>201.97072600000001</v>
      </c>
      <c r="BE187" s="13">
        <f>Table1[[#This Row],[Total (HRK million) ]]*1000000/Table1[[#This Row],[Population 2015]]</f>
        <v>3801.1579403018782</v>
      </c>
      <c r="BF187" s="82">
        <f>Table1[[#This Row],[Total (HRK million)                                                           ]]-Table1[[#This Row],[Total (HRK million) ]]</f>
        <v>-6.1075720000000047</v>
      </c>
      <c r="BG187" s="13">
        <f>Table1[[#This Row],[Total (HRK million)     ]]*1000000/Table1[[#This Row],[Population 2015]]</f>
        <v>-114.94658787217233</v>
      </c>
      <c r="BH187" s="68">
        <v>53770</v>
      </c>
      <c r="BI187" s="88">
        <v>210.677753</v>
      </c>
      <c r="BJ187" s="12">
        <f>Table1[[#This Row],[Total (HRK million)                                  ]]*1000000/Table1[[#This Row],[Population 2014]]</f>
        <v>3918.1281941603124</v>
      </c>
      <c r="BK187" s="88">
        <v>226.10473099999999</v>
      </c>
      <c r="BL187" s="12">
        <f>Table1[[#This Row],[Total (HRK million)    ]]*1000000/Table1[[#This Row],[Population 2014]]</f>
        <v>4205.0349823321558</v>
      </c>
      <c r="BM187" s="88">
        <f>Table1[[#This Row],[Total (HRK million)                                  ]]-Table1[[#This Row],[Total (HRK million)    ]]</f>
        <v>-15.426977999999991</v>
      </c>
      <c r="BN187" s="12">
        <f>Table1[[#This Row],[Total (HRK million)      ]]*1000000/Table1[[#This Row],[Population 2014]]</f>
        <v>-286.90678817184283</v>
      </c>
      <c r="BO187" s="94">
        <v>5</v>
      </c>
      <c r="BP187" s="53">
        <v>5</v>
      </c>
      <c r="BQ187" s="55">
        <v>5</v>
      </c>
      <c r="BR187" s="26">
        <v>5</v>
      </c>
      <c r="BS187" s="13">
        <v>5</v>
      </c>
      <c r="BT187" s="13">
        <v>5</v>
      </c>
      <c r="BU187" s="13">
        <v>4</v>
      </c>
      <c r="BV187" s="13">
        <v>5</v>
      </c>
      <c r="BW187" s="56">
        <v>4</v>
      </c>
    </row>
    <row r="188" spans="1:75" x14ac:dyDescent="0.25">
      <c r="A188" s="14" t="s">
        <v>606</v>
      </c>
      <c r="B188" s="15" t="s">
        <v>24</v>
      </c>
      <c r="C188" s="15" t="s">
        <v>125</v>
      </c>
      <c r="D188" s="45">
        <v>110483</v>
      </c>
      <c r="E188" s="44">
        <v>193.28528404999997</v>
      </c>
      <c r="F188" s="40">
        <f>Table1[[#This Row],[Total (HRK million)]]*1000000/Table1[[#This Row],[Population 2022]]</f>
        <v>1749.4572382176441</v>
      </c>
      <c r="G188" s="44">
        <v>176.69363268999999</v>
      </c>
      <c r="H188" s="40">
        <f>Table1[[#This Row],[Total (HRK million)                ]]*1000000/Table1[[#This Row],[Population 2022]]</f>
        <v>1599.2834435161969</v>
      </c>
      <c r="I188" s="44">
        <v>16.591651359999986</v>
      </c>
      <c r="J188" s="40">
        <f>Table1[[#This Row],[Total (HRK million)                           ]]*1000000/Table1[[#This Row],[Population 2022]]</f>
        <v>150.17379470144715</v>
      </c>
      <c r="K188" s="45">
        <v>112195</v>
      </c>
      <c r="L188" s="44">
        <v>169.634986</v>
      </c>
      <c r="M188" s="40">
        <f>Table1[[#This Row],[Total (HRK million)  ]]*1000000/Table1[[#This Row],[Population 2021]]</f>
        <v>1511.9656490930968</v>
      </c>
      <c r="N188" s="44">
        <v>159.70779899999999</v>
      </c>
      <c r="O188" s="40">
        <f>Table1[[#This Row],[Total (HRK million)                 ]]*1000000/Table1[[#This Row],[Population 2021]]</f>
        <v>1423.4841035696777</v>
      </c>
      <c r="P188" s="44">
        <v>9.9271870000000035</v>
      </c>
      <c r="Q188" s="40">
        <f>Table1[[#This Row],[Total (HRK million)                            ]]*1000000/Table1[[#This Row],[Population 2021]]</f>
        <v>88.481545523419086</v>
      </c>
      <c r="R188" s="65">
        <v>114269</v>
      </c>
      <c r="S188" s="35">
        <v>165.16077999999999</v>
      </c>
      <c r="T188" s="36">
        <f>Table1[[#This Row],[Total (HRK million)   ]]*1000000/Table1[[#This Row],[Population 2020]]</f>
        <v>1445.3682101007273</v>
      </c>
      <c r="U188" s="35">
        <v>154.463652</v>
      </c>
      <c r="V188" s="36">
        <f>Table1[[#This Row],[Total (HRK million)                  ]]*1000000/Table1[[#This Row],[Population 2020]]</f>
        <v>1351.7546491174335</v>
      </c>
      <c r="W188" s="35">
        <f>Table1[[#This Row],[Total (HRK million)   ]]-Table1[[#This Row],[Total (HRK million)                  ]]</f>
        <v>10.697127999999992</v>
      </c>
      <c r="X188" s="36">
        <f>Table1[[#This Row],[Total (HRK million)                             ]]*1000000/Table1[[#This Row],[Population 2020]]</f>
        <v>93.613560983293738</v>
      </c>
      <c r="Y188" s="68">
        <v>115484</v>
      </c>
      <c r="Z188" s="7">
        <v>149.89841300000001</v>
      </c>
      <c r="AA188" s="6">
        <f>Table1[[#This Row],[Total (HRK million)                     ]]*1000000/Table1[[#This Row],[Population 2019                 ]]</f>
        <v>1298.0015673166845</v>
      </c>
      <c r="AB188" s="7">
        <v>142.57238599999999</v>
      </c>
      <c r="AC188" s="6">
        <f>Table1[[#This Row],[Total (HRK million)                                   ]]*1000000/Table1[[#This Row],[Population 2019                 ]]</f>
        <v>1234.5639742301964</v>
      </c>
      <c r="AD188" s="7">
        <f>Table1[[#This Row],[Total (HRK million)                     ]]-Table1[[#This Row],[Total (HRK million)                                   ]]</f>
        <v>7.3260270000000105</v>
      </c>
      <c r="AE188" s="8">
        <f>Table1[[#This Row],[Total (HRK million)                       ]]*1000000/Table1[[#This Row],[Population 2019                 ]]</f>
        <v>63.437593086488263</v>
      </c>
      <c r="AF188" s="6">
        <v>116166</v>
      </c>
      <c r="AG188" s="7">
        <v>133.18993800000001</v>
      </c>
      <c r="AH188" s="6">
        <f>Table1[[#This Row],[Total (HRK million)                                 ]]*1000000/Table1[[#This Row],[Population 2018]]</f>
        <v>1146.5483704354115</v>
      </c>
      <c r="AI188" s="7">
        <v>131.86109999999999</v>
      </c>
      <c r="AJ188" s="6">
        <f>Table1[[#This Row],[Total (HRK million)                                     ]]*1000000/Table1[[#This Row],[Population 2018]]</f>
        <v>1135.109240225195</v>
      </c>
      <c r="AK188" s="7">
        <f>Table1[[#This Row],[Total (HRK million)                                 ]]-Table1[[#This Row],[Total (HRK million)                                     ]]</f>
        <v>1.3288380000000188</v>
      </c>
      <c r="AL188" s="8">
        <f>Table1[[#This Row],[Total (HRK million)                                      ]]*1000000/Table1[[#This Row],[Population 2018]]</f>
        <v>11.439130210216577</v>
      </c>
      <c r="AM188" s="17">
        <v>117453</v>
      </c>
      <c r="AN188" s="10">
        <v>143.52275399999999</v>
      </c>
      <c r="AO188" s="24">
        <f>Table1[[#This Row],[Total (HRK million)                                         ]]*1000000/Table1[[#This Row],[Population 2017               ]]</f>
        <v>1221.9590304206788</v>
      </c>
      <c r="AP188" s="10">
        <v>135.37928299999999</v>
      </c>
      <c r="AQ188" s="11">
        <f>Table1[[#This Row],[Total (HRK million)                                          ]]*1000000/Table1[[#This Row],[Population 2017               ]]</f>
        <v>1152.6251607025788</v>
      </c>
      <c r="AR188" s="10">
        <f>Table1[[#This Row],[Total (HRK million)                                         ]]-Table1[[#This Row],[Total (HRK million)                                          ]]</f>
        <v>8.1434710000000052</v>
      </c>
      <c r="AS188" s="11">
        <f>Table1[[#This Row],[Total (HRK million)                                                  ]]*1000000/Table1[[#This Row],[Population 2017               ]]</f>
        <v>69.333869718100047</v>
      </c>
      <c r="AT188" s="45">
        <v>119464</v>
      </c>
      <c r="AU188" s="46">
        <v>153.932219</v>
      </c>
      <c r="AV188" s="13">
        <f>Table1[[#This Row],[Total (HRK million)                                ]]*1000000/Table1[[#This Row],[Population 2016]]</f>
        <v>1288.523898412911</v>
      </c>
      <c r="AW188" s="46">
        <v>148.727788</v>
      </c>
      <c r="AX188" s="13">
        <f>Table1[[#This Row],[Total (HRK million)                                                        ]]*1000000/Table1[[#This Row],[Population 2016]]</f>
        <v>1244.9590504252328</v>
      </c>
      <c r="AY188" s="82">
        <f>Table1[[#This Row],[Total (HRK million)                                ]]-Table1[[#This Row],[Total (HRK million)                                                        ]]</f>
        <v>5.2044309999999996</v>
      </c>
      <c r="AZ188" s="13">
        <f>Table1[[#This Row],[Total (HRK million)                                                                      ]]*1000000/Table1[[#This Row],[Population 2016]]</f>
        <v>43.564847987678299</v>
      </c>
      <c r="BA188" s="68">
        <v>121261</v>
      </c>
      <c r="BB188" s="52">
        <v>142.05192600000001</v>
      </c>
      <c r="BC188" s="13">
        <f>Table1[[#This Row],[Total (HRK million)                                                           ]]*1000000/Table1[[#This Row],[Population 2015]]</f>
        <v>1171.4559998680531</v>
      </c>
      <c r="BD188" s="52">
        <v>141.529954</v>
      </c>
      <c r="BE188" s="13">
        <f>Table1[[#This Row],[Total (HRK million) ]]*1000000/Table1[[#This Row],[Population 2015]]</f>
        <v>1167.1514666710648</v>
      </c>
      <c r="BF188" s="82">
        <f>Table1[[#This Row],[Total (HRK million)                                                           ]]-Table1[[#This Row],[Total (HRK million) ]]</f>
        <v>0.52197200000000521</v>
      </c>
      <c r="BG188" s="13">
        <f>Table1[[#This Row],[Total (HRK million)     ]]*1000000/Table1[[#This Row],[Population 2015]]</f>
        <v>4.3045331969883573</v>
      </c>
      <c r="BH188" s="68">
        <v>123000</v>
      </c>
      <c r="BI188" s="88">
        <v>147.789917</v>
      </c>
      <c r="BJ188" s="12">
        <f>Table1[[#This Row],[Total (HRK million)                                  ]]*1000000/Table1[[#This Row],[Population 2014]]</f>
        <v>1201.5440406504065</v>
      </c>
      <c r="BK188" s="88">
        <v>148.93628699999999</v>
      </c>
      <c r="BL188" s="12">
        <f>Table1[[#This Row],[Total (HRK million)    ]]*1000000/Table1[[#This Row],[Population 2014]]</f>
        <v>1210.8641219512194</v>
      </c>
      <c r="BM188" s="88">
        <f>Table1[[#This Row],[Total (HRK million)                                  ]]-Table1[[#This Row],[Total (HRK million)    ]]</f>
        <v>-1.1463699999999903</v>
      </c>
      <c r="BN188" s="12">
        <f>Table1[[#This Row],[Total (HRK million)      ]]*1000000/Table1[[#This Row],[Population 2014]]</f>
        <v>-9.3200813008129302</v>
      </c>
      <c r="BO188" s="94">
        <v>5</v>
      </c>
      <c r="BP188" s="53">
        <v>5</v>
      </c>
      <c r="BQ188" s="55">
        <v>5</v>
      </c>
      <c r="BR188" s="26">
        <v>5</v>
      </c>
      <c r="BS188" s="13">
        <v>5</v>
      </c>
      <c r="BT188" s="13">
        <v>5</v>
      </c>
      <c r="BU188" s="13">
        <v>5</v>
      </c>
      <c r="BV188" s="13">
        <v>5</v>
      </c>
      <c r="BW188" s="56">
        <v>4</v>
      </c>
    </row>
    <row r="189" spans="1:75" x14ac:dyDescent="0.25">
      <c r="A189" s="14" t="s">
        <v>608</v>
      </c>
      <c r="B189" s="15" t="s">
        <v>671</v>
      </c>
      <c r="C189" s="15" t="s">
        <v>501</v>
      </c>
      <c r="D189" s="47">
        <v>1390</v>
      </c>
      <c r="E189" s="46">
        <v>7.0306591499999991</v>
      </c>
      <c r="F189" s="36">
        <f>Table1[[#This Row],[Total (HRK million)]]*1000000/Table1[[#This Row],[Population 2022]]</f>
        <v>5058.0281654676255</v>
      </c>
      <c r="G189" s="46">
        <v>4.8524985000000003</v>
      </c>
      <c r="H189" s="36">
        <f>Table1[[#This Row],[Total (HRK million)                ]]*1000000/Table1[[#This Row],[Population 2022]]</f>
        <v>3491.0061151079135</v>
      </c>
      <c r="I189" s="46">
        <v>2.1781606499999993</v>
      </c>
      <c r="J189" s="36">
        <f>Table1[[#This Row],[Total (HRK million)                           ]]*1000000/Table1[[#This Row],[Population 2022]]</f>
        <v>1567.0220503597118</v>
      </c>
      <c r="K189" s="47">
        <v>1404</v>
      </c>
      <c r="L189" s="46">
        <v>3.8551850000000001</v>
      </c>
      <c r="M189" s="36">
        <f>Table1[[#This Row],[Total (HRK million)  ]]*1000000/Table1[[#This Row],[Population 2021]]</f>
        <v>2745.8582621082619</v>
      </c>
      <c r="N189" s="46">
        <v>3.7036470000000001</v>
      </c>
      <c r="O189" s="36">
        <f>Table1[[#This Row],[Total (HRK million)                 ]]*1000000/Table1[[#This Row],[Population 2021]]</f>
        <v>2637.9252136752139</v>
      </c>
      <c r="P189" s="46">
        <v>0.15153799999999995</v>
      </c>
      <c r="Q189" s="36">
        <f>Table1[[#This Row],[Total (HRK million)                            ]]*1000000/Table1[[#This Row],[Population 2021]]</f>
        <v>107.9330484330484</v>
      </c>
      <c r="R189" s="64">
        <v>1438</v>
      </c>
      <c r="S189" s="35">
        <v>3.5614970000000001</v>
      </c>
      <c r="T189" s="36">
        <f>Table1[[#This Row],[Total (HRK million)   ]]*1000000/Table1[[#This Row],[Population 2020]]</f>
        <v>2476.701668984701</v>
      </c>
      <c r="U189" s="35">
        <v>3.549086</v>
      </c>
      <c r="V189" s="36">
        <f>Table1[[#This Row],[Total (HRK million)                  ]]*1000000/Table1[[#This Row],[Population 2020]]</f>
        <v>2468.0709318497916</v>
      </c>
      <c r="W189" s="35">
        <f>Table1[[#This Row],[Total (HRK million)   ]]-Table1[[#This Row],[Total (HRK million)                  ]]</f>
        <v>1.2411000000000172E-2</v>
      </c>
      <c r="X189" s="36">
        <f>Table1[[#This Row],[Total (HRK million)                             ]]*1000000/Table1[[#This Row],[Population 2020]]</f>
        <v>8.6307371349097153</v>
      </c>
      <c r="Y189" s="68">
        <v>1418</v>
      </c>
      <c r="Z189" s="7">
        <v>3.5745260000000001</v>
      </c>
      <c r="AA189" s="6">
        <f>Table1[[#This Row],[Total (HRK million)                     ]]*1000000/Table1[[#This Row],[Population 2019                 ]]</f>
        <v>2520.8222849083218</v>
      </c>
      <c r="AB189" s="7">
        <v>3.3569439999999999</v>
      </c>
      <c r="AC189" s="6">
        <f>Table1[[#This Row],[Total (HRK million)                                   ]]*1000000/Table1[[#This Row],[Population 2019                 ]]</f>
        <v>2367.3794076163613</v>
      </c>
      <c r="AD189" s="7">
        <f>Table1[[#This Row],[Total (HRK million)                     ]]-Table1[[#This Row],[Total (HRK million)                                   ]]</f>
        <v>0.21758200000000016</v>
      </c>
      <c r="AE189" s="8">
        <f>Table1[[#This Row],[Total (HRK million)                       ]]*1000000/Table1[[#This Row],[Population 2019                 ]]</f>
        <v>153.44287729196063</v>
      </c>
      <c r="AF189" s="6">
        <v>1424</v>
      </c>
      <c r="AG189" s="7">
        <v>4.1109039999999997</v>
      </c>
      <c r="AH189" s="6">
        <f>Table1[[#This Row],[Total (HRK million)                                 ]]*1000000/Table1[[#This Row],[Population 2018]]</f>
        <v>2886.8707865168535</v>
      </c>
      <c r="AI189" s="7">
        <v>3.3652549999999999</v>
      </c>
      <c r="AJ189" s="6">
        <f>Table1[[#This Row],[Total (HRK million)                                     ]]*1000000/Table1[[#This Row],[Population 2018]]</f>
        <v>2363.240870786517</v>
      </c>
      <c r="AK189" s="7">
        <f>Table1[[#This Row],[Total (HRK million)                                 ]]-Table1[[#This Row],[Total (HRK million)                                     ]]</f>
        <v>0.74564899999999978</v>
      </c>
      <c r="AL189" s="8">
        <f>Table1[[#This Row],[Total (HRK million)                                      ]]*1000000/Table1[[#This Row],[Population 2018]]</f>
        <v>523.62991573033696</v>
      </c>
      <c r="AM189" s="9">
        <v>1410</v>
      </c>
      <c r="AN189" s="10">
        <v>3.021439</v>
      </c>
      <c r="AO189" s="11">
        <f>Table1[[#This Row],[Total (HRK million)                                         ]]*1000000/Table1[[#This Row],[Population 2017               ]]</f>
        <v>2142.8645390070924</v>
      </c>
      <c r="AP189" s="10">
        <v>3.4030900000000002</v>
      </c>
      <c r="AQ189" s="11">
        <f>Table1[[#This Row],[Total (HRK million)                                          ]]*1000000/Table1[[#This Row],[Population 2017               ]]</f>
        <v>2413.5390070921985</v>
      </c>
      <c r="AR189" s="10">
        <f>Table1[[#This Row],[Total (HRK million)                                         ]]-Table1[[#This Row],[Total (HRK million)                                          ]]</f>
        <v>-0.38165100000000018</v>
      </c>
      <c r="AS189" s="11">
        <f>Table1[[#This Row],[Total (HRK million)                                                  ]]*1000000/Table1[[#This Row],[Population 2017               ]]</f>
        <v>-270.67446808510653</v>
      </c>
      <c r="AT189" s="45">
        <v>1401</v>
      </c>
      <c r="AU189" s="46">
        <v>2.6791749999999999</v>
      </c>
      <c r="AV189" s="13">
        <f>Table1[[#This Row],[Total (HRK million)                                ]]*1000000/Table1[[#This Row],[Population 2016]]</f>
        <v>1912.3304782298358</v>
      </c>
      <c r="AW189" s="46">
        <v>2.3792800000000001</v>
      </c>
      <c r="AX189" s="13">
        <f>Table1[[#This Row],[Total (HRK million)                                                        ]]*1000000/Table1[[#This Row],[Population 2016]]</f>
        <v>1698.2726623840115</v>
      </c>
      <c r="AY189" s="82">
        <f>Table1[[#This Row],[Total (HRK million)                                ]]-Table1[[#This Row],[Total (HRK million)                                                        ]]</f>
        <v>0.2998949999999998</v>
      </c>
      <c r="AZ189" s="13">
        <f>Table1[[#This Row],[Total (HRK million)                                                                      ]]*1000000/Table1[[#This Row],[Population 2016]]</f>
        <v>214.05781584582428</v>
      </c>
      <c r="BA189" s="68">
        <v>1417</v>
      </c>
      <c r="BB189" s="52">
        <v>2.8029289999999998</v>
      </c>
      <c r="BC189" s="13">
        <f>Table1[[#This Row],[Total (HRK million)                                                           ]]*1000000/Table1[[#This Row],[Population 2015]]</f>
        <v>1978.0726887791109</v>
      </c>
      <c r="BD189" s="52">
        <v>2.9074110000000002</v>
      </c>
      <c r="BE189" s="13">
        <f>Table1[[#This Row],[Total (HRK million) ]]*1000000/Table1[[#This Row],[Population 2015]]</f>
        <v>2051.8073394495414</v>
      </c>
      <c r="BF189" s="82">
        <f>Table1[[#This Row],[Total (HRK million)                                                           ]]-Table1[[#This Row],[Total (HRK million) ]]</f>
        <v>-0.10448200000000041</v>
      </c>
      <c r="BG189" s="13">
        <f>Table1[[#This Row],[Total (HRK million)     ]]*1000000/Table1[[#This Row],[Population 2015]]</f>
        <v>-73.734650670430781</v>
      </c>
      <c r="BH189" s="68">
        <v>1412</v>
      </c>
      <c r="BI189" s="88">
        <v>2.9167610000000002</v>
      </c>
      <c r="BJ189" s="12">
        <f>Table1[[#This Row],[Total (HRK million)                                  ]]*1000000/Table1[[#This Row],[Population 2014]]</f>
        <v>2065.6947592067991</v>
      </c>
      <c r="BK189" s="88">
        <v>4.0537799999999997</v>
      </c>
      <c r="BL189" s="12">
        <f>Table1[[#This Row],[Total (HRK million)    ]]*1000000/Table1[[#This Row],[Population 2014]]</f>
        <v>2870.9490084985832</v>
      </c>
      <c r="BM189" s="88">
        <f>Table1[[#This Row],[Total (HRK million)                                  ]]-Table1[[#This Row],[Total (HRK million)    ]]</f>
        <v>-1.1370189999999996</v>
      </c>
      <c r="BN189" s="12">
        <f>Table1[[#This Row],[Total (HRK million)      ]]*1000000/Table1[[#This Row],[Population 2014]]</f>
        <v>-805.25424929178439</v>
      </c>
      <c r="BO189" s="94">
        <v>3</v>
      </c>
      <c r="BP189" s="53">
        <v>5</v>
      </c>
      <c r="BQ189" s="55">
        <v>5</v>
      </c>
      <c r="BR189" s="26">
        <v>5</v>
      </c>
      <c r="BS189" s="13">
        <v>5</v>
      </c>
      <c r="BT189" s="13">
        <v>3</v>
      </c>
      <c r="BU189" s="13">
        <v>3</v>
      </c>
      <c r="BV189" s="13">
        <v>2</v>
      </c>
      <c r="BW189" s="56">
        <v>0</v>
      </c>
    </row>
    <row r="190" spans="1:75" x14ac:dyDescent="0.25">
      <c r="A190" s="14" t="s">
        <v>607</v>
      </c>
      <c r="B190" s="15" t="s">
        <v>669</v>
      </c>
      <c r="C190" s="15" t="s">
        <v>47</v>
      </c>
      <c r="D190" s="45">
        <v>10171</v>
      </c>
      <c r="E190" s="44">
        <v>64.931026689999996</v>
      </c>
      <c r="F190" s="40">
        <f>Table1[[#This Row],[Total (HRK million)]]*1000000/Table1[[#This Row],[Population 2022]]</f>
        <v>6383.9373404778289</v>
      </c>
      <c r="G190" s="44">
        <v>56.380233200000006</v>
      </c>
      <c r="H190" s="40">
        <f>Table1[[#This Row],[Total (HRK million)                ]]*1000000/Table1[[#This Row],[Population 2022]]</f>
        <v>5543.2340182872877</v>
      </c>
      <c r="I190" s="44">
        <v>8.5507934899999949</v>
      </c>
      <c r="J190" s="40">
        <f>Table1[[#This Row],[Total (HRK million)                           ]]*1000000/Table1[[#This Row],[Population 2022]]</f>
        <v>840.70332219054126</v>
      </c>
      <c r="K190" s="45">
        <v>10202</v>
      </c>
      <c r="L190" s="44">
        <v>57.059224</v>
      </c>
      <c r="M190" s="40">
        <f>Table1[[#This Row],[Total (HRK million)  ]]*1000000/Table1[[#This Row],[Population 2021]]</f>
        <v>5592.9449127622038</v>
      </c>
      <c r="N190" s="44">
        <v>58.670918</v>
      </c>
      <c r="O190" s="40">
        <f>Table1[[#This Row],[Total (HRK million)                 ]]*1000000/Table1[[#This Row],[Population 2021]]</f>
        <v>5750.9231523230737</v>
      </c>
      <c r="P190" s="44">
        <v>-1.611694</v>
      </c>
      <c r="Q190" s="40">
        <f>Table1[[#This Row],[Total (HRK million)                            ]]*1000000/Table1[[#This Row],[Population 2021]]</f>
        <v>-157.97823956087041</v>
      </c>
      <c r="R190" s="64">
        <v>11147</v>
      </c>
      <c r="S190" s="35">
        <v>45.679608000000002</v>
      </c>
      <c r="T190" s="36">
        <f>Table1[[#This Row],[Total (HRK million)   ]]*1000000/Table1[[#This Row],[Population 2020]]</f>
        <v>4097.9284112317218</v>
      </c>
      <c r="U190" s="35">
        <v>53.636223999999999</v>
      </c>
      <c r="V190" s="36">
        <f>Table1[[#This Row],[Total (HRK million)                  ]]*1000000/Table1[[#This Row],[Population 2020]]</f>
        <v>4811.7183098591549</v>
      </c>
      <c r="W190" s="35">
        <f>Table1[[#This Row],[Total (HRK million)   ]]-Table1[[#This Row],[Total (HRK million)                  ]]</f>
        <v>-7.9566159999999968</v>
      </c>
      <c r="X190" s="36">
        <f>Table1[[#This Row],[Total (HRK million)                             ]]*1000000/Table1[[#This Row],[Population 2020]]</f>
        <v>-713.7898986274331</v>
      </c>
      <c r="Y190" s="68">
        <v>11021</v>
      </c>
      <c r="Z190" s="7">
        <v>57.291925999999997</v>
      </c>
      <c r="AA190" s="6">
        <f>Table1[[#This Row],[Total (HRK million)                     ]]*1000000/Table1[[#This Row],[Population 2019                 ]]</f>
        <v>5198.4326286180931</v>
      </c>
      <c r="AB190" s="7">
        <v>52.138801000000001</v>
      </c>
      <c r="AC190" s="6">
        <f>Table1[[#This Row],[Total (HRK million)                                   ]]*1000000/Table1[[#This Row],[Population 2019                 ]]</f>
        <v>4730.8593594047725</v>
      </c>
      <c r="AD190" s="7">
        <f>Table1[[#This Row],[Total (HRK million)                     ]]-Table1[[#This Row],[Total (HRK million)                                   ]]</f>
        <v>5.1531249999999957</v>
      </c>
      <c r="AE190" s="8">
        <f>Table1[[#This Row],[Total (HRK million)                       ]]*1000000/Table1[[#This Row],[Population 2019                 ]]</f>
        <v>467.57326921331958</v>
      </c>
      <c r="AF190" s="6">
        <v>10898</v>
      </c>
      <c r="AG190" s="7">
        <v>45.209015000000001</v>
      </c>
      <c r="AH190" s="6">
        <f>Table1[[#This Row],[Total (HRK million)                                 ]]*1000000/Table1[[#This Row],[Population 2018]]</f>
        <v>4148.3772251789323</v>
      </c>
      <c r="AI190" s="7">
        <v>45.509515999999998</v>
      </c>
      <c r="AJ190" s="6">
        <f>Table1[[#This Row],[Total (HRK million)                                     ]]*1000000/Table1[[#This Row],[Population 2018]]</f>
        <v>4175.9511837034315</v>
      </c>
      <c r="AK190" s="7">
        <f>Table1[[#This Row],[Total (HRK million)                                 ]]-Table1[[#This Row],[Total (HRK million)                                     ]]</f>
        <v>-0.30050099999999702</v>
      </c>
      <c r="AL190" s="8">
        <f>Table1[[#This Row],[Total (HRK million)                                      ]]*1000000/Table1[[#This Row],[Population 2018]]</f>
        <v>-27.573958524499634</v>
      </c>
      <c r="AM190" s="9">
        <v>10757</v>
      </c>
      <c r="AN190" s="10">
        <v>48.933982999999998</v>
      </c>
      <c r="AO190" s="11">
        <f>Table1[[#This Row],[Total (HRK million)                                         ]]*1000000/Table1[[#This Row],[Population 2017               ]]</f>
        <v>4549.0362554615604</v>
      </c>
      <c r="AP190" s="10">
        <v>43.119306999999999</v>
      </c>
      <c r="AQ190" s="11">
        <f>Table1[[#This Row],[Total (HRK million)                                          ]]*1000000/Table1[[#This Row],[Population 2017               ]]</f>
        <v>4008.4881472529514</v>
      </c>
      <c r="AR190" s="10">
        <f>Table1[[#This Row],[Total (HRK million)                                         ]]-Table1[[#This Row],[Total (HRK million)                                          ]]</f>
        <v>5.8146759999999986</v>
      </c>
      <c r="AS190" s="11">
        <f>Table1[[#This Row],[Total (HRK million)                                                  ]]*1000000/Table1[[#This Row],[Population 2017               ]]</f>
        <v>540.54810820860826</v>
      </c>
      <c r="AT190" s="45">
        <v>10666</v>
      </c>
      <c r="AU190" s="46">
        <v>50.755923000000003</v>
      </c>
      <c r="AV190" s="13">
        <f>Table1[[#This Row],[Total (HRK million)                                ]]*1000000/Table1[[#This Row],[Population 2016]]</f>
        <v>4758.6651978248638</v>
      </c>
      <c r="AW190" s="46">
        <v>54.049636</v>
      </c>
      <c r="AX190" s="13">
        <f>Table1[[#This Row],[Total (HRK million)                                                        ]]*1000000/Table1[[#This Row],[Population 2016]]</f>
        <v>5067.470091880743</v>
      </c>
      <c r="AY190" s="82">
        <f>Table1[[#This Row],[Total (HRK million)                                ]]-Table1[[#This Row],[Total (HRK million)                                                        ]]</f>
        <v>-3.2937129999999968</v>
      </c>
      <c r="AZ190" s="13">
        <f>Table1[[#This Row],[Total (HRK million)                                                                      ]]*1000000/Table1[[#This Row],[Population 2016]]</f>
        <v>-308.80489405587821</v>
      </c>
      <c r="BA190" s="68">
        <v>10705</v>
      </c>
      <c r="BB190" s="52">
        <v>37.636574000000003</v>
      </c>
      <c r="BC190" s="13">
        <f>Table1[[#This Row],[Total (HRK million)                                                           ]]*1000000/Table1[[#This Row],[Population 2015]]</f>
        <v>3515.7939280709948</v>
      </c>
      <c r="BD190" s="52">
        <v>31.643986000000002</v>
      </c>
      <c r="BE190" s="13">
        <f>Table1[[#This Row],[Total (HRK million) ]]*1000000/Table1[[#This Row],[Population 2015]]</f>
        <v>2956.0005604857542</v>
      </c>
      <c r="BF190" s="82">
        <f>Table1[[#This Row],[Total (HRK million)                                                           ]]-Table1[[#This Row],[Total (HRK million) ]]</f>
        <v>5.9925880000000014</v>
      </c>
      <c r="BG190" s="13">
        <f>Table1[[#This Row],[Total (HRK million)     ]]*1000000/Table1[[#This Row],[Population 2015]]</f>
        <v>559.79336758524062</v>
      </c>
      <c r="BH190" s="68">
        <v>10688</v>
      </c>
      <c r="BI190" s="88">
        <v>31.386738999999999</v>
      </c>
      <c r="BJ190" s="12">
        <f>Table1[[#This Row],[Total (HRK million)                                  ]]*1000000/Table1[[#This Row],[Population 2014]]</f>
        <v>2936.6335142215571</v>
      </c>
      <c r="BK190" s="88">
        <v>28.631098000000001</v>
      </c>
      <c r="BL190" s="12">
        <f>Table1[[#This Row],[Total (HRK million)    ]]*1000000/Table1[[#This Row],[Population 2014]]</f>
        <v>2678.8078218562873</v>
      </c>
      <c r="BM190" s="88">
        <f>Table1[[#This Row],[Total (HRK million)                                  ]]-Table1[[#This Row],[Total (HRK million)    ]]</f>
        <v>2.7556409999999971</v>
      </c>
      <c r="BN190" s="12">
        <f>Table1[[#This Row],[Total (HRK million)      ]]*1000000/Table1[[#This Row],[Population 2014]]</f>
        <v>257.82569236526922</v>
      </c>
      <c r="BO190" s="94">
        <v>5</v>
      </c>
      <c r="BP190" s="53">
        <v>5</v>
      </c>
      <c r="BQ190" s="55">
        <v>5</v>
      </c>
      <c r="BR190" s="26">
        <v>5</v>
      </c>
      <c r="BS190" s="13">
        <v>5</v>
      </c>
      <c r="BT190" s="13">
        <v>5</v>
      </c>
      <c r="BU190" s="13">
        <v>5</v>
      </c>
      <c r="BV190" s="13">
        <v>5</v>
      </c>
      <c r="BW190" s="56">
        <v>3</v>
      </c>
    </row>
    <row r="191" spans="1:75" x14ac:dyDescent="0.25">
      <c r="A191" s="14" t="s">
        <v>607</v>
      </c>
      <c r="B191" s="15" t="s">
        <v>660</v>
      </c>
      <c r="C191" s="15" t="s">
        <v>95</v>
      </c>
      <c r="D191" s="45">
        <v>38192</v>
      </c>
      <c r="E191" s="44">
        <v>187.40182451999999</v>
      </c>
      <c r="F191" s="40">
        <f>Table1[[#This Row],[Total (HRK million)]]*1000000/Table1[[#This Row],[Population 2022]]</f>
        <v>4906.8345339338075</v>
      </c>
      <c r="G191" s="44">
        <v>174.07868882000002</v>
      </c>
      <c r="H191" s="40">
        <f>Table1[[#This Row],[Total (HRK million)                ]]*1000000/Table1[[#This Row],[Population 2022]]</f>
        <v>4557.9882912651874</v>
      </c>
      <c r="I191" s="44">
        <v>13.323135699999959</v>
      </c>
      <c r="J191" s="40">
        <f>Table1[[#This Row],[Total (HRK million)                           ]]*1000000/Table1[[#This Row],[Population 2022]]</f>
        <v>348.84624266862062</v>
      </c>
      <c r="K191" s="45">
        <v>37794</v>
      </c>
      <c r="L191" s="44">
        <v>159.04102599999999</v>
      </c>
      <c r="M191" s="40">
        <f>Table1[[#This Row],[Total (HRK million)  ]]*1000000/Table1[[#This Row],[Population 2021]]</f>
        <v>4208.1025030428109</v>
      </c>
      <c r="N191" s="44">
        <v>189.99142499999999</v>
      </c>
      <c r="O191" s="40">
        <f>Table1[[#This Row],[Total (HRK million)                 ]]*1000000/Table1[[#This Row],[Population 2021]]</f>
        <v>5027.0261152563899</v>
      </c>
      <c r="P191" s="44">
        <v>-30.950399000000004</v>
      </c>
      <c r="Q191" s="40">
        <f>Table1[[#This Row],[Total (HRK million)                            ]]*1000000/Table1[[#This Row],[Population 2021]]</f>
        <v>-818.92361221357896</v>
      </c>
      <c r="R191" s="64">
        <v>40966</v>
      </c>
      <c r="S191" s="35">
        <v>146.461896</v>
      </c>
      <c r="T191" s="36">
        <f>Table1[[#This Row],[Total (HRK million)   ]]*1000000/Table1[[#This Row],[Population 2020]]</f>
        <v>3575.2061709710492</v>
      </c>
      <c r="U191" s="35">
        <v>173.74929399999999</v>
      </c>
      <c r="V191" s="36">
        <f>Table1[[#This Row],[Total (HRK million)                  ]]*1000000/Table1[[#This Row],[Population 2020]]</f>
        <v>4241.3048381584731</v>
      </c>
      <c r="W191" s="35">
        <f>Table1[[#This Row],[Total (HRK million)   ]]-Table1[[#This Row],[Total (HRK million)                  ]]</f>
        <v>-27.287397999999996</v>
      </c>
      <c r="X191" s="36">
        <f>Table1[[#This Row],[Total (HRK million)                             ]]*1000000/Table1[[#This Row],[Population 2020]]</f>
        <v>-666.09866718742364</v>
      </c>
      <c r="Y191" s="68">
        <v>40894</v>
      </c>
      <c r="Z191" s="7">
        <v>167.014129</v>
      </c>
      <c r="AA191" s="6">
        <f>Table1[[#This Row],[Total (HRK million)                     ]]*1000000/Table1[[#This Row],[Population 2019                 ]]</f>
        <v>4084.0741673595148</v>
      </c>
      <c r="AB191" s="7">
        <v>149.13949099999999</v>
      </c>
      <c r="AC191" s="6">
        <f>Table1[[#This Row],[Total (HRK million)                                   ]]*1000000/Table1[[#This Row],[Population 2019                 ]]</f>
        <v>3646.9773316378933</v>
      </c>
      <c r="AD191" s="7">
        <f>Table1[[#This Row],[Total (HRK million)                     ]]-Table1[[#This Row],[Total (HRK million)                                   ]]</f>
        <v>17.874638000000004</v>
      </c>
      <c r="AE191" s="8">
        <f>Table1[[#This Row],[Total (HRK million)                       ]]*1000000/Table1[[#This Row],[Population 2019                 ]]</f>
        <v>437.09683572162186</v>
      </c>
      <c r="AF191" s="6">
        <v>40653</v>
      </c>
      <c r="AG191" s="7">
        <v>136.47879599999999</v>
      </c>
      <c r="AH191" s="6">
        <f>Table1[[#This Row],[Total (HRK million)                                 ]]*1000000/Table1[[#This Row],[Population 2018]]</f>
        <v>3357.1641945243891</v>
      </c>
      <c r="AI191" s="7">
        <v>117.537395</v>
      </c>
      <c r="AJ191" s="6">
        <f>Table1[[#This Row],[Total (HRK million)                                     ]]*1000000/Table1[[#This Row],[Population 2018]]</f>
        <v>2891.2354561778957</v>
      </c>
      <c r="AK191" s="7">
        <f>Table1[[#This Row],[Total (HRK million)                                 ]]-Table1[[#This Row],[Total (HRK million)                                     ]]</f>
        <v>18.941400999999985</v>
      </c>
      <c r="AL191" s="8">
        <f>Table1[[#This Row],[Total (HRK million)                                      ]]*1000000/Table1[[#This Row],[Population 2018]]</f>
        <v>465.92873834649311</v>
      </c>
      <c r="AM191" s="9">
        <v>40630</v>
      </c>
      <c r="AN191" s="10">
        <v>104.957442</v>
      </c>
      <c r="AO191" s="11">
        <f>Table1[[#This Row],[Total (HRK million)                                         ]]*1000000/Table1[[#This Row],[Population 2017               ]]</f>
        <v>2583.2498646320455</v>
      </c>
      <c r="AP191" s="10">
        <v>112.887799</v>
      </c>
      <c r="AQ191" s="11">
        <f>Table1[[#This Row],[Total (HRK million)                                          ]]*1000000/Table1[[#This Row],[Population 2017               ]]</f>
        <v>2778.434629584051</v>
      </c>
      <c r="AR191" s="10">
        <f>Table1[[#This Row],[Total (HRK million)                                         ]]-Table1[[#This Row],[Total (HRK million)                                          ]]</f>
        <v>-7.9303570000000008</v>
      </c>
      <c r="AS191" s="11">
        <f>Table1[[#This Row],[Total (HRK million)                                                  ]]*1000000/Table1[[#This Row],[Population 2017               ]]</f>
        <v>-195.18476495200593</v>
      </c>
      <c r="AT191" s="45">
        <v>40658</v>
      </c>
      <c r="AU191" s="46">
        <v>120.876234</v>
      </c>
      <c r="AV191" s="13">
        <f>Table1[[#This Row],[Total (HRK million)                                ]]*1000000/Table1[[#This Row],[Population 2016]]</f>
        <v>2973</v>
      </c>
      <c r="AW191" s="46">
        <v>102.370953</v>
      </c>
      <c r="AX191" s="13">
        <f>Table1[[#This Row],[Total (HRK million)                                                        ]]*1000000/Table1[[#This Row],[Population 2016]]</f>
        <v>2517.8551084657388</v>
      </c>
      <c r="AY191" s="82">
        <f>Table1[[#This Row],[Total (HRK million)                                ]]-Table1[[#This Row],[Total (HRK million)                                                        ]]</f>
        <v>18.505280999999997</v>
      </c>
      <c r="AZ191" s="13">
        <f>Table1[[#This Row],[Total (HRK million)                                                                      ]]*1000000/Table1[[#This Row],[Population 2016]]</f>
        <v>455.14489153426132</v>
      </c>
      <c r="BA191" s="68">
        <v>40586</v>
      </c>
      <c r="BB191" s="52">
        <v>105.347925</v>
      </c>
      <c r="BC191" s="13">
        <f>Table1[[#This Row],[Total (HRK million)                                                           ]]*1000000/Table1[[#This Row],[Population 2015]]</f>
        <v>2595.6715369831963</v>
      </c>
      <c r="BD191" s="52">
        <v>105.03509699999999</v>
      </c>
      <c r="BE191" s="13">
        <f>Table1[[#This Row],[Total (HRK million) ]]*1000000/Table1[[#This Row],[Population 2015]]</f>
        <v>2587.9637559749667</v>
      </c>
      <c r="BF191" s="82">
        <f>Table1[[#This Row],[Total (HRK million)                                                           ]]-Table1[[#This Row],[Total (HRK million) ]]</f>
        <v>0.31282800000001032</v>
      </c>
      <c r="BG191" s="13">
        <f>Table1[[#This Row],[Total (HRK million)     ]]*1000000/Table1[[#This Row],[Population 2015]]</f>
        <v>7.7077810082296923</v>
      </c>
      <c r="BH191" s="68">
        <v>40501</v>
      </c>
      <c r="BI191" s="88">
        <v>106.881252</v>
      </c>
      <c r="BJ191" s="12">
        <f>Table1[[#This Row],[Total (HRK million)                                  ]]*1000000/Table1[[#This Row],[Population 2014]]</f>
        <v>2638.97809930619</v>
      </c>
      <c r="BK191" s="88">
        <v>101.969801</v>
      </c>
      <c r="BL191" s="12">
        <f>Table1[[#This Row],[Total (HRK million)    ]]*1000000/Table1[[#This Row],[Population 2014]]</f>
        <v>2517.7106985012715</v>
      </c>
      <c r="BM191" s="88">
        <f>Table1[[#This Row],[Total (HRK million)                                  ]]-Table1[[#This Row],[Total (HRK million)    ]]</f>
        <v>4.9114509999999996</v>
      </c>
      <c r="BN191" s="12">
        <f>Table1[[#This Row],[Total (HRK million)      ]]*1000000/Table1[[#This Row],[Population 2014]]</f>
        <v>121.2674008049184</v>
      </c>
      <c r="BO191" s="94">
        <v>5</v>
      </c>
      <c r="BP191" s="53">
        <v>5</v>
      </c>
      <c r="BQ191" s="55">
        <v>5</v>
      </c>
      <c r="BR191" s="26">
        <v>5</v>
      </c>
      <c r="BS191" s="13">
        <v>5</v>
      </c>
      <c r="BT191" s="13">
        <v>5</v>
      </c>
      <c r="BU191" s="13">
        <v>4</v>
      </c>
      <c r="BV191" s="13">
        <v>4</v>
      </c>
      <c r="BW191" s="56">
        <v>4</v>
      </c>
    </row>
    <row r="192" spans="1:75" x14ac:dyDescent="0.25">
      <c r="A192" s="14" t="s">
        <v>608</v>
      </c>
      <c r="B192" s="15" t="s">
        <v>671</v>
      </c>
      <c r="C192" s="43" t="s">
        <v>623</v>
      </c>
      <c r="D192" s="45">
        <v>1516</v>
      </c>
      <c r="E192" s="44">
        <v>11.54343581</v>
      </c>
      <c r="F192" s="40">
        <f>Table1[[#This Row],[Total (HRK million)]]*1000000/Table1[[#This Row],[Population 2022]]</f>
        <v>7614.4035686015832</v>
      </c>
      <c r="G192" s="44">
        <v>8.7310165399999988</v>
      </c>
      <c r="H192" s="40">
        <f>Table1[[#This Row],[Total (HRK million)                ]]*1000000/Table1[[#This Row],[Population 2022]]</f>
        <v>5759.2457387862787</v>
      </c>
      <c r="I192" s="44">
        <v>2.8124192700000012</v>
      </c>
      <c r="J192" s="40">
        <f>Table1[[#This Row],[Total (HRK million)                           ]]*1000000/Table1[[#This Row],[Population 2022]]</f>
        <v>1855.1578298153045</v>
      </c>
      <c r="K192" s="45">
        <v>1493</v>
      </c>
      <c r="L192" s="44">
        <v>8.4104849999999995</v>
      </c>
      <c r="M192" s="40">
        <f>Table1[[#This Row],[Total (HRK million)  ]]*1000000/Table1[[#This Row],[Population 2021]]</f>
        <v>5633.2786336235768</v>
      </c>
      <c r="N192" s="44">
        <v>7.5338329999999996</v>
      </c>
      <c r="O192" s="40">
        <f>Table1[[#This Row],[Total (HRK million)                 ]]*1000000/Table1[[#This Row],[Population 2021]]</f>
        <v>5046.1038178164772</v>
      </c>
      <c r="P192" s="44">
        <v>0.87665199999999999</v>
      </c>
      <c r="Q192" s="40">
        <f>Table1[[#This Row],[Total (HRK million)                            ]]*1000000/Table1[[#This Row],[Population 2021]]</f>
        <v>587.17481580709978</v>
      </c>
      <c r="R192" s="64">
        <v>1548</v>
      </c>
      <c r="S192" s="35">
        <v>10.967658</v>
      </c>
      <c r="T192" s="36">
        <f>Table1[[#This Row],[Total (HRK million)   ]]*1000000/Table1[[#This Row],[Population 2020]]</f>
        <v>7085.0503875968989</v>
      </c>
      <c r="U192" s="35">
        <v>6.6754709999999999</v>
      </c>
      <c r="V192" s="36">
        <f>Table1[[#This Row],[Total (HRK million)                  ]]*1000000/Table1[[#This Row],[Population 2020]]</f>
        <v>4312.3197674418607</v>
      </c>
      <c r="W192" s="35">
        <f>Table1[[#This Row],[Total (HRK million)   ]]-Table1[[#This Row],[Total (HRK million)                  ]]</f>
        <v>4.2921870000000002</v>
      </c>
      <c r="X192" s="36">
        <f>Table1[[#This Row],[Total (HRK million)                             ]]*1000000/Table1[[#This Row],[Population 2020]]</f>
        <v>2772.7306201550387</v>
      </c>
      <c r="Y192" s="68">
        <v>1518</v>
      </c>
      <c r="Z192" s="7">
        <v>9.5147080000000006</v>
      </c>
      <c r="AA192" s="6">
        <f>Table1[[#This Row],[Total (HRK million)                     ]]*1000000/Table1[[#This Row],[Population 2019                 ]]</f>
        <v>6267.923583662714</v>
      </c>
      <c r="AB192" s="7">
        <v>11.632577</v>
      </c>
      <c r="AC192" s="6">
        <f>Table1[[#This Row],[Total (HRK million)                                   ]]*1000000/Table1[[#This Row],[Population 2019                 ]]</f>
        <v>7663.094202898551</v>
      </c>
      <c r="AD192" s="7">
        <f>Table1[[#This Row],[Total (HRK million)                     ]]-Table1[[#This Row],[Total (HRK million)                                   ]]</f>
        <v>-2.1178689999999989</v>
      </c>
      <c r="AE192" s="8">
        <f>Table1[[#This Row],[Total (HRK million)                       ]]*1000000/Table1[[#This Row],[Population 2019                 ]]</f>
        <v>-1395.1706192358361</v>
      </c>
      <c r="AF192" s="6">
        <v>1496</v>
      </c>
      <c r="AG192" s="7">
        <v>6.113683</v>
      </c>
      <c r="AH192" s="6">
        <f>Table1[[#This Row],[Total (HRK million)                                 ]]*1000000/Table1[[#This Row],[Population 2018]]</f>
        <v>4086.6864973262032</v>
      </c>
      <c r="AI192" s="7">
        <v>8.4880759999999995</v>
      </c>
      <c r="AJ192" s="6">
        <f>Table1[[#This Row],[Total (HRK million)                                     ]]*1000000/Table1[[#This Row],[Population 2018]]</f>
        <v>5673.8475935828874</v>
      </c>
      <c r="AK192" s="7">
        <f>Table1[[#This Row],[Total (HRK million)                                 ]]-Table1[[#This Row],[Total (HRK million)                                     ]]</f>
        <v>-2.3743929999999995</v>
      </c>
      <c r="AL192" s="8">
        <f>Table1[[#This Row],[Total (HRK million)                                      ]]*1000000/Table1[[#This Row],[Population 2018]]</f>
        <v>-1587.1610962566842</v>
      </c>
      <c r="AM192" s="9">
        <v>1483</v>
      </c>
      <c r="AN192" s="10">
        <v>6.7433750000000003</v>
      </c>
      <c r="AO192" s="11">
        <f>Table1[[#This Row],[Total (HRK million)                                         ]]*1000000/Table1[[#This Row],[Population 2017               ]]</f>
        <v>4547.1173297370196</v>
      </c>
      <c r="AP192" s="10">
        <v>6.0054109999999996</v>
      </c>
      <c r="AQ192" s="11">
        <f>Table1[[#This Row],[Total (HRK million)                                          ]]*1000000/Table1[[#This Row],[Population 2017               ]]</f>
        <v>4049.5016857720834</v>
      </c>
      <c r="AR192" s="10">
        <f>Table1[[#This Row],[Total (HRK million)                                         ]]-Table1[[#This Row],[Total (HRK million)                                          ]]</f>
        <v>0.73796400000000073</v>
      </c>
      <c r="AS192" s="11">
        <f>Table1[[#This Row],[Total (HRK million)                                                  ]]*1000000/Table1[[#This Row],[Population 2017               ]]</f>
        <v>497.6156439649364</v>
      </c>
      <c r="AT192" s="45">
        <v>1498</v>
      </c>
      <c r="AU192" s="46">
        <v>13.143167999999999</v>
      </c>
      <c r="AV192" s="13">
        <f>Table1[[#This Row],[Total (HRK million)                                ]]*1000000/Table1[[#This Row],[Population 2016]]</f>
        <v>8773.8104138851795</v>
      </c>
      <c r="AW192" s="46">
        <v>7.5172819999999998</v>
      </c>
      <c r="AX192" s="13">
        <f>Table1[[#This Row],[Total (HRK million)                                                        ]]*1000000/Table1[[#This Row],[Population 2016]]</f>
        <v>5018.2122830440585</v>
      </c>
      <c r="AY192" s="82">
        <f>Table1[[#This Row],[Total (HRK million)                                ]]-Table1[[#This Row],[Total (HRK million)                                                        ]]</f>
        <v>5.6258859999999995</v>
      </c>
      <c r="AZ192" s="13">
        <f>Table1[[#This Row],[Total (HRK million)                                                                      ]]*1000000/Table1[[#This Row],[Population 2016]]</f>
        <v>3755.598130841121</v>
      </c>
      <c r="BA192" s="68">
        <v>1477</v>
      </c>
      <c r="BB192" s="52">
        <v>4.9739490000000002</v>
      </c>
      <c r="BC192" s="13">
        <f>Table1[[#This Row],[Total (HRK million)                                                           ]]*1000000/Table1[[#This Row],[Population 2015]]</f>
        <v>3367.6025727826677</v>
      </c>
      <c r="BD192" s="52">
        <v>10.814626000000001</v>
      </c>
      <c r="BE192" s="13">
        <f>Table1[[#This Row],[Total (HRK million) ]]*1000000/Table1[[#This Row],[Population 2015]]</f>
        <v>7322.0216655382528</v>
      </c>
      <c r="BF192" s="82">
        <f>Table1[[#This Row],[Total (HRK million)                                                           ]]-Table1[[#This Row],[Total (HRK million) ]]</f>
        <v>-5.8406770000000003</v>
      </c>
      <c r="BG192" s="13">
        <f>Table1[[#This Row],[Total (HRK million)     ]]*1000000/Table1[[#This Row],[Population 2015]]</f>
        <v>-3954.4190927555856</v>
      </c>
      <c r="BH192" s="68">
        <v>1465</v>
      </c>
      <c r="BI192" s="88">
        <v>4.9683900000000003</v>
      </c>
      <c r="BJ192" s="12">
        <f>Table1[[#This Row],[Total (HRK million)                                  ]]*1000000/Table1[[#This Row],[Population 2014]]</f>
        <v>3391.3924914675767</v>
      </c>
      <c r="BK192" s="88">
        <v>5.8158300000000001</v>
      </c>
      <c r="BL192" s="12">
        <f>Table1[[#This Row],[Total (HRK million)    ]]*1000000/Table1[[#This Row],[Population 2014]]</f>
        <v>3969.8498293515358</v>
      </c>
      <c r="BM192" s="88">
        <f>Table1[[#This Row],[Total (HRK million)                                  ]]-Table1[[#This Row],[Total (HRK million)    ]]</f>
        <v>-0.84743999999999975</v>
      </c>
      <c r="BN192" s="12">
        <f>Table1[[#This Row],[Total (HRK million)      ]]*1000000/Table1[[#This Row],[Population 2014]]</f>
        <v>-578.45733788395887</v>
      </c>
      <c r="BO192" s="94">
        <v>5</v>
      </c>
      <c r="BP192" s="53">
        <v>4</v>
      </c>
      <c r="BQ192" s="55">
        <v>5</v>
      </c>
      <c r="BR192" s="26">
        <v>5</v>
      </c>
      <c r="BS192" s="13">
        <v>5</v>
      </c>
      <c r="BT192" s="13">
        <v>1</v>
      </c>
      <c r="BU192" s="13">
        <v>1</v>
      </c>
      <c r="BV192" s="13">
        <v>0</v>
      </c>
      <c r="BW192" s="56">
        <v>1</v>
      </c>
    </row>
    <row r="193" spans="1:75" x14ac:dyDescent="0.25">
      <c r="A193" s="14" t="s">
        <v>608</v>
      </c>
      <c r="B193" s="15" t="s">
        <v>676</v>
      </c>
      <c r="C193" s="15" t="s">
        <v>423</v>
      </c>
      <c r="D193" s="49">
        <v>271</v>
      </c>
      <c r="E193" s="46">
        <v>1.9712941799999999</v>
      </c>
      <c r="F193" s="36">
        <f>Table1[[#This Row],[Total (HRK million)]]*1000000/Table1[[#This Row],[Population 2022]]</f>
        <v>7274.1482656826565</v>
      </c>
      <c r="G193" s="46">
        <v>2.3193694900000001</v>
      </c>
      <c r="H193" s="36">
        <f>Table1[[#This Row],[Total (HRK million)                ]]*1000000/Table1[[#This Row],[Population 2022]]</f>
        <v>8558.5590036900376</v>
      </c>
      <c r="I193" s="46">
        <v>-0.3480753100000003</v>
      </c>
      <c r="J193" s="36">
        <f>Table1[[#This Row],[Total (HRK million)                           ]]*1000000/Table1[[#This Row],[Population 2022]]</f>
        <v>-1284.410738007381</v>
      </c>
      <c r="K193" s="49">
        <v>272</v>
      </c>
      <c r="L193" s="46">
        <v>2.5336280000000002</v>
      </c>
      <c r="M193" s="36">
        <f>Table1[[#This Row],[Total (HRK million)  ]]*1000000/Table1[[#This Row],[Population 2021]]</f>
        <v>9314.8088235294126</v>
      </c>
      <c r="N193" s="46">
        <v>2.600225</v>
      </c>
      <c r="O193" s="36">
        <f>Table1[[#This Row],[Total (HRK million)                 ]]*1000000/Table1[[#This Row],[Population 2021]]</f>
        <v>9559.6507352941171</v>
      </c>
      <c r="P193" s="46">
        <v>-6.6596999999999795E-2</v>
      </c>
      <c r="Q193" s="36">
        <f>Table1[[#This Row],[Total (HRK million)                            ]]*1000000/Table1[[#This Row],[Population 2021]]</f>
        <v>-244.84191176470515</v>
      </c>
      <c r="R193" s="64">
        <v>230</v>
      </c>
      <c r="S193" s="35">
        <v>3.2112280000000002</v>
      </c>
      <c r="T193" s="36">
        <f>Table1[[#This Row],[Total (HRK million)   ]]*1000000/Table1[[#This Row],[Population 2020]]</f>
        <v>13961.860869565216</v>
      </c>
      <c r="U193" s="35">
        <v>3.6914639999999999</v>
      </c>
      <c r="V193" s="36">
        <f>Table1[[#This Row],[Total (HRK million)                  ]]*1000000/Table1[[#This Row],[Population 2020]]</f>
        <v>16049.843478260869</v>
      </c>
      <c r="W193" s="35">
        <f>Table1[[#This Row],[Total (HRK million)   ]]-Table1[[#This Row],[Total (HRK million)                  ]]</f>
        <v>-0.48023599999999966</v>
      </c>
      <c r="X193" s="36">
        <f>Table1[[#This Row],[Total (HRK million)                             ]]*1000000/Table1[[#This Row],[Population 2020]]</f>
        <v>-2087.9826086956505</v>
      </c>
      <c r="Y193" s="68">
        <v>256</v>
      </c>
      <c r="Z193" s="7">
        <v>3.111669</v>
      </c>
      <c r="AA193" s="6">
        <f>Table1[[#This Row],[Total (HRK million)                     ]]*1000000/Table1[[#This Row],[Population 2019                 ]]</f>
        <v>12154.95703125</v>
      </c>
      <c r="AB193" s="7">
        <v>3.1877650000000002</v>
      </c>
      <c r="AC193" s="6">
        <f>Table1[[#This Row],[Total (HRK million)                                   ]]*1000000/Table1[[#This Row],[Population 2019                 ]]</f>
        <v>12452.20703125</v>
      </c>
      <c r="AD193" s="7">
        <f>Table1[[#This Row],[Total (HRK million)                     ]]-Table1[[#This Row],[Total (HRK million)                                   ]]</f>
        <v>-7.6096000000000164E-2</v>
      </c>
      <c r="AE193" s="8">
        <f>Table1[[#This Row],[Total (HRK million)                       ]]*1000000/Table1[[#This Row],[Population 2019                 ]]</f>
        <v>-297.25000000000063</v>
      </c>
      <c r="AF193" s="6">
        <v>272</v>
      </c>
      <c r="AG193" s="7">
        <v>2.482764</v>
      </c>
      <c r="AH193" s="6">
        <f>Table1[[#This Row],[Total (HRK million)                                 ]]*1000000/Table1[[#This Row],[Population 2018]]</f>
        <v>9127.8088235294126</v>
      </c>
      <c r="AI193" s="7">
        <v>1.7552129999999999</v>
      </c>
      <c r="AJ193" s="6">
        <f>Table1[[#This Row],[Total (HRK million)                                     ]]*1000000/Table1[[#This Row],[Population 2018]]</f>
        <v>6452.9889705882351</v>
      </c>
      <c r="AK193" s="7">
        <f>Table1[[#This Row],[Total (HRK million)                                 ]]-Table1[[#This Row],[Total (HRK million)                                     ]]</f>
        <v>0.72755100000000006</v>
      </c>
      <c r="AL193" s="8">
        <f>Table1[[#This Row],[Total (HRK million)                                      ]]*1000000/Table1[[#This Row],[Population 2018]]</f>
        <v>2674.819852941177</v>
      </c>
      <c r="AM193" s="9">
        <v>280</v>
      </c>
      <c r="AN193" s="10">
        <v>2.8636910000000002</v>
      </c>
      <c r="AO193" s="11">
        <f>Table1[[#This Row],[Total (HRK million)                                         ]]*1000000/Table1[[#This Row],[Population 2017               ]]</f>
        <v>10227.467857142858</v>
      </c>
      <c r="AP193" s="10">
        <v>2.6316039999999998</v>
      </c>
      <c r="AQ193" s="11">
        <f>Table1[[#This Row],[Total (HRK million)                                          ]]*1000000/Table1[[#This Row],[Population 2017               ]]</f>
        <v>9398.5857142857149</v>
      </c>
      <c r="AR193" s="10">
        <f>Table1[[#This Row],[Total (HRK million)                                         ]]-Table1[[#This Row],[Total (HRK million)                                          ]]</f>
        <v>0.23208700000000038</v>
      </c>
      <c r="AS193" s="11">
        <f>Table1[[#This Row],[Total (HRK million)                                                  ]]*1000000/Table1[[#This Row],[Population 2017               ]]</f>
        <v>828.88214285714423</v>
      </c>
      <c r="AT193" s="45">
        <v>291</v>
      </c>
      <c r="AU193" s="46">
        <v>2.3419650000000001</v>
      </c>
      <c r="AV193" s="13">
        <f>Table1[[#This Row],[Total (HRK million)                                ]]*1000000/Table1[[#This Row],[Population 2016]]</f>
        <v>8047.9896907216498</v>
      </c>
      <c r="AW193" s="46">
        <v>2.1255869999999999</v>
      </c>
      <c r="AX193" s="13">
        <f>Table1[[#This Row],[Total (HRK million)                                                        ]]*1000000/Table1[[#This Row],[Population 2016]]</f>
        <v>7304.4226804123709</v>
      </c>
      <c r="AY193" s="82">
        <f>Table1[[#This Row],[Total (HRK million)                                ]]-Table1[[#This Row],[Total (HRK million)                                                        ]]</f>
        <v>0.21637800000000018</v>
      </c>
      <c r="AZ193" s="13">
        <f>Table1[[#This Row],[Total (HRK million)                                                                      ]]*1000000/Table1[[#This Row],[Population 2016]]</f>
        <v>743.567010309279</v>
      </c>
      <c r="BA193" s="68">
        <v>294</v>
      </c>
      <c r="BB193" s="52">
        <v>2.6384439999999998</v>
      </c>
      <c r="BC193" s="13">
        <f>Table1[[#This Row],[Total (HRK million)                                                           ]]*1000000/Table1[[#This Row],[Population 2015]]</f>
        <v>8974.299319727892</v>
      </c>
      <c r="BD193" s="52">
        <v>2.4005670000000001</v>
      </c>
      <c r="BE193" s="13">
        <f>Table1[[#This Row],[Total (HRK million) ]]*1000000/Table1[[#This Row],[Population 2015]]</f>
        <v>8165.1938775510207</v>
      </c>
      <c r="BF193" s="82">
        <f>Table1[[#This Row],[Total (HRK million)                                                           ]]-Table1[[#This Row],[Total (HRK million) ]]</f>
        <v>0.23787699999999967</v>
      </c>
      <c r="BG193" s="13">
        <f>Table1[[#This Row],[Total (HRK million)     ]]*1000000/Table1[[#This Row],[Population 2015]]</f>
        <v>809.1054421768697</v>
      </c>
      <c r="BH193" s="68">
        <v>305</v>
      </c>
      <c r="BI193" s="88">
        <v>2.3534630000000001</v>
      </c>
      <c r="BJ193" s="12">
        <f>Table1[[#This Row],[Total (HRK million)                                  ]]*1000000/Table1[[#This Row],[Population 2014]]</f>
        <v>7716.2721311475407</v>
      </c>
      <c r="BK193" s="88">
        <v>2.04284</v>
      </c>
      <c r="BL193" s="12">
        <f>Table1[[#This Row],[Total (HRK million)    ]]*1000000/Table1[[#This Row],[Population 2014]]</f>
        <v>6697.8360655737706</v>
      </c>
      <c r="BM193" s="88">
        <f>Table1[[#This Row],[Total (HRK million)                                  ]]-Table1[[#This Row],[Total (HRK million)    ]]</f>
        <v>0.31062300000000009</v>
      </c>
      <c r="BN193" s="12">
        <f>Table1[[#This Row],[Total (HRK million)      ]]*1000000/Table1[[#This Row],[Population 2014]]</f>
        <v>1018.4360655737709</v>
      </c>
      <c r="BO193" s="94">
        <v>3</v>
      </c>
      <c r="BP193" s="53">
        <v>0</v>
      </c>
      <c r="BQ193" s="55">
        <v>2</v>
      </c>
      <c r="BR193" s="26">
        <v>4</v>
      </c>
      <c r="BS193" s="13">
        <v>1</v>
      </c>
      <c r="BT193" s="13">
        <v>2</v>
      </c>
      <c r="BU193" s="13">
        <v>1</v>
      </c>
      <c r="BV193" s="13">
        <v>2</v>
      </c>
      <c r="BW193" s="56">
        <v>0</v>
      </c>
    </row>
    <row r="194" spans="1:75" x14ac:dyDescent="0.25">
      <c r="A194" s="14" t="s">
        <v>608</v>
      </c>
      <c r="B194" s="15" t="s">
        <v>676</v>
      </c>
      <c r="C194" s="15" t="s">
        <v>424</v>
      </c>
      <c r="D194" s="45">
        <v>2571</v>
      </c>
      <c r="E194" s="44">
        <v>9.9040764899999996</v>
      </c>
      <c r="F194" s="40">
        <f>Table1[[#This Row],[Total (HRK million)]]*1000000/Table1[[#This Row],[Population 2022]]</f>
        <v>3852.2273395565931</v>
      </c>
      <c r="G194" s="44">
        <v>9.538031059999998</v>
      </c>
      <c r="H194" s="40">
        <f>Table1[[#This Row],[Total (HRK million)                ]]*1000000/Table1[[#This Row],[Population 2022]]</f>
        <v>3709.8526098794237</v>
      </c>
      <c r="I194" s="44">
        <v>0.36604543000000156</v>
      </c>
      <c r="J194" s="40">
        <f>Table1[[#This Row],[Total (HRK million)                           ]]*1000000/Table1[[#This Row],[Population 2022]]</f>
        <v>142.37472967716903</v>
      </c>
      <c r="K194" s="45">
        <v>2650</v>
      </c>
      <c r="L194" s="44">
        <v>13.381655</v>
      </c>
      <c r="M194" s="40">
        <f>Table1[[#This Row],[Total (HRK million)  ]]*1000000/Table1[[#This Row],[Population 2021]]</f>
        <v>5049.6811320754714</v>
      </c>
      <c r="N194" s="44">
        <v>16.654423999999999</v>
      </c>
      <c r="O194" s="40">
        <f>Table1[[#This Row],[Total (HRK million)                 ]]*1000000/Table1[[#This Row],[Population 2021]]</f>
        <v>6284.688301886792</v>
      </c>
      <c r="P194" s="44">
        <v>-3.2727689999999985</v>
      </c>
      <c r="Q194" s="40">
        <f>Table1[[#This Row],[Total (HRK million)                            ]]*1000000/Table1[[#This Row],[Population 2021]]</f>
        <v>-1235.0071698113202</v>
      </c>
      <c r="R194" s="64">
        <v>2554</v>
      </c>
      <c r="S194" s="35">
        <v>16.721928999999999</v>
      </c>
      <c r="T194" s="36">
        <f>Table1[[#This Row],[Total (HRK million)   ]]*1000000/Table1[[#This Row],[Population 2020]]</f>
        <v>6547.3488645262332</v>
      </c>
      <c r="U194" s="35">
        <v>13.569943</v>
      </c>
      <c r="V194" s="36">
        <f>Table1[[#This Row],[Total (HRK million)                  ]]*1000000/Table1[[#This Row],[Population 2020]]</f>
        <v>5313.2118245888805</v>
      </c>
      <c r="W194" s="35">
        <f>Table1[[#This Row],[Total (HRK million)   ]]-Table1[[#This Row],[Total (HRK million)                  ]]</f>
        <v>3.1519859999999991</v>
      </c>
      <c r="X194" s="36">
        <f>Table1[[#This Row],[Total (HRK million)                             ]]*1000000/Table1[[#This Row],[Population 2020]]</f>
        <v>1234.1370399373527</v>
      </c>
      <c r="Y194" s="68">
        <v>2591</v>
      </c>
      <c r="Z194" s="7">
        <v>16.630011</v>
      </c>
      <c r="AA194" s="6">
        <f>Table1[[#This Row],[Total (HRK million)                     ]]*1000000/Table1[[#This Row],[Population 2019                 ]]</f>
        <v>6418.3755306831335</v>
      </c>
      <c r="AB194" s="7">
        <v>21.232607999999999</v>
      </c>
      <c r="AC194" s="6">
        <f>Table1[[#This Row],[Total (HRK million)                                   ]]*1000000/Table1[[#This Row],[Population 2019                 ]]</f>
        <v>8194.7541489772284</v>
      </c>
      <c r="AD194" s="7">
        <f>Table1[[#This Row],[Total (HRK million)                     ]]-Table1[[#This Row],[Total (HRK million)                                   ]]</f>
        <v>-4.6025969999999994</v>
      </c>
      <c r="AE194" s="8">
        <f>Table1[[#This Row],[Total (HRK million)                       ]]*1000000/Table1[[#This Row],[Population 2019                 ]]</f>
        <v>-1776.3786182940946</v>
      </c>
      <c r="AF194" s="6">
        <v>2631</v>
      </c>
      <c r="AG194" s="7">
        <v>12.560646</v>
      </c>
      <c r="AH194" s="6">
        <f>Table1[[#This Row],[Total (HRK million)                                 ]]*1000000/Table1[[#This Row],[Population 2018]]</f>
        <v>4774.0957810718355</v>
      </c>
      <c r="AI194" s="7">
        <v>10.330538000000001</v>
      </c>
      <c r="AJ194" s="6">
        <f>Table1[[#This Row],[Total (HRK million)                                     ]]*1000000/Table1[[#This Row],[Population 2018]]</f>
        <v>3926.468263017864</v>
      </c>
      <c r="AK194" s="7">
        <f>Table1[[#This Row],[Total (HRK million)                                 ]]-Table1[[#This Row],[Total (HRK million)                                     ]]</f>
        <v>2.2301079999999995</v>
      </c>
      <c r="AL194" s="8">
        <f>Table1[[#This Row],[Total (HRK million)                                      ]]*1000000/Table1[[#This Row],[Population 2018]]</f>
        <v>847.6275180539717</v>
      </c>
      <c r="AM194" s="9">
        <v>2700</v>
      </c>
      <c r="AN194" s="10">
        <v>8.1196570000000001</v>
      </c>
      <c r="AO194" s="11">
        <f>Table1[[#This Row],[Total (HRK million)                                         ]]*1000000/Table1[[#This Row],[Population 2017               ]]</f>
        <v>3007.2803703703703</v>
      </c>
      <c r="AP194" s="10">
        <v>8.128444</v>
      </c>
      <c r="AQ194" s="11">
        <f>Table1[[#This Row],[Total (HRK million)                                          ]]*1000000/Table1[[#This Row],[Population 2017               ]]</f>
        <v>3010.534814814815</v>
      </c>
      <c r="AR194" s="10">
        <f>Table1[[#This Row],[Total (HRK million)                                         ]]-Table1[[#This Row],[Total (HRK million)                                          ]]</f>
        <v>-8.7869999999998782E-3</v>
      </c>
      <c r="AS194" s="11">
        <f>Table1[[#This Row],[Total (HRK million)                                                  ]]*1000000/Table1[[#This Row],[Population 2017               ]]</f>
        <v>-3.2544444444443994</v>
      </c>
      <c r="AT194" s="45">
        <v>2760</v>
      </c>
      <c r="AU194" s="46">
        <v>7.4097039999999996</v>
      </c>
      <c r="AV194" s="13">
        <f>Table1[[#This Row],[Total (HRK million)                                ]]*1000000/Table1[[#This Row],[Population 2016]]</f>
        <v>2684.6753623188406</v>
      </c>
      <c r="AW194" s="46">
        <v>6.6810239999999999</v>
      </c>
      <c r="AX194" s="13">
        <f>Table1[[#This Row],[Total (HRK million)                                                        ]]*1000000/Table1[[#This Row],[Population 2016]]</f>
        <v>2420.6608695652176</v>
      </c>
      <c r="AY194" s="82">
        <f>Table1[[#This Row],[Total (HRK million)                                ]]-Table1[[#This Row],[Total (HRK million)                                                        ]]</f>
        <v>0.72867999999999977</v>
      </c>
      <c r="AZ194" s="13">
        <f>Table1[[#This Row],[Total (HRK million)                                                                      ]]*1000000/Table1[[#This Row],[Population 2016]]</f>
        <v>264.01449275362313</v>
      </c>
      <c r="BA194" s="68">
        <v>2843</v>
      </c>
      <c r="BB194" s="52">
        <v>6.2914110000000001</v>
      </c>
      <c r="BC194" s="13">
        <f>Table1[[#This Row],[Total (HRK million)                                                           ]]*1000000/Table1[[#This Row],[Population 2015]]</f>
        <v>2212.9479423144567</v>
      </c>
      <c r="BD194" s="52">
        <v>5.8765970000000003</v>
      </c>
      <c r="BE194" s="13">
        <f>Table1[[#This Row],[Total (HRK million) ]]*1000000/Table1[[#This Row],[Population 2015]]</f>
        <v>2067.0408019697502</v>
      </c>
      <c r="BF194" s="82">
        <f>Table1[[#This Row],[Total (HRK million)                                                           ]]-Table1[[#This Row],[Total (HRK million) ]]</f>
        <v>0.41481399999999979</v>
      </c>
      <c r="BG194" s="13">
        <f>Table1[[#This Row],[Total (HRK million)     ]]*1000000/Table1[[#This Row],[Population 2015]]</f>
        <v>145.90714034470622</v>
      </c>
      <c r="BH194" s="68">
        <v>2909</v>
      </c>
      <c r="BI194" s="88">
        <v>6.0844589999999998</v>
      </c>
      <c r="BJ194" s="12">
        <f>Table1[[#This Row],[Total (HRK million)                                  ]]*1000000/Table1[[#This Row],[Population 2014]]</f>
        <v>2091.5981436919906</v>
      </c>
      <c r="BK194" s="88">
        <v>6.6303970000000003</v>
      </c>
      <c r="BL194" s="12">
        <f>Table1[[#This Row],[Total (HRK million)    ]]*1000000/Table1[[#This Row],[Population 2014]]</f>
        <v>2279.2701959436231</v>
      </c>
      <c r="BM194" s="88">
        <f>Table1[[#This Row],[Total (HRK million)                                  ]]-Table1[[#This Row],[Total (HRK million)    ]]</f>
        <v>-0.54593800000000048</v>
      </c>
      <c r="BN194" s="12">
        <f>Table1[[#This Row],[Total (HRK million)      ]]*1000000/Table1[[#This Row],[Population 2014]]</f>
        <v>-187.67205225163303</v>
      </c>
      <c r="BO194" s="94">
        <v>5</v>
      </c>
      <c r="BP194" s="53">
        <v>5</v>
      </c>
      <c r="BQ194" s="55">
        <v>5</v>
      </c>
      <c r="BR194" s="26">
        <v>5</v>
      </c>
      <c r="BS194" s="13">
        <v>5</v>
      </c>
      <c r="BT194" s="13">
        <v>5</v>
      </c>
      <c r="BU194" s="13">
        <v>5</v>
      </c>
      <c r="BV194" s="13">
        <v>5</v>
      </c>
      <c r="BW194" s="56">
        <v>2</v>
      </c>
    </row>
    <row r="195" spans="1:75" x14ac:dyDescent="0.25">
      <c r="A195" s="14" t="s">
        <v>608</v>
      </c>
      <c r="B195" s="15" t="s">
        <v>670</v>
      </c>
      <c r="C195" s="15" t="s">
        <v>342</v>
      </c>
      <c r="D195" s="45">
        <v>2004</v>
      </c>
      <c r="E195" s="44">
        <v>8.176791549999999</v>
      </c>
      <c r="F195" s="40">
        <f>Table1[[#This Row],[Total (HRK million)]]*1000000/Table1[[#This Row],[Population 2022]]</f>
        <v>4080.2353043912171</v>
      </c>
      <c r="G195" s="44">
        <v>10.139025269999999</v>
      </c>
      <c r="H195" s="40">
        <f>Table1[[#This Row],[Total (HRK million)                ]]*1000000/Table1[[#This Row],[Population 2022]]</f>
        <v>5059.3938473053886</v>
      </c>
      <c r="I195" s="44">
        <v>-1.9622337199999997</v>
      </c>
      <c r="J195" s="40">
        <f>Table1[[#This Row],[Total (HRK million)                           ]]*1000000/Table1[[#This Row],[Population 2022]]</f>
        <v>-979.15854291417156</v>
      </c>
      <c r="K195" s="45">
        <v>2020</v>
      </c>
      <c r="L195" s="44">
        <v>6.3267629999999997</v>
      </c>
      <c r="M195" s="40">
        <f>Table1[[#This Row],[Total (HRK million)  ]]*1000000/Table1[[#This Row],[Population 2021]]</f>
        <v>3132.0608910891087</v>
      </c>
      <c r="N195" s="44">
        <v>8.2592660000000002</v>
      </c>
      <c r="O195" s="40">
        <f>Table1[[#This Row],[Total (HRK million)                 ]]*1000000/Table1[[#This Row],[Population 2021]]</f>
        <v>4088.7455445544556</v>
      </c>
      <c r="P195" s="44">
        <v>-1.9325030000000005</v>
      </c>
      <c r="Q195" s="40">
        <f>Table1[[#This Row],[Total (HRK million)                            ]]*1000000/Table1[[#This Row],[Population 2021]]</f>
        <v>-956.68465346534674</v>
      </c>
      <c r="R195" s="64">
        <v>2078</v>
      </c>
      <c r="S195" s="35">
        <v>12.382897</v>
      </c>
      <c r="T195" s="36">
        <f>Table1[[#This Row],[Total (HRK million)   ]]*1000000/Table1[[#This Row],[Population 2020]]</f>
        <v>5959.0457170356112</v>
      </c>
      <c r="U195" s="35">
        <v>12.136331</v>
      </c>
      <c r="V195" s="36">
        <f>Table1[[#This Row],[Total (HRK million)                  ]]*1000000/Table1[[#This Row],[Population 2020]]</f>
        <v>5840.3902791145329</v>
      </c>
      <c r="W195" s="35">
        <f>Table1[[#This Row],[Total (HRK million)   ]]-Table1[[#This Row],[Total (HRK million)                  ]]</f>
        <v>0.24656599999999962</v>
      </c>
      <c r="X195" s="36">
        <f>Table1[[#This Row],[Total (HRK million)                             ]]*1000000/Table1[[#This Row],[Population 2020]]</f>
        <v>118.65543792107778</v>
      </c>
      <c r="Y195" s="68">
        <v>2089</v>
      </c>
      <c r="Z195" s="7">
        <v>7.4567620000000003</v>
      </c>
      <c r="AA195" s="6">
        <f>Table1[[#This Row],[Total (HRK million)                     ]]*1000000/Table1[[#This Row],[Population 2019                 ]]</f>
        <v>3569.5366203925323</v>
      </c>
      <c r="AB195" s="7">
        <v>12.728916999999999</v>
      </c>
      <c r="AC195" s="6">
        <f>Table1[[#This Row],[Total (HRK million)                                   ]]*1000000/Table1[[#This Row],[Population 2019                 ]]</f>
        <v>6093.3063666826229</v>
      </c>
      <c r="AD195" s="7">
        <f>Table1[[#This Row],[Total (HRK million)                     ]]-Table1[[#This Row],[Total (HRK million)                                   ]]</f>
        <v>-5.2721549999999988</v>
      </c>
      <c r="AE195" s="8">
        <f>Table1[[#This Row],[Total (HRK million)                       ]]*1000000/Table1[[#This Row],[Population 2019                 ]]</f>
        <v>-2523.7697462900906</v>
      </c>
      <c r="AF195" s="6">
        <v>2113</v>
      </c>
      <c r="AG195" s="7">
        <v>8.7992279999999994</v>
      </c>
      <c r="AH195" s="6">
        <f>Table1[[#This Row],[Total (HRK million)                                 ]]*1000000/Table1[[#This Row],[Population 2018]]</f>
        <v>4164.3293894936114</v>
      </c>
      <c r="AI195" s="7">
        <v>5.0296190000000003</v>
      </c>
      <c r="AJ195" s="6">
        <f>Table1[[#This Row],[Total (HRK million)                                     ]]*1000000/Table1[[#This Row],[Population 2018]]</f>
        <v>2380.3213440605773</v>
      </c>
      <c r="AK195" s="7">
        <f>Table1[[#This Row],[Total (HRK million)                                 ]]-Table1[[#This Row],[Total (HRK million)                                     ]]</f>
        <v>3.7696089999999991</v>
      </c>
      <c r="AL195" s="8">
        <f>Table1[[#This Row],[Total (HRK million)                                      ]]*1000000/Table1[[#This Row],[Population 2018]]</f>
        <v>1784.0080454330332</v>
      </c>
      <c r="AM195" s="9">
        <v>2147</v>
      </c>
      <c r="AN195" s="10">
        <v>5.486243</v>
      </c>
      <c r="AO195" s="11">
        <f>Table1[[#This Row],[Total (HRK million)                                         ]]*1000000/Table1[[#This Row],[Population 2017               ]]</f>
        <v>2555.3064741499766</v>
      </c>
      <c r="AP195" s="10">
        <v>5.3175860000000004</v>
      </c>
      <c r="AQ195" s="11">
        <f>Table1[[#This Row],[Total (HRK million)                                          ]]*1000000/Table1[[#This Row],[Population 2017               ]]</f>
        <v>2476.7517466231952</v>
      </c>
      <c r="AR195" s="10">
        <f>Table1[[#This Row],[Total (HRK million)                                         ]]-Table1[[#This Row],[Total (HRK million)                                          ]]</f>
        <v>0.16865699999999961</v>
      </c>
      <c r="AS195" s="11">
        <f>Table1[[#This Row],[Total (HRK million)                                                  ]]*1000000/Table1[[#This Row],[Population 2017               ]]</f>
        <v>78.554727526781377</v>
      </c>
      <c r="AT195" s="45">
        <v>2196</v>
      </c>
      <c r="AU195" s="46">
        <v>5.1861620000000004</v>
      </c>
      <c r="AV195" s="13">
        <f>Table1[[#This Row],[Total (HRK million)                                ]]*1000000/Table1[[#This Row],[Population 2016]]</f>
        <v>2361.6402550091075</v>
      </c>
      <c r="AW195" s="46">
        <v>4.9711920000000003</v>
      </c>
      <c r="AX195" s="13">
        <f>Table1[[#This Row],[Total (HRK million)                                                        ]]*1000000/Table1[[#This Row],[Population 2016]]</f>
        <v>2263.7486338797812</v>
      </c>
      <c r="AY195" s="82">
        <f>Table1[[#This Row],[Total (HRK million)                                ]]-Table1[[#This Row],[Total (HRK million)                                                        ]]</f>
        <v>0.21497000000000011</v>
      </c>
      <c r="AZ195" s="13">
        <f>Table1[[#This Row],[Total (HRK million)                                                                      ]]*1000000/Table1[[#This Row],[Population 2016]]</f>
        <v>97.891621129326097</v>
      </c>
      <c r="BA195" s="68">
        <v>2233</v>
      </c>
      <c r="BB195" s="52">
        <v>4.3092199999999998</v>
      </c>
      <c r="BC195" s="13">
        <f>Table1[[#This Row],[Total (HRK million)                                                           ]]*1000000/Table1[[#This Row],[Population 2015]]</f>
        <v>1929.7895208240036</v>
      </c>
      <c r="BD195" s="52">
        <v>4.4528439999999998</v>
      </c>
      <c r="BE195" s="13">
        <f>Table1[[#This Row],[Total (HRK million) ]]*1000000/Table1[[#This Row],[Population 2015]]</f>
        <v>1994.1083743842364</v>
      </c>
      <c r="BF195" s="82">
        <f>Table1[[#This Row],[Total (HRK million)                                                           ]]-Table1[[#This Row],[Total (HRK million) ]]</f>
        <v>-0.14362399999999997</v>
      </c>
      <c r="BG195" s="13">
        <f>Table1[[#This Row],[Total (HRK million)     ]]*1000000/Table1[[#This Row],[Population 2015]]</f>
        <v>-64.318853560232853</v>
      </c>
      <c r="BH195" s="68">
        <v>2258</v>
      </c>
      <c r="BI195" s="88">
        <v>7.4029889999999998</v>
      </c>
      <c r="BJ195" s="12">
        <f>Table1[[#This Row],[Total (HRK million)                                  ]]*1000000/Table1[[#This Row],[Population 2014]]</f>
        <v>3278.5602302922939</v>
      </c>
      <c r="BK195" s="88">
        <v>4.652908</v>
      </c>
      <c r="BL195" s="12">
        <f>Table1[[#This Row],[Total (HRK million)    ]]*1000000/Table1[[#This Row],[Population 2014]]</f>
        <v>2060.6324180690876</v>
      </c>
      <c r="BM195" s="88">
        <f>Table1[[#This Row],[Total (HRK million)                                  ]]-Table1[[#This Row],[Total (HRK million)    ]]</f>
        <v>2.7500809999999998</v>
      </c>
      <c r="BN195" s="12">
        <f>Table1[[#This Row],[Total (HRK million)      ]]*1000000/Table1[[#This Row],[Population 2014]]</f>
        <v>1217.9278122232063</v>
      </c>
      <c r="BO195" s="94">
        <v>5</v>
      </c>
      <c r="BP195" s="53">
        <v>5</v>
      </c>
      <c r="BQ195" s="55">
        <v>5</v>
      </c>
      <c r="BR195" s="26">
        <v>3</v>
      </c>
      <c r="BS195" s="13">
        <v>5</v>
      </c>
      <c r="BT195" s="13">
        <v>3</v>
      </c>
      <c r="BU195" s="13">
        <v>3</v>
      </c>
      <c r="BV195" s="13">
        <v>3</v>
      </c>
      <c r="BW195" s="56">
        <v>4</v>
      </c>
    </row>
    <row r="196" spans="1:75" x14ac:dyDescent="0.25">
      <c r="A196" s="14" t="s">
        <v>608</v>
      </c>
      <c r="B196" s="15" t="s">
        <v>669</v>
      </c>
      <c r="C196" s="15" t="s">
        <v>289</v>
      </c>
      <c r="D196" s="47">
        <v>1867</v>
      </c>
      <c r="E196" s="46">
        <v>11.1832476</v>
      </c>
      <c r="F196" s="36">
        <f>Table1[[#This Row],[Total (HRK million)]]*1000000/Table1[[#This Row],[Population 2022]]</f>
        <v>5989.9558650241024</v>
      </c>
      <c r="G196" s="46">
        <v>11.714835549999998</v>
      </c>
      <c r="H196" s="36">
        <f>Table1[[#This Row],[Total (HRK million)                ]]*1000000/Table1[[#This Row],[Population 2022]]</f>
        <v>6274.6842795929297</v>
      </c>
      <c r="I196" s="46">
        <v>-0.53158794999999925</v>
      </c>
      <c r="J196" s="36">
        <f>Table1[[#This Row],[Total (HRK million)                           ]]*1000000/Table1[[#This Row],[Population 2022]]</f>
        <v>-284.72841456882662</v>
      </c>
      <c r="K196" s="47">
        <v>1845</v>
      </c>
      <c r="L196" s="46">
        <v>9.7705120000000001</v>
      </c>
      <c r="M196" s="36">
        <f>Table1[[#This Row],[Total (HRK million)  ]]*1000000/Table1[[#This Row],[Population 2021]]</f>
        <v>5295.6704607046067</v>
      </c>
      <c r="N196" s="46">
        <v>9.4829120000000007</v>
      </c>
      <c r="O196" s="36">
        <f>Table1[[#This Row],[Total (HRK million)                 ]]*1000000/Table1[[#This Row],[Population 2021]]</f>
        <v>5139.7897018970189</v>
      </c>
      <c r="P196" s="46">
        <v>0.28759999999999941</v>
      </c>
      <c r="Q196" s="36">
        <f>Table1[[#This Row],[Total (HRK million)                            ]]*1000000/Table1[[#This Row],[Population 2021]]</f>
        <v>155.88075880758777</v>
      </c>
      <c r="R196" s="64">
        <v>1910</v>
      </c>
      <c r="S196" s="35">
        <v>9.6370319999999996</v>
      </c>
      <c r="T196" s="36">
        <f>Table1[[#This Row],[Total (HRK million)   ]]*1000000/Table1[[#This Row],[Population 2020]]</f>
        <v>5045.5664921465968</v>
      </c>
      <c r="U196" s="35">
        <v>9.9019860000000008</v>
      </c>
      <c r="V196" s="36">
        <f>Table1[[#This Row],[Total (HRK million)                  ]]*1000000/Table1[[#This Row],[Population 2020]]</f>
        <v>5184.2858638743455</v>
      </c>
      <c r="W196" s="35">
        <f>Table1[[#This Row],[Total (HRK million)   ]]-Table1[[#This Row],[Total (HRK million)                  ]]</f>
        <v>-0.26495400000000124</v>
      </c>
      <c r="X196" s="36">
        <f>Table1[[#This Row],[Total (HRK million)                             ]]*1000000/Table1[[#This Row],[Population 2020]]</f>
        <v>-138.71937172774932</v>
      </c>
      <c r="Y196" s="68">
        <v>1919</v>
      </c>
      <c r="Z196" s="7">
        <v>7.8249259999999996</v>
      </c>
      <c r="AA196" s="6">
        <f>Table1[[#This Row],[Total (HRK million)                     ]]*1000000/Table1[[#This Row],[Population 2019                 ]]</f>
        <v>4077.6060448150079</v>
      </c>
      <c r="AB196" s="7">
        <v>7.7167199999999996</v>
      </c>
      <c r="AC196" s="6">
        <f>Table1[[#This Row],[Total (HRK million)                                   ]]*1000000/Table1[[#This Row],[Population 2019                 ]]</f>
        <v>4021.2193850964045</v>
      </c>
      <c r="AD196" s="7">
        <f>Table1[[#This Row],[Total (HRK million)                     ]]-Table1[[#This Row],[Total (HRK million)                                   ]]</f>
        <v>0.10820600000000002</v>
      </c>
      <c r="AE196" s="8">
        <f>Table1[[#This Row],[Total (HRK million)                       ]]*1000000/Table1[[#This Row],[Population 2019                 ]]</f>
        <v>56.386659718603454</v>
      </c>
      <c r="AF196" s="6">
        <v>1892</v>
      </c>
      <c r="AG196" s="7">
        <v>8.748011</v>
      </c>
      <c r="AH196" s="6">
        <f>Table1[[#This Row],[Total (HRK million)                                 ]]*1000000/Table1[[#This Row],[Population 2018]]</f>
        <v>4623.6844608879492</v>
      </c>
      <c r="AI196" s="7">
        <v>7.9722470000000003</v>
      </c>
      <c r="AJ196" s="6">
        <f>Table1[[#This Row],[Total (HRK million)                                     ]]*1000000/Table1[[#This Row],[Population 2018]]</f>
        <v>4213.6612050739959</v>
      </c>
      <c r="AK196" s="7">
        <f>Table1[[#This Row],[Total (HRK million)                                 ]]-Table1[[#This Row],[Total (HRK million)                                     ]]</f>
        <v>0.77576399999999968</v>
      </c>
      <c r="AL196" s="8">
        <f>Table1[[#This Row],[Total (HRK million)                                      ]]*1000000/Table1[[#This Row],[Population 2018]]</f>
        <v>410.02325581395331</v>
      </c>
      <c r="AM196" s="9">
        <v>1864</v>
      </c>
      <c r="AN196" s="10">
        <v>7.6402619999999999</v>
      </c>
      <c r="AO196" s="11">
        <f>Table1[[#This Row],[Total (HRK million)                                         ]]*1000000/Table1[[#This Row],[Population 2017               ]]</f>
        <v>4098.8530042918455</v>
      </c>
      <c r="AP196" s="10">
        <v>6.6744969999999997</v>
      </c>
      <c r="AQ196" s="11">
        <f>Table1[[#This Row],[Total (HRK million)                                          ]]*1000000/Table1[[#This Row],[Population 2017               ]]</f>
        <v>3580.7387339055795</v>
      </c>
      <c r="AR196" s="10">
        <f>Table1[[#This Row],[Total (HRK million)                                         ]]-Table1[[#This Row],[Total (HRK million)                                          ]]</f>
        <v>0.96576500000000021</v>
      </c>
      <c r="AS196" s="11">
        <f>Table1[[#This Row],[Total (HRK million)                                                  ]]*1000000/Table1[[#This Row],[Population 2017               ]]</f>
        <v>518.11427038626618</v>
      </c>
      <c r="AT196" s="45">
        <v>1887</v>
      </c>
      <c r="AU196" s="46">
        <v>6.8000740000000004</v>
      </c>
      <c r="AV196" s="13">
        <f>Table1[[#This Row],[Total (HRK million)                                ]]*1000000/Table1[[#This Row],[Population 2016]]</f>
        <v>3603.6428192898779</v>
      </c>
      <c r="AW196" s="46">
        <v>6.3513169999999999</v>
      </c>
      <c r="AX196" s="13">
        <f>Table1[[#This Row],[Total (HRK million)                                                        ]]*1000000/Table1[[#This Row],[Population 2016]]</f>
        <v>3365.8277689454162</v>
      </c>
      <c r="AY196" s="82">
        <f>Table1[[#This Row],[Total (HRK million)                                ]]-Table1[[#This Row],[Total (HRK million)                                                        ]]</f>
        <v>0.44875700000000052</v>
      </c>
      <c r="AZ196" s="13">
        <f>Table1[[#This Row],[Total (HRK million)                                                                      ]]*1000000/Table1[[#This Row],[Population 2016]]</f>
        <v>237.81505034446238</v>
      </c>
      <c r="BA196" s="68">
        <v>1905</v>
      </c>
      <c r="BB196" s="52">
        <v>7.1892709999999997</v>
      </c>
      <c r="BC196" s="13">
        <f>Table1[[#This Row],[Total (HRK million)                                                           ]]*1000000/Table1[[#This Row],[Population 2015]]</f>
        <v>3773.8955380577427</v>
      </c>
      <c r="BD196" s="52">
        <v>6.1108479999999998</v>
      </c>
      <c r="BE196" s="13">
        <f>Table1[[#This Row],[Total (HRK million) ]]*1000000/Table1[[#This Row],[Population 2015]]</f>
        <v>3207.7942257217846</v>
      </c>
      <c r="BF196" s="82">
        <f>Table1[[#This Row],[Total (HRK million)                                                           ]]-Table1[[#This Row],[Total (HRK million) ]]</f>
        <v>1.0784229999999999</v>
      </c>
      <c r="BG196" s="13">
        <f>Table1[[#This Row],[Total (HRK million)     ]]*1000000/Table1[[#This Row],[Population 2015]]</f>
        <v>566.10131233595803</v>
      </c>
      <c r="BH196" s="68">
        <v>1909</v>
      </c>
      <c r="BI196" s="88">
        <v>9.449681</v>
      </c>
      <c r="BJ196" s="12">
        <f>Table1[[#This Row],[Total (HRK million)                                  ]]*1000000/Table1[[#This Row],[Population 2014]]</f>
        <v>4950.068622315348</v>
      </c>
      <c r="BK196" s="88">
        <v>7.099863</v>
      </c>
      <c r="BL196" s="12">
        <f>Table1[[#This Row],[Total (HRK million)    ]]*1000000/Table1[[#This Row],[Population 2014]]</f>
        <v>3719.152959664746</v>
      </c>
      <c r="BM196" s="88">
        <f>Table1[[#This Row],[Total (HRK million)                                  ]]-Table1[[#This Row],[Total (HRK million)    ]]</f>
        <v>2.349818</v>
      </c>
      <c r="BN196" s="12">
        <f>Table1[[#This Row],[Total (HRK million)      ]]*1000000/Table1[[#This Row],[Population 2014]]</f>
        <v>1230.9156626506024</v>
      </c>
      <c r="BO196" s="94">
        <v>5</v>
      </c>
      <c r="BP196" s="53">
        <v>5</v>
      </c>
      <c r="BQ196" s="55">
        <v>5</v>
      </c>
      <c r="BR196" s="26">
        <v>5</v>
      </c>
      <c r="BS196" s="13">
        <v>5</v>
      </c>
      <c r="BT196" s="13">
        <v>4</v>
      </c>
      <c r="BU196" s="13">
        <v>1</v>
      </c>
      <c r="BV196" s="13">
        <v>3</v>
      </c>
      <c r="BW196" s="56">
        <v>0</v>
      </c>
    </row>
    <row r="197" spans="1:75" x14ac:dyDescent="0.25">
      <c r="A197" s="14" t="s">
        <v>607</v>
      </c>
      <c r="B197" s="15" t="s">
        <v>661</v>
      </c>
      <c r="C197" s="15" t="s">
        <v>10</v>
      </c>
      <c r="D197" s="47">
        <v>2490</v>
      </c>
      <c r="E197" s="46">
        <v>19.222988780000001</v>
      </c>
      <c r="F197" s="36">
        <f>Table1[[#This Row],[Total (HRK million)]]*1000000/Table1[[#This Row],[Population 2022]]</f>
        <v>7720.0758152610442</v>
      </c>
      <c r="G197" s="46">
        <v>10.980441809999999</v>
      </c>
      <c r="H197" s="36">
        <f>Table1[[#This Row],[Total (HRK million)                ]]*1000000/Table1[[#This Row],[Population 2022]]</f>
        <v>4409.8159879518071</v>
      </c>
      <c r="I197" s="46">
        <v>8.2425469700000029</v>
      </c>
      <c r="J197" s="36">
        <f>Table1[[#This Row],[Total (HRK million)                           ]]*1000000/Table1[[#This Row],[Population 2022]]</f>
        <v>3310.2598273092381</v>
      </c>
      <c r="K197" s="47">
        <v>2548</v>
      </c>
      <c r="L197" s="46">
        <v>9.7408049999999999</v>
      </c>
      <c r="M197" s="36">
        <f>Table1[[#This Row],[Total (HRK million)  ]]*1000000/Table1[[#This Row],[Population 2021]]</f>
        <v>3822.9218995290425</v>
      </c>
      <c r="N197" s="46">
        <v>10.108924999999999</v>
      </c>
      <c r="O197" s="36">
        <f>Table1[[#This Row],[Total (HRK million)                 ]]*1000000/Table1[[#This Row],[Population 2021]]</f>
        <v>3967.3959968602826</v>
      </c>
      <c r="P197" s="46">
        <v>-0.36811999999999934</v>
      </c>
      <c r="Q197" s="36">
        <f>Table1[[#This Row],[Total (HRK million)                            ]]*1000000/Table1[[#This Row],[Population 2021]]</f>
        <v>-144.47409733123993</v>
      </c>
      <c r="R197" s="64">
        <v>2584</v>
      </c>
      <c r="S197" s="35">
        <v>8.9718750000000007</v>
      </c>
      <c r="T197" s="36">
        <f>Table1[[#This Row],[Total (HRK million)   ]]*1000000/Table1[[#This Row],[Population 2020]]</f>
        <v>3472.0878482972134</v>
      </c>
      <c r="U197" s="35">
        <v>17.256879000000001</v>
      </c>
      <c r="V197" s="36">
        <f>Table1[[#This Row],[Total (HRK million)                  ]]*1000000/Table1[[#This Row],[Population 2020]]</f>
        <v>6678.3587461300312</v>
      </c>
      <c r="W197" s="35">
        <f>Table1[[#This Row],[Total (HRK million)   ]]-Table1[[#This Row],[Total (HRK million)                  ]]</f>
        <v>-8.2850040000000007</v>
      </c>
      <c r="X197" s="36">
        <f>Table1[[#This Row],[Total (HRK million)                             ]]*1000000/Table1[[#This Row],[Population 2020]]</f>
        <v>-3206.2708978328178</v>
      </c>
      <c r="Y197" s="68">
        <v>2628</v>
      </c>
      <c r="Z197" s="7">
        <v>22.864549</v>
      </c>
      <c r="AA197" s="6">
        <f>Table1[[#This Row],[Total (HRK million)                     ]]*1000000/Table1[[#This Row],[Population 2019                 ]]</f>
        <v>8700.3611111111113</v>
      </c>
      <c r="AB197" s="7">
        <v>17.218156</v>
      </c>
      <c r="AC197" s="6">
        <f>Table1[[#This Row],[Total (HRK million)                                   ]]*1000000/Table1[[#This Row],[Population 2019                 ]]</f>
        <v>6551.8097412480975</v>
      </c>
      <c r="AD197" s="7">
        <f>Table1[[#This Row],[Total (HRK million)                     ]]-Table1[[#This Row],[Total (HRK million)                                   ]]</f>
        <v>5.6463929999999998</v>
      </c>
      <c r="AE197" s="8">
        <f>Table1[[#This Row],[Total (HRK million)                       ]]*1000000/Table1[[#This Row],[Population 2019                 ]]</f>
        <v>2148.5513698630139</v>
      </c>
      <c r="AF197" s="6">
        <v>2640</v>
      </c>
      <c r="AG197" s="7">
        <v>8.9131870000000006</v>
      </c>
      <c r="AH197" s="6">
        <f>Table1[[#This Row],[Total (HRK million)                                 ]]*1000000/Table1[[#This Row],[Population 2018]]</f>
        <v>3376.2071969696972</v>
      </c>
      <c r="AI197" s="7">
        <v>12.794821000000001</v>
      </c>
      <c r="AJ197" s="6">
        <f>Table1[[#This Row],[Total (HRK million)                                     ]]*1000000/Table1[[#This Row],[Population 2018]]</f>
        <v>4846.5231060606056</v>
      </c>
      <c r="AK197" s="7">
        <f>Table1[[#This Row],[Total (HRK million)                                 ]]-Table1[[#This Row],[Total (HRK million)                                     ]]</f>
        <v>-3.881634</v>
      </c>
      <c r="AL197" s="8">
        <f>Table1[[#This Row],[Total (HRK million)                                      ]]*1000000/Table1[[#This Row],[Population 2018]]</f>
        <v>-1470.3159090909091</v>
      </c>
      <c r="AM197" s="9">
        <v>2679</v>
      </c>
      <c r="AN197" s="10">
        <v>6.1496779999999998</v>
      </c>
      <c r="AO197" s="11">
        <f>Table1[[#This Row],[Total (HRK million)                                         ]]*1000000/Table1[[#This Row],[Population 2017               ]]</f>
        <v>2295.51250466592</v>
      </c>
      <c r="AP197" s="10">
        <v>6.0756730000000001</v>
      </c>
      <c r="AQ197" s="11">
        <f>Table1[[#This Row],[Total (HRK million)                                          ]]*1000000/Table1[[#This Row],[Population 2017               ]]</f>
        <v>2267.8883911907428</v>
      </c>
      <c r="AR197" s="10">
        <f>Table1[[#This Row],[Total (HRK million)                                         ]]-Table1[[#This Row],[Total (HRK million)                                          ]]</f>
        <v>7.4004999999999654E-2</v>
      </c>
      <c r="AS197" s="11">
        <f>Table1[[#This Row],[Total (HRK million)                                                  ]]*1000000/Table1[[#This Row],[Population 2017               ]]</f>
        <v>27.624113475177175</v>
      </c>
      <c r="AT197" s="45">
        <v>2738</v>
      </c>
      <c r="AU197" s="46">
        <v>5.743023</v>
      </c>
      <c r="AV197" s="13">
        <f>Table1[[#This Row],[Total (HRK million)                                ]]*1000000/Table1[[#This Row],[Population 2016]]</f>
        <v>2097.5248356464572</v>
      </c>
      <c r="AW197" s="46">
        <v>5.5303040000000001</v>
      </c>
      <c r="AX197" s="13">
        <f>Table1[[#This Row],[Total (HRK million)                                                        ]]*1000000/Table1[[#This Row],[Population 2016]]</f>
        <v>2019.8334550766983</v>
      </c>
      <c r="AY197" s="82">
        <f>Table1[[#This Row],[Total (HRK million)                                ]]-Table1[[#This Row],[Total (HRK million)                                                        ]]</f>
        <v>0.21271899999999988</v>
      </c>
      <c r="AZ197" s="13">
        <f>Table1[[#This Row],[Total (HRK million)                                                                      ]]*1000000/Table1[[#This Row],[Population 2016]]</f>
        <v>77.691380569758905</v>
      </c>
      <c r="BA197" s="68">
        <v>2765</v>
      </c>
      <c r="BB197" s="52">
        <v>5.9808320000000004</v>
      </c>
      <c r="BC197" s="13">
        <f>Table1[[#This Row],[Total (HRK million)                                                           ]]*1000000/Table1[[#This Row],[Population 2015]]</f>
        <v>2163.0495479204342</v>
      </c>
      <c r="BD197" s="52">
        <v>7.1806140000000003</v>
      </c>
      <c r="BE197" s="13">
        <f>Table1[[#This Row],[Total (HRK million) ]]*1000000/Table1[[#This Row],[Population 2015]]</f>
        <v>2596.9670886075951</v>
      </c>
      <c r="BF197" s="82">
        <f>Table1[[#This Row],[Total (HRK million)                                                           ]]-Table1[[#This Row],[Total (HRK million) ]]</f>
        <v>-1.1997819999999999</v>
      </c>
      <c r="BG197" s="13">
        <f>Table1[[#This Row],[Total (HRK million)     ]]*1000000/Table1[[#This Row],[Population 2015]]</f>
        <v>-433.91754068716097</v>
      </c>
      <c r="BH197" s="68">
        <v>2800</v>
      </c>
      <c r="BI197" s="88">
        <v>7.27278</v>
      </c>
      <c r="BJ197" s="12">
        <f>Table1[[#This Row],[Total (HRK million)                                  ]]*1000000/Table1[[#This Row],[Population 2014]]</f>
        <v>2597.4214285714284</v>
      </c>
      <c r="BK197" s="88">
        <v>6.0668360000000003</v>
      </c>
      <c r="BL197" s="12">
        <f>Table1[[#This Row],[Total (HRK million)    ]]*1000000/Table1[[#This Row],[Population 2014]]</f>
        <v>2166.727142857143</v>
      </c>
      <c r="BM197" s="88">
        <f>Table1[[#This Row],[Total (HRK million)                                  ]]-Table1[[#This Row],[Total (HRK million)    ]]</f>
        <v>1.2059439999999997</v>
      </c>
      <c r="BN197" s="12">
        <f>Table1[[#This Row],[Total (HRK million)      ]]*1000000/Table1[[#This Row],[Population 2014]]</f>
        <v>430.69428571428563</v>
      </c>
      <c r="BO197" s="94">
        <v>5</v>
      </c>
      <c r="BP197" s="53">
        <v>4</v>
      </c>
      <c r="BQ197" s="55">
        <v>5</v>
      </c>
      <c r="BR197" s="26">
        <v>5</v>
      </c>
      <c r="BS197" s="13">
        <v>4</v>
      </c>
      <c r="BT197" s="13">
        <v>5</v>
      </c>
      <c r="BU197" s="13">
        <v>5</v>
      </c>
      <c r="BV197" s="13">
        <v>4</v>
      </c>
      <c r="BW197" s="56">
        <v>1</v>
      </c>
    </row>
    <row r="198" spans="1:75" x14ac:dyDescent="0.25">
      <c r="A198" s="14" t="s">
        <v>608</v>
      </c>
      <c r="B198" s="15" t="s">
        <v>32</v>
      </c>
      <c r="C198" s="15" t="s">
        <v>229</v>
      </c>
      <c r="D198" s="45">
        <v>1768</v>
      </c>
      <c r="E198" s="44">
        <v>7.5025728799999998</v>
      </c>
      <c r="F198" s="40">
        <f>Table1[[#This Row],[Total (HRK million)]]*1000000/Table1[[#This Row],[Population 2022]]</f>
        <v>4243.5366968325789</v>
      </c>
      <c r="G198" s="44">
        <v>5.6084616199999999</v>
      </c>
      <c r="H198" s="40">
        <f>Table1[[#This Row],[Total (HRK million)                ]]*1000000/Table1[[#This Row],[Population 2022]]</f>
        <v>3172.2067986425341</v>
      </c>
      <c r="I198" s="44">
        <v>1.8941112599999999</v>
      </c>
      <c r="J198" s="40">
        <f>Table1[[#This Row],[Total (HRK million)                           ]]*1000000/Table1[[#This Row],[Population 2022]]</f>
        <v>1071.329898190045</v>
      </c>
      <c r="K198" s="45">
        <v>1793</v>
      </c>
      <c r="L198" s="44">
        <v>4.7065349999999997</v>
      </c>
      <c r="M198" s="40">
        <f>Table1[[#This Row],[Total (HRK million)  ]]*1000000/Table1[[#This Row],[Population 2021]]</f>
        <v>2624.9498047964307</v>
      </c>
      <c r="N198" s="44">
        <v>7.1094460000000002</v>
      </c>
      <c r="O198" s="40">
        <f>Table1[[#This Row],[Total (HRK million)                 ]]*1000000/Table1[[#This Row],[Population 2021]]</f>
        <v>3965.112102621305</v>
      </c>
      <c r="P198" s="44">
        <v>-2.4029110000000005</v>
      </c>
      <c r="Q198" s="40">
        <f>Table1[[#This Row],[Total (HRK million)                            ]]*1000000/Table1[[#This Row],[Population 2021]]</f>
        <v>-1340.1622978248747</v>
      </c>
      <c r="R198" s="64">
        <v>1846</v>
      </c>
      <c r="S198" s="35">
        <v>6.0602619999999998</v>
      </c>
      <c r="T198" s="36">
        <f>Table1[[#This Row],[Total (HRK million)   ]]*1000000/Table1[[#This Row],[Population 2020]]</f>
        <v>3282.9154929577467</v>
      </c>
      <c r="U198" s="35">
        <v>6.5937219999999996</v>
      </c>
      <c r="V198" s="36">
        <f>Table1[[#This Row],[Total (HRK million)                  ]]*1000000/Table1[[#This Row],[Population 2020]]</f>
        <v>3571.8970747562298</v>
      </c>
      <c r="W198" s="35">
        <f>Table1[[#This Row],[Total (HRK million)   ]]-Table1[[#This Row],[Total (HRK million)                  ]]</f>
        <v>-0.53345999999999982</v>
      </c>
      <c r="X198" s="36">
        <f>Table1[[#This Row],[Total (HRK million)                             ]]*1000000/Table1[[#This Row],[Population 2020]]</f>
        <v>-288.98158179848309</v>
      </c>
      <c r="Y198" s="68">
        <v>1848</v>
      </c>
      <c r="Z198" s="7">
        <v>4.3058290000000001</v>
      </c>
      <c r="AA198" s="6">
        <f>Table1[[#This Row],[Total (HRK million)                     ]]*1000000/Table1[[#This Row],[Population 2019                 ]]</f>
        <v>2329.9940476190477</v>
      </c>
      <c r="AB198" s="7">
        <v>3.8681760000000001</v>
      </c>
      <c r="AC198" s="6">
        <f>Table1[[#This Row],[Total (HRK million)                                   ]]*1000000/Table1[[#This Row],[Population 2019                 ]]</f>
        <v>2093.1688311688313</v>
      </c>
      <c r="AD198" s="7">
        <f>Table1[[#This Row],[Total (HRK million)                     ]]-Table1[[#This Row],[Total (HRK million)                                   ]]</f>
        <v>0.43765300000000007</v>
      </c>
      <c r="AE198" s="8">
        <f>Table1[[#This Row],[Total (HRK million)                       ]]*1000000/Table1[[#This Row],[Population 2019                 ]]</f>
        <v>236.82521645021649</v>
      </c>
      <c r="AF198" s="6">
        <v>1876</v>
      </c>
      <c r="AG198" s="7">
        <v>3.4136950000000001</v>
      </c>
      <c r="AH198" s="6">
        <f>Table1[[#This Row],[Total (HRK million)                                 ]]*1000000/Table1[[#This Row],[Population 2018]]</f>
        <v>1819.6668443496801</v>
      </c>
      <c r="AI198" s="7">
        <v>3.1152929999999999</v>
      </c>
      <c r="AJ198" s="6">
        <f>Table1[[#This Row],[Total (HRK million)                                     ]]*1000000/Table1[[#This Row],[Population 2018]]</f>
        <v>1660.6039445628999</v>
      </c>
      <c r="AK198" s="7">
        <f>Table1[[#This Row],[Total (HRK million)                                 ]]-Table1[[#This Row],[Total (HRK million)                                     ]]</f>
        <v>0.29840200000000028</v>
      </c>
      <c r="AL198" s="8">
        <f>Table1[[#This Row],[Total (HRK million)                                      ]]*1000000/Table1[[#This Row],[Population 2018]]</f>
        <v>159.06289978678055</v>
      </c>
      <c r="AM198" s="9">
        <v>1910</v>
      </c>
      <c r="AN198" s="10">
        <v>3.2465350000000002</v>
      </c>
      <c r="AO198" s="11">
        <f>Table1[[#This Row],[Total (HRK million)                                         ]]*1000000/Table1[[#This Row],[Population 2017               ]]</f>
        <v>1699.7565445026178</v>
      </c>
      <c r="AP198" s="10">
        <v>3.323728</v>
      </c>
      <c r="AQ198" s="11">
        <f>Table1[[#This Row],[Total (HRK million)                                          ]]*1000000/Table1[[#This Row],[Population 2017               ]]</f>
        <v>1740.1717277486912</v>
      </c>
      <c r="AR198" s="10">
        <f>Table1[[#This Row],[Total (HRK million)                                         ]]-Table1[[#This Row],[Total (HRK million)                                          ]]</f>
        <v>-7.7192999999999845E-2</v>
      </c>
      <c r="AS198" s="11">
        <f>Table1[[#This Row],[Total (HRK million)                                                  ]]*1000000/Table1[[#This Row],[Population 2017               ]]</f>
        <v>-40.415183246073212</v>
      </c>
      <c r="AT198" s="45">
        <v>1919</v>
      </c>
      <c r="AU198" s="46">
        <v>2.731182</v>
      </c>
      <c r="AV198" s="13">
        <f>Table1[[#This Row],[Total (HRK million)                                ]]*1000000/Table1[[#This Row],[Population 2016]]</f>
        <v>1423.2318916102136</v>
      </c>
      <c r="AW198" s="46">
        <v>3.1612819999999999</v>
      </c>
      <c r="AX198" s="13">
        <f>Table1[[#This Row],[Total (HRK million)                                                        ]]*1000000/Table1[[#This Row],[Population 2016]]</f>
        <v>1647.3590411672747</v>
      </c>
      <c r="AY198" s="82">
        <f>Table1[[#This Row],[Total (HRK million)                                ]]-Table1[[#This Row],[Total (HRK million)                                                        ]]</f>
        <v>-0.43009999999999993</v>
      </c>
      <c r="AZ198" s="13">
        <f>Table1[[#This Row],[Total (HRK million)                                                                      ]]*1000000/Table1[[#This Row],[Population 2016]]</f>
        <v>-224.12714955706093</v>
      </c>
      <c r="BA198" s="68">
        <v>1959</v>
      </c>
      <c r="BB198" s="52">
        <v>4.7079719999999998</v>
      </c>
      <c r="BC198" s="13">
        <f>Table1[[#This Row],[Total (HRK million)                                                           ]]*1000000/Table1[[#This Row],[Population 2015]]</f>
        <v>2403.2526799387442</v>
      </c>
      <c r="BD198" s="52">
        <v>3.639329</v>
      </c>
      <c r="BE198" s="13">
        <f>Table1[[#This Row],[Total (HRK million) ]]*1000000/Table1[[#This Row],[Population 2015]]</f>
        <v>1857.7483409903011</v>
      </c>
      <c r="BF198" s="82">
        <f>Table1[[#This Row],[Total (HRK million)                                                           ]]-Table1[[#This Row],[Total (HRK million) ]]</f>
        <v>1.0686429999999998</v>
      </c>
      <c r="BG198" s="13">
        <f>Table1[[#This Row],[Total (HRK million)     ]]*1000000/Table1[[#This Row],[Population 2015]]</f>
        <v>545.50433894844298</v>
      </c>
      <c r="BH198" s="68">
        <v>1970</v>
      </c>
      <c r="BI198" s="88">
        <v>2.8484919999999998</v>
      </c>
      <c r="BJ198" s="12">
        <f>Table1[[#This Row],[Total (HRK million)                                  ]]*1000000/Table1[[#This Row],[Population 2014]]</f>
        <v>1445.9350253807106</v>
      </c>
      <c r="BK198" s="88">
        <v>3.6045780000000001</v>
      </c>
      <c r="BL198" s="12">
        <f>Table1[[#This Row],[Total (HRK million)    ]]*1000000/Table1[[#This Row],[Population 2014]]</f>
        <v>1829.7350253807106</v>
      </c>
      <c r="BM198" s="88">
        <f>Table1[[#This Row],[Total (HRK million)                                  ]]-Table1[[#This Row],[Total (HRK million)    ]]</f>
        <v>-0.75608600000000026</v>
      </c>
      <c r="BN198" s="12">
        <f>Table1[[#This Row],[Total (HRK million)      ]]*1000000/Table1[[#This Row],[Population 2014]]</f>
        <v>-383.80000000000013</v>
      </c>
      <c r="BO198" s="94">
        <v>5</v>
      </c>
      <c r="BP198" s="53">
        <v>5</v>
      </c>
      <c r="BQ198" s="55">
        <v>3</v>
      </c>
      <c r="BR198" s="26">
        <v>5</v>
      </c>
      <c r="BS198" s="13">
        <v>3</v>
      </c>
      <c r="BT198" s="13">
        <v>0</v>
      </c>
      <c r="BU198" s="13">
        <v>0</v>
      </c>
      <c r="BV198" s="13">
        <v>0</v>
      </c>
      <c r="BW198" s="56">
        <v>0</v>
      </c>
    </row>
    <row r="199" spans="1:75" x14ac:dyDescent="0.25">
      <c r="A199" s="14" t="s">
        <v>608</v>
      </c>
      <c r="B199" s="15" t="s">
        <v>121</v>
      </c>
      <c r="C199" s="15" t="s">
        <v>151</v>
      </c>
      <c r="D199" s="47">
        <v>5100</v>
      </c>
      <c r="E199" s="46">
        <v>14.981436009999999</v>
      </c>
      <c r="F199" s="36">
        <f>Table1[[#This Row],[Total (HRK million)]]*1000000/Table1[[#This Row],[Population 2022]]</f>
        <v>2937.5364725490194</v>
      </c>
      <c r="G199" s="46">
        <v>15.655812489999999</v>
      </c>
      <c r="H199" s="36">
        <f>Table1[[#This Row],[Total (HRK million)                ]]*1000000/Table1[[#This Row],[Population 2022]]</f>
        <v>3069.7671549019606</v>
      </c>
      <c r="I199" s="46">
        <v>-0.67437647999999861</v>
      </c>
      <c r="J199" s="36">
        <f>Table1[[#This Row],[Total (HRK million)                           ]]*1000000/Table1[[#This Row],[Population 2022]]</f>
        <v>-132.2306823529409</v>
      </c>
      <c r="K199" s="47">
        <v>5044</v>
      </c>
      <c r="L199" s="46">
        <v>14.429838</v>
      </c>
      <c r="M199" s="36">
        <f>Table1[[#This Row],[Total (HRK million)  ]]*1000000/Table1[[#This Row],[Population 2021]]</f>
        <v>2860.7926249008724</v>
      </c>
      <c r="N199" s="46">
        <v>15.043810000000001</v>
      </c>
      <c r="O199" s="36">
        <f>Table1[[#This Row],[Total (HRK million)                 ]]*1000000/Table1[[#This Row],[Population 2021]]</f>
        <v>2982.5158604282315</v>
      </c>
      <c r="P199" s="46">
        <v>-0.61397200000000041</v>
      </c>
      <c r="Q199" s="36">
        <f>Table1[[#This Row],[Total (HRK million)                            ]]*1000000/Table1[[#This Row],[Population 2021]]</f>
        <v>-121.72323552735931</v>
      </c>
      <c r="R199" s="64">
        <v>5220</v>
      </c>
      <c r="S199" s="35">
        <v>16.157274999999998</v>
      </c>
      <c r="T199" s="36">
        <f>Table1[[#This Row],[Total (HRK million)   ]]*1000000/Table1[[#This Row],[Population 2020]]</f>
        <v>3095.2634099616853</v>
      </c>
      <c r="U199" s="35">
        <v>12.099425</v>
      </c>
      <c r="V199" s="36">
        <f>Table1[[#This Row],[Total (HRK million)                  ]]*1000000/Table1[[#This Row],[Population 2020]]</f>
        <v>2317.897509578544</v>
      </c>
      <c r="W199" s="35">
        <f>Table1[[#This Row],[Total (HRK million)   ]]-Table1[[#This Row],[Total (HRK million)                  ]]</f>
        <v>4.0578499999999984</v>
      </c>
      <c r="X199" s="36">
        <f>Table1[[#This Row],[Total (HRK million)                             ]]*1000000/Table1[[#This Row],[Population 2020]]</f>
        <v>777.36590038314148</v>
      </c>
      <c r="Y199" s="68">
        <v>5210</v>
      </c>
      <c r="Z199" s="7">
        <v>15.198969999999999</v>
      </c>
      <c r="AA199" s="6">
        <f>Table1[[#This Row],[Total (HRK million)                     ]]*1000000/Table1[[#This Row],[Population 2019                 ]]</f>
        <v>2917.2687140115163</v>
      </c>
      <c r="AB199" s="7">
        <v>17.343530000000001</v>
      </c>
      <c r="AC199" s="6">
        <f>Table1[[#This Row],[Total (HRK million)                                   ]]*1000000/Table1[[#This Row],[Population 2019                 ]]</f>
        <v>3328.8925143953934</v>
      </c>
      <c r="AD199" s="7">
        <f>Table1[[#This Row],[Total (HRK million)                     ]]-Table1[[#This Row],[Total (HRK million)                                   ]]</f>
        <v>-2.144560000000002</v>
      </c>
      <c r="AE199" s="8">
        <f>Table1[[#This Row],[Total (HRK million)                       ]]*1000000/Table1[[#This Row],[Population 2019                 ]]</f>
        <v>-411.62380038387749</v>
      </c>
      <c r="AF199" s="6">
        <v>5204</v>
      </c>
      <c r="AG199" s="7">
        <v>12.525902</v>
      </c>
      <c r="AH199" s="6">
        <f>Table1[[#This Row],[Total (HRK million)                                 ]]*1000000/Table1[[#This Row],[Population 2018]]</f>
        <v>2406.9757878554956</v>
      </c>
      <c r="AI199" s="7">
        <v>12.332382000000001</v>
      </c>
      <c r="AJ199" s="6">
        <f>Table1[[#This Row],[Total (HRK million)                                     ]]*1000000/Table1[[#This Row],[Population 2018]]</f>
        <v>2369.7890084550345</v>
      </c>
      <c r="AK199" s="7">
        <f>Table1[[#This Row],[Total (HRK million)                                 ]]-Table1[[#This Row],[Total (HRK million)                                     ]]</f>
        <v>0.19351999999999947</v>
      </c>
      <c r="AL199" s="8">
        <f>Table1[[#This Row],[Total (HRK million)                                      ]]*1000000/Table1[[#This Row],[Population 2018]]</f>
        <v>37.186779400461084</v>
      </c>
      <c r="AM199" s="9">
        <v>5197</v>
      </c>
      <c r="AN199" s="10">
        <v>12.113775</v>
      </c>
      <c r="AO199" s="11">
        <f>Table1[[#This Row],[Total (HRK million)                                         ]]*1000000/Table1[[#This Row],[Population 2017               ]]</f>
        <v>2330.9168751202615</v>
      </c>
      <c r="AP199" s="10">
        <v>12.362963000000001</v>
      </c>
      <c r="AQ199" s="11">
        <f>Table1[[#This Row],[Total (HRK million)                                          ]]*1000000/Table1[[#This Row],[Population 2017               ]]</f>
        <v>2378.8653069078314</v>
      </c>
      <c r="AR199" s="10">
        <f>Table1[[#This Row],[Total (HRK million)                                         ]]-Table1[[#This Row],[Total (HRK million)                                          ]]</f>
        <v>-0.24918800000000019</v>
      </c>
      <c r="AS199" s="11">
        <f>Table1[[#This Row],[Total (HRK million)                                                  ]]*1000000/Table1[[#This Row],[Population 2017               ]]</f>
        <v>-47.948431787569788</v>
      </c>
      <c r="AT199" s="45">
        <v>5217</v>
      </c>
      <c r="AU199" s="46">
        <v>12.290813</v>
      </c>
      <c r="AV199" s="13">
        <f>Table1[[#This Row],[Total (HRK million)                                ]]*1000000/Table1[[#This Row],[Population 2016]]</f>
        <v>2355.915852022235</v>
      </c>
      <c r="AW199" s="46">
        <v>11.926765</v>
      </c>
      <c r="AX199" s="13">
        <f>Table1[[#This Row],[Total (HRK million)                                                        ]]*1000000/Table1[[#This Row],[Population 2016]]</f>
        <v>2286.1347517730496</v>
      </c>
      <c r="AY199" s="82">
        <f>Table1[[#This Row],[Total (HRK million)                                ]]-Table1[[#This Row],[Total (HRK million)                                                        ]]</f>
        <v>0.36404800000000037</v>
      </c>
      <c r="AZ199" s="13">
        <f>Table1[[#This Row],[Total (HRK million)                                                                      ]]*1000000/Table1[[#This Row],[Population 2016]]</f>
        <v>69.781100249185428</v>
      </c>
      <c r="BA199" s="68">
        <v>5249</v>
      </c>
      <c r="BB199" s="52">
        <v>16.44023</v>
      </c>
      <c r="BC199" s="13">
        <f>Table1[[#This Row],[Total (HRK million)                                                           ]]*1000000/Table1[[#This Row],[Population 2015]]</f>
        <v>3132.0689655172414</v>
      </c>
      <c r="BD199" s="52">
        <v>15.56053</v>
      </c>
      <c r="BE199" s="13">
        <f>Table1[[#This Row],[Total (HRK million) ]]*1000000/Table1[[#This Row],[Population 2015]]</f>
        <v>2964.4751381215469</v>
      </c>
      <c r="BF199" s="82">
        <f>Table1[[#This Row],[Total (HRK million)                                                           ]]-Table1[[#This Row],[Total (HRK million) ]]</f>
        <v>0.8796999999999997</v>
      </c>
      <c r="BG199" s="13">
        <f>Table1[[#This Row],[Total (HRK million)     ]]*1000000/Table1[[#This Row],[Population 2015]]</f>
        <v>167.59382739569435</v>
      </c>
      <c r="BH199" s="68">
        <v>5267</v>
      </c>
      <c r="BI199" s="88">
        <v>9.5194320000000001</v>
      </c>
      <c r="BJ199" s="12">
        <f>Table1[[#This Row],[Total (HRK million)                                  ]]*1000000/Table1[[#This Row],[Population 2014]]</f>
        <v>1807.3726979305106</v>
      </c>
      <c r="BK199" s="88">
        <v>8.2011459999999996</v>
      </c>
      <c r="BL199" s="12">
        <f>Table1[[#This Row],[Total (HRK million)    ]]*1000000/Table1[[#This Row],[Population 2014]]</f>
        <v>1557.0810708183026</v>
      </c>
      <c r="BM199" s="88">
        <f>Table1[[#This Row],[Total (HRK million)                                  ]]-Table1[[#This Row],[Total (HRK million)    ]]</f>
        <v>1.3182860000000005</v>
      </c>
      <c r="BN199" s="12">
        <f>Table1[[#This Row],[Total (HRK million)      ]]*1000000/Table1[[#This Row],[Population 2014]]</f>
        <v>250.29162711220818</v>
      </c>
      <c r="BO199" s="94">
        <v>4</v>
      </c>
      <c r="BP199" s="53">
        <v>3</v>
      </c>
      <c r="BQ199" s="55">
        <v>5</v>
      </c>
      <c r="BR199" s="26">
        <v>3</v>
      </c>
      <c r="BS199" s="13">
        <v>4</v>
      </c>
      <c r="BT199" s="13">
        <v>4</v>
      </c>
      <c r="BU199" s="13">
        <v>4</v>
      </c>
      <c r="BV199" s="13">
        <v>0</v>
      </c>
      <c r="BW199" s="56">
        <v>0</v>
      </c>
    </row>
    <row r="200" spans="1:75" x14ac:dyDescent="0.25">
      <c r="A200" s="14" t="s">
        <v>608</v>
      </c>
      <c r="B200" s="15" t="s">
        <v>660</v>
      </c>
      <c r="C200" s="15" t="s">
        <v>468</v>
      </c>
      <c r="D200" s="45">
        <v>5499</v>
      </c>
      <c r="E200" s="44">
        <v>56.712847420000003</v>
      </c>
      <c r="F200" s="40">
        <f>Table1[[#This Row],[Total (HRK million)]]*1000000/Table1[[#This Row],[Population 2022]]</f>
        <v>10313.301949445355</v>
      </c>
      <c r="G200" s="44">
        <v>43.66258388</v>
      </c>
      <c r="H200" s="40">
        <f>Table1[[#This Row],[Total (HRK million)                ]]*1000000/Table1[[#This Row],[Population 2022]]</f>
        <v>7940.0952682305879</v>
      </c>
      <c r="I200" s="44">
        <v>13.05026354</v>
      </c>
      <c r="J200" s="40">
        <f>Table1[[#This Row],[Total (HRK million)                           ]]*1000000/Table1[[#This Row],[Population 2022]]</f>
        <v>2373.2066812147664</v>
      </c>
      <c r="K200" s="45">
        <v>5226</v>
      </c>
      <c r="L200" s="44">
        <v>37.648581999999998</v>
      </c>
      <c r="M200" s="40">
        <f>Table1[[#This Row],[Total (HRK million)  ]]*1000000/Table1[[#This Row],[Population 2021]]</f>
        <v>7204.0914657481826</v>
      </c>
      <c r="N200" s="44">
        <v>40.575223000000001</v>
      </c>
      <c r="O200" s="40">
        <f>Table1[[#This Row],[Total (HRK million)                 ]]*1000000/Table1[[#This Row],[Population 2021]]</f>
        <v>7764.1069651741291</v>
      </c>
      <c r="P200" s="44">
        <v>-2.9266410000000036</v>
      </c>
      <c r="Q200" s="40">
        <f>Table1[[#This Row],[Total (HRK million)                            ]]*1000000/Table1[[#This Row],[Population 2021]]</f>
        <v>-560.01549942594795</v>
      </c>
      <c r="R200" s="64">
        <v>5421</v>
      </c>
      <c r="S200" s="35">
        <v>28.075810000000001</v>
      </c>
      <c r="T200" s="36">
        <f>Table1[[#This Row],[Total (HRK million)   ]]*1000000/Table1[[#This Row],[Population 2020]]</f>
        <v>5179.0831949824751</v>
      </c>
      <c r="U200" s="35">
        <v>28.650573000000001</v>
      </c>
      <c r="V200" s="36">
        <f>Table1[[#This Row],[Total (HRK million)                  ]]*1000000/Table1[[#This Row],[Population 2020]]</f>
        <v>5285.1084670724958</v>
      </c>
      <c r="W200" s="35">
        <f>Table1[[#This Row],[Total (HRK million)   ]]-Table1[[#This Row],[Total (HRK million)                  ]]</f>
        <v>-0.5747630000000008</v>
      </c>
      <c r="X200" s="36">
        <f>Table1[[#This Row],[Total (HRK million)                             ]]*1000000/Table1[[#This Row],[Population 2020]]</f>
        <v>-106.02527209002044</v>
      </c>
      <c r="Y200" s="68">
        <v>5367</v>
      </c>
      <c r="Z200" s="7">
        <v>38.006954</v>
      </c>
      <c r="AA200" s="6">
        <f>Table1[[#This Row],[Total (HRK million)                     ]]*1000000/Table1[[#This Row],[Population 2019                 ]]</f>
        <v>7081.60126700205</v>
      </c>
      <c r="AB200" s="7">
        <v>37.632601999999999</v>
      </c>
      <c r="AC200" s="6">
        <f>Table1[[#This Row],[Total (HRK million)                                   ]]*1000000/Table1[[#This Row],[Population 2019                 ]]</f>
        <v>7011.8505682876839</v>
      </c>
      <c r="AD200" s="7">
        <f>Table1[[#This Row],[Total (HRK million)                     ]]-Table1[[#This Row],[Total (HRK million)                                   ]]</f>
        <v>0.37435200000000179</v>
      </c>
      <c r="AE200" s="8">
        <f>Table1[[#This Row],[Total (HRK million)                       ]]*1000000/Table1[[#This Row],[Population 2019                 ]]</f>
        <v>69.75069871436591</v>
      </c>
      <c r="AF200" s="6">
        <v>5241</v>
      </c>
      <c r="AG200" s="7">
        <v>30.523834000000001</v>
      </c>
      <c r="AH200" s="6">
        <f>Table1[[#This Row],[Total (HRK million)                                 ]]*1000000/Table1[[#This Row],[Population 2018]]</f>
        <v>5824.0477008204543</v>
      </c>
      <c r="AI200" s="7">
        <v>31.342426</v>
      </c>
      <c r="AJ200" s="6">
        <f>Table1[[#This Row],[Total (HRK million)                                     ]]*1000000/Table1[[#This Row],[Population 2018]]</f>
        <v>5980.2377408891434</v>
      </c>
      <c r="AK200" s="7">
        <f>Table1[[#This Row],[Total (HRK million)                                 ]]-Table1[[#This Row],[Total (HRK million)                                     ]]</f>
        <v>-0.81859199999999888</v>
      </c>
      <c r="AL200" s="8">
        <f>Table1[[#This Row],[Total (HRK million)                                      ]]*1000000/Table1[[#This Row],[Population 2018]]</f>
        <v>-156.19004006868897</v>
      </c>
      <c r="AM200" s="9">
        <v>5144</v>
      </c>
      <c r="AN200" s="10">
        <v>20.637765000000002</v>
      </c>
      <c r="AO200" s="11">
        <f>Table1[[#This Row],[Total (HRK million)                                         ]]*1000000/Table1[[#This Row],[Population 2017               ]]</f>
        <v>4012.0071928460343</v>
      </c>
      <c r="AP200" s="10">
        <v>23.232749999999999</v>
      </c>
      <c r="AQ200" s="11">
        <f>Table1[[#This Row],[Total (HRK million)                                          ]]*1000000/Table1[[#This Row],[Population 2017               ]]</f>
        <v>4516.4755054432344</v>
      </c>
      <c r="AR200" s="10">
        <f>Table1[[#This Row],[Total (HRK million)                                         ]]-Table1[[#This Row],[Total (HRK million)                                          ]]</f>
        <v>-2.5949849999999977</v>
      </c>
      <c r="AS200" s="11">
        <f>Table1[[#This Row],[Total (HRK million)                                                  ]]*1000000/Table1[[#This Row],[Population 2017               ]]</f>
        <v>-504.46831259720017</v>
      </c>
      <c r="AT200" s="45">
        <v>5067</v>
      </c>
      <c r="AU200" s="46">
        <v>17.406839000000002</v>
      </c>
      <c r="AV200" s="13">
        <f>Table1[[#This Row],[Total (HRK million)                                ]]*1000000/Table1[[#This Row],[Population 2016]]</f>
        <v>3435.334320110519</v>
      </c>
      <c r="AW200" s="46">
        <v>19.751719000000001</v>
      </c>
      <c r="AX200" s="13">
        <f>Table1[[#This Row],[Total (HRK million)                                                        ]]*1000000/Table1[[#This Row],[Population 2016]]</f>
        <v>3898.1091375567398</v>
      </c>
      <c r="AY200" s="82">
        <f>Table1[[#This Row],[Total (HRK million)                                ]]-Table1[[#This Row],[Total (HRK million)                                                        ]]</f>
        <v>-2.3448799999999999</v>
      </c>
      <c r="AZ200" s="13">
        <f>Table1[[#This Row],[Total (HRK million)                                                                      ]]*1000000/Table1[[#This Row],[Population 2016]]</f>
        <v>-462.77481744622065</v>
      </c>
      <c r="BA200" s="68">
        <v>5020</v>
      </c>
      <c r="BB200" s="52">
        <v>14.782021</v>
      </c>
      <c r="BC200" s="13">
        <f>Table1[[#This Row],[Total (HRK million)                                                           ]]*1000000/Table1[[#This Row],[Population 2015]]</f>
        <v>2944.6256972111555</v>
      </c>
      <c r="BD200" s="52">
        <v>16.929528000000001</v>
      </c>
      <c r="BE200" s="13">
        <f>Table1[[#This Row],[Total (HRK million) ]]*1000000/Table1[[#This Row],[Population 2015]]</f>
        <v>3372.4159362549799</v>
      </c>
      <c r="BF200" s="82">
        <f>Table1[[#This Row],[Total (HRK million)                                                           ]]-Table1[[#This Row],[Total (HRK million) ]]</f>
        <v>-2.1475070000000009</v>
      </c>
      <c r="BG200" s="13">
        <f>Table1[[#This Row],[Total (HRK million)     ]]*1000000/Table1[[#This Row],[Population 2015]]</f>
        <v>-427.7902390438249</v>
      </c>
      <c r="BH200" s="68">
        <v>4994</v>
      </c>
      <c r="BI200" s="88">
        <v>16.868127999999999</v>
      </c>
      <c r="BJ200" s="12">
        <f>Table1[[#This Row],[Total (HRK million)                                  ]]*1000000/Table1[[#This Row],[Population 2014]]</f>
        <v>3377.6788145774931</v>
      </c>
      <c r="BK200" s="88">
        <v>18.174361999999999</v>
      </c>
      <c r="BL200" s="12">
        <f>Table1[[#This Row],[Total (HRK million)    ]]*1000000/Table1[[#This Row],[Population 2014]]</f>
        <v>3639.2394873848621</v>
      </c>
      <c r="BM200" s="88">
        <f>Table1[[#This Row],[Total (HRK million)                                  ]]-Table1[[#This Row],[Total (HRK million)    ]]</f>
        <v>-1.3062339999999999</v>
      </c>
      <c r="BN200" s="12">
        <f>Table1[[#This Row],[Total (HRK million)      ]]*1000000/Table1[[#This Row],[Population 2014]]</f>
        <v>-261.56067280736886</v>
      </c>
      <c r="BO200" s="94">
        <v>5</v>
      </c>
      <c r="BP200" s="53">
        <v>5</v>
      </c>
      <c r="BQ200" s="55">
        <v>5</v>
      </c>
      <c r="BR200" s="26">
        <v>5</v>
      </c>
      <c r="BS200" s="13">
        <v>4</v>
      </c>
      <c r="BT200" s="13">
        <v>1</v>
      </c>
      <c r="BU200" s="13">
        <v>1</v>
      </c>
      <c r="BV200" s="13">
        <v>2</v>
      </c>
      <c r="BW200" s="56">
        <v>2</v>
      </c>
    </row>
    <row r="201" spans="1:75" x14ac:dyDescent="0.25">
      <c r="A201" s="14" t="s">
        <v>608</v>
      </c>
      <c r="B201" s="15" t="s">
        <v>121</v>
      </c>
      <c r="C201" s="15" t="s">
        <v>152</v>
      </c>
      <c r="D201" s="45">
        <v>5513</v>
      </c>
      <c r="E201" s="44">
        <v>22.44533418</v>
      </c>
      <c r="F201" s="40">
        <f>Table1[[#This Row],[Total (HRK million)]]*1000000/Table1[[#This Row],[Population 2022]]</f>
        <v>4071.3466678759296</v>
      </c>
      <c r="G201" s="44">
        <v>22.243879059999998</v>
      </c>
      <c r="H201" s="40">
        <f>Table1[[#This Row],[Total (HRK million)                ]]*1000000/Table1[[#This Row],[Population 2022]]</f>
        <v>4034.8048358425535</v>
      </c>
      <c r="I201" s="44">
        <v>0.20145512000000104</v>
      </c>
      <c r="J201" s="40">
        <f>Table1[[#This Row],[Total (HRK million)                           ]]*1000000/Table1[[#This Row],[Population 2022]]</f>
        <v>36.541832033375847</v>
      </c>
      <c r="K201" s="45">
        <v>5523</v>
      </c>
      <c r="L201" s="44">
        <v>18.826916000000001</v>
      </c>
      <c r="M201" s="40">
        <f>Table1[[#This Row],[Total (HRK million)  ]]*1000000/Table1[[#This Row],[Population 2021]]</f>
        <v>3408.8205685315952</v>
      </c>
      <c r="N201" s="44">
        <v>19.597142000000002</v>
      </c>
      <c r="O201" s="40">
        <f>Table1[[#This Row],[Total (HRK million)                 ]]*1000000/Table1[[#This Row],[Population 2021]]</f>
        <v>3548.2784718450116</v>
      </c>
      <c r="P201" s="44">
        <v>-0.77022600000000097</v>
      </c>
      <c r="Q201" s="40">
        <f>Table1[[#This Row],[Total (HRK million)                            ]]*1000000/Table1[[#This Row],[Population 2021]]</f>
        <v>-139.45790331341678</v>
      </c>
      <c r="R201" s="64">
        <v>5679</v>
      </c>
      <c r="S201" s="35">
        <v>20.684456000000001</v>
      </c>
      <c r="T201" s="36">
        <f>Table1[[#This Row],[Total (HRK million)   ]]*1000000/Table1[[#This Row],[Population 2020]]</f>
        <v>3642.2708223278746</v>
      </c>
      <c r="U201" s="35">
        <v>16.150658</v>
      </c>
      <c r="V201" s="36">
        <f>Table1[[#This Row],[Total (HRK million)                  ]]*1000000/Table1[[#This Row],[Population 2020]]</f>
        <v>2843.9263954921639</v>
      </c>
      <c r="W201" s="35">
        <f>Table1[[#This Row],[Total (HRK million)   ]]-Table1[[#This Row],[Total (HRK million)                  ]]</f>
        <v>4.5337980000000009</v>
      </c>
      <c r="X201" s="36">
        <f>Table1[[#This Row],[Total (HRK million)                             ]]*1000000/Table1[[#This Row],[Population 2020]]</f>
        <v>798.34442683571069</v>
      </c>
      <c r="Y201" s="68">
        <v>5744</v>
      </c>
      <c r="Z201" s="7">
        <v>21.405740000000002</v>
      </c>
      <c r="AA201" s="6">
        <f>Table1[[#This Row],[Total (HRK million)                     ]]*1000000/Table1[[#This Row],[Population 2019                 ]]</f>
        <v>3726.6260445682451</v>
      </c>
      <c r="AB201" s="7">
        <v>17.300426999999999</v>
      </c>
      <c r="AC201" s="6">
        <f>Table1[[#This Row],[Total (HRK million)                                   ]]*1000000/Table1[[#This Row],[Population 2019                 ]]</f>
        <v>3011.912778551532</v>
      </c>
      <c r="AD201" s="7">
        <f>Table1[[#This Row],[Total (HRK million)                     ]]-Table1[[#This Row],[Total (HRK million)                                   ]]</f>
        <v>4.1053130000000024</v>
      </c>
      <c r="AE201" s="8">
        <f>Table1[[#This Row],[Total (HRK million)                       ]]*1000000/Table1[[#This Row],[Population 2019                 ]]</f>
        <v>714.71326601671353</v>
      </c>
      <c r="AF201" s="6">
        <v>5736</v>
      </c>
      <c r="AG201" s="7">
        <v>16.317829</v>
      </c>
      <c r="AH201" s="6">
        <f>Table1[[#This Row],[Total (HRK million)                                 ]]*1000000/Table1[[#This Row],[Population 2018]]</f>
        <v>2844.8097977684797</v>
      </c>
      <c r="AI201" s="7">
        <v>21.365825999999998</v>
      </c>
      <c r="AJ201" s="6">
        <f>Table1[[#This Row],[Total (HRK million)                                     ]]*1000000/Table1[[#This Row],[Population 2018]]</f>
        <v>3724.8650627615061</v>
      </c>
      <c r="AK201" s="7">
        <f>Table1[[#This Row],[Total (HRK million)                                 ]]-Table1[[#This Row],[Total (HRK million)                                     ]]</f>
        <v>-5.0479969999999987</v>
      </c>
      <c r="AL201" s="8">
        <f>Table1[[#This Row],[Total (HRK million)                                      ]]*1000000/Table1[[#This Row],[Population 2018]]</f>
        <v>-880.0552649930263</v>
      </c>
      <c r="AM201" s="9">
        <v>5845</v>
      </c>
      <c r="AN201" s="10">
        <v>12.489742</v>
      </c>
      <c r="AO201" s="11">
        <f>Table1[[#This Row],[Total (HRK million)                                         ]]*1000000/Table1[[#This Row],[Population 2017               ]]</f>
        <v>2136.8249786142001</v>
      </c>
      <c r="AP201" s="10">
        <v>17.727746</v>
      </c>
      <c r="AQ201" s="11">
        <f>Table1[[#This Row],[Total (HRK million)                                          ]]*1000000/Table1[[#This Row],[Population 2017               ]]</f>
        <v>3032.97621899059</v>
      </c>
      <c r="AR201" s="10">
        <f>Table1[[#This Row],[Total (HRK million)                                         ]]-Table1[[#This Row],[Total (HRK million)                                          ]]</f>
        <v>-5.2380040000000001</v>
      </c>
      <c r="AS201" s="11">
        <f>Table1[[#This Row],[Total (HRK million)                                                  ]]*1000000/Table1[[#This Row],[Population 2017               ]]</f>
        <v>-896.15124037639009</v>
      </c>
      <c r="AT201" s="45">
        <v>5917</v>
      </c>
      <c r="AU201" s="46">
        <v>15.405913</v>
      </c>
      <c r="AV201" s="13">
        <f>Table1[[#This Row],[Total (HRK million)                                ]]*1000000/Table1[[#This Row],[Population 2016]]</f>
        <v>2603.6695960790939</v>
      </c>
      <c r="AW201" s="46">
        <v>12.850574</v>
      </c>
      <c r="AX201" s="13">
        <f>Table1[[#This Row],[Total (HRK million)                                                        ]]*1000000/Table1[[#This Row],[Population 2016]]</f>
        <v>2171.8056447524082</v>
      </c>
      <c r="AY201" s="82">
        <f>Table1[[#This Row],[Total (HRK million)                                ]]-Table1[[#This Row],[Total (HRK million)                                                        ]]</f>
        <v>2.555339</v>
      </c>
      <c r="AZ201" s="13">
        <f>Table1[[#This Row],[Total (HRK million)                                                                      ]]*1000000/Table1[[#This Row],[Population 2016]]</f>
        <v>431.86395132668582</v>
      </c>
      <c r="BA201" s="68">
        <v>5997</v>
      </c>
      <c r="BB201" s="52">
        <v>11.889067000000001</v>
      </c>
      <c r="BC201" s="13">
        <f>Table1[[#This Row],[Total (HRK million)                                                           ]]*1000000/Table1[[#This Row],[Population 2015]]</f>
        <v>1982.5024178756046</v>
      </c>
      <c r="BD201" s="52">
        <v>15.044705</v>
      </c>
      <c r="BE201" s="13">
        <f>Table1[[#This Row],[Total (HRK million) ]]*1000000/Table1[[#This Row],[Population 2015]]</f>
        <v>2508.7051859262965</v>
      </c>
      <c r="BF201" s="82">
        <f>Table1[[#This Row],[Total (HRK million)                                                           ]]-Table1[[#This Row],[Total (HRK million) ]]</f>
        <v>-3.1556379999999997</v>
      </c>
      <c r="BG201" s="13">
        <f>Table1[[#This Row],[Total (HRK million)     ]]*1000000/Table1[[#This Row],[Population 2015]]</f>
        <v>-526.20276805069193</v>
      </c>
      <c r="BH201" s="68">
        <v>6067</v>
      </c>
      <c r="BI201" s="88">
        <v>12.640841</v>
      </c>
      <c r="BJ201" s="12">
        <f>Table1[[#This Row],[Total (HRK million)                                  ]]*1000000/Table1[[#This Row],[Population 2014]]</f>
        <v>2083.5406296357341</v>
      </c>
      <c r="BK201" s="88">
        <v>13.036883</v>
      </c>
      <c r="BL201" s="12">
        <f>Table1[[#This Row],[Total (HRK million)    ]]*1000000/Table1[[#This Row],[Population 2014]]</f>
        <v>2148.8186912806987</v>
      </c>
      <c r="BM201" s="88">
        <f>Table1[[#This Row],[Total (HRK million)                                  ]]-Table1[[#This Row],[Total (HRK million)    ]]</f>
        <v>-0.39604199999999956</v>
      </c>
      <c r="BN201" s="12">
        <f>Table1[[#This Row],[Total (HRK million)      ]]*1000000/Table1[[#This Row],[Population 2014]]</f>
        <v>-65.278061644964481</v>
      </c>
      <c r="BO201" s="94">
        <v>5</v>
      </c>
      <c r="BP201" s="53">
        <v>5</v>
      </c>
      <c r="BQ201" s="55">
        <v>4</v>
      </c>
      <c r="BR201" s="26">
        <v>4</v>
      </c>
      <c r="BS201" s="13">
        <v>5</v>
      </c>
      <c r="BT201" s="13">
        <v>5</v>
      </c>
      <c r="BU201" s="13">
        <v>5</v>
      </c>
      <c r="BV201" s="13">
        <v>4</v>
      </c>
      <c r="BW201" s="56">
        <v>1</v>
      </c>
    </row>
    <row r="202" spans="1:75" x14ac:dyDescent="0.25">
      <c r="A202" s="14" t="s">
        <v>608</v>
      </c>
      <c r="B202" s="15" t="s">
        <v>672</v>
      </c>
      <c r="C202" s="15" t="s">
        <v>251</v>
      </c>
      <c r="D202" s="45">
        <v>2650</v>
      </c>
      <c r="E202" s="44">
        <v>12.88494141</v>
      </c>
      <c r="F202" s="40">
        <f>Table1[[#This Row],[Total (HRK million)]]*1000000/Table1[[#This Row],[Population 2022]]</f>
        <v>4862.2420415094339</v>
      </c>
      <c r="G202" s="44">
        <v>17.763238000000001</v>
      </c>
      <c r="H202" s="40">
        <f>Table1[[#This Row],[Total (HRK million)                ]]*1000000/Table1[[#This Row],[Population 2022]]</f>
        <v>6703.1086792452834</v>
      </c>
      <c r="I202" s="44">
        <v>-4.8782965899999997</v>
      </c>
      <c r="J202" s="40">
        <f>Table1[[#This Row],[Total (HRK million)                           ]]*1000000/Table1[[#This Row],[Population 2022]]</f>
        <v>-1840.8666377358491</v>
      </c>
      <c r="K202" s="45">
        <v>2749</v>
      </c>
      <c r="L202" s="44">
        <v>13.733147000000001</v>
      </c>
      <c r="M202" s="40">
        <f>Table1[[#This Row],[Total (HRK million)  ]]*1000000/Table1[[#This Row],[Population 2021]]</f>
        <v>4995.6882502728267</v>
      </c>
      <c r="N202" s="44">
        <v>13.48776</v>
      </c>
      <c r="O202" s="40">
        <f>Table1[[#This Row],[Total (HRK million)                 ]]*1000000/Table1[[#This Row],[Population 2021]]</f>
        <v>4906.424154237905</v>
      </c>
      <c r="P202" s="44">
        <v>0.24538700000000091</v>
      </c>
      <c r="Q202" s="40">
        <f>Table1[[#This Row],[Total (HRK million)                            ]]*1000000/Table1[[#This Row],[Population 2021]]</f>
        <v>89.264096034922119</v>
      </c>
      <c r="R202" s="64">
        <v>2955</v>
      </c>
      <c r="S202" s="35">
        <v>11.24136</v>
      </c>
      <c r="T202" s="36">
        <f>Table1[[#This Row],[Total (HRK million)   ]]*1000000/Table1[[#This Row],[Population 2020]]</f>
        <v>3804.1827411167515</v>
      </c>
      <c r="U202" s="35">
        <v>12.378026999999999</v>
      </c>
      <c r="V202" s="36">
        <f>Table1[[#This Row],[Total (HRK million)                  ]]*1000000/Table1[[#This Row],[Population 2020]]</f>
        <v>4188.8416243654819</v>
      </c>
      <c r="W202" s="35">
        <f>Table1[[#This Row],[Total (HRK million)   ]]-Table1[[#This Row],[Total (HRK million)                  ]]</f>
        <v>-1.1366669999999992</v>
      </c>
      <c r="X202" s="36">
        <f>Table1[[#This Row],[Total (HRK million)                             ]]*1000000/Table1[[#This Row],[Population 2020]]</f>
        <v>-384.65888324873072</v>
      </c>
      <c r="Y202" s="68">
        <v>2984</v>
      </c>
      <c r="Z202" s="7">
        <v>11.787110999999999</v>
      </c>
      <c r="AA202" s="6">
        <f>Table1[[#This Row],[Total (HRK million)                     ]]*1000000/Table1[[#This Row],[Population 2019                 ]]</f>
        <v>3950.1042225201072</v>
      </c>
      <c r="AB202" s="7">
        <v>11.684335000000001</v>
      </c>
      <c r="AC202" s="6">
        <f>Table1[[#This Row],[Total (HRK million)                                   ]]*1000000/Table1[[#This Row],[Population 2019                 ]]</f>
        <v>3915.6618632707773</v>
      </c>
      <c r="AD202" s="7">
        <f>Table1[[#This Row],[Total (HRK million)                     ]]-Table1[[#This Row],[Total (HRK million)                                   ]]</f>
        <v>0.10277599999999865</v>
      </c>
      <c r="AE202" s="8">
        <f>Table1[[#This Row],[Total (HRK million)                       ]]*1000000/Table1[[#This Row],[Population 2019                 ]]</f>
        <v>34.442359249329307</v>
      </c>
      <c r="AF202" s="6">
        <v>3019</v>
      </c>
      <c r="AG202" s="7">
        <v>9.5131949999999996</v>
      </c>
      <c r="AH202" s="6">
        <f>Table1[[#This Row],[Total (HRK million)                                 ]]*1000000/Table1[[#This Row],[Population 2018]]</f>
        <v>3151.1079827757535</v>
      </c>
      <c r="AI202" s="7">
        <v>10.68211</v>
      </c>
      <c r="AJ202" s="6">
        <f>Table1[[#This Row],[Total (HRK million)                                     ]]*1000000/Table1[[#This Row],[Population 2018]]</f>
        <v>3538.2941371315005</v>
      </c>
      <c r="AK202" s="7">
        <f>Table1[[#This Row],[Total (HRK million)                                 ]]-Table1[[#This Row],[Total (HRK million)                                     ]]</f>
        <v>-1.1689150000000001</v>
      </c>
      <c r="AL202" s="8">
        <f>Table1[[#This Row],[Total (HRK million)                                      ]]*1000000/Table1[[#This Row],[Population 2018]]</f>
        <v>-387.18615435574702</v>
      </c>
      <c r="AM202" s="9">
        <v>3080</v>
      </c>
      <c r="AN202" s="10">
        <v>6.2069559999999999</v>
      </c>
      <c r="AO202" s="11">
        <f>Table1[[#This Row],[Total (HRK million)                                         ]]*1000000/Table1[[#This Row],[Population 2017               ]]</f>
        <v>2015.2454545454545</v>
      </c>
      <c r="AP202" s="10">
        <v>6.3762179999999997</v>
      </c>
      <c r="AQ202" s="11">
        <f>Table1[[#This Row],[Total (HRK million)                                          ]]*1000000/Table1[[#This Row],[Population 2017               ]]</f>
        <v>2070.2006493506492</v>
      </c>
      <c r="AR202" s="10">
        <f>Table1[[#This Row],[Total (HRK million)                                         ]]-Table1[[#This Row],[Total (HRK million)                                          ]]</f>
        <v>-0.1692619999999998</v>
      </c>
      <c r="AS202" s="11">
        <f>Table1[[#This Row],[Total (HRK million)                                                  ]]*1000000/Table1[[#This Row],[Population 2017               ]]</f>
        <v>-54.955194805194736</v>
      </c>
      <c r="AT202" s="45">
        <v>3152</v>
      </c>
      <c r="AU202" s="46">
        <v>6.6057220000000001</v>
      </c>
      <c r="AV202" s="13">
        <f>Table1[[#This Row],[Total (HRK million)                                ]]*1000000/Table1[[#This Row],[Population 2016]]</f>
        <v>2095.7239847715737</v>
      </c>
      <c r="AW202" s="46">
        <v>7.6180060000000003</v>
      </c>
      <c r="AX202" s="13">
        <f>Table1[[#This Row],[Total (HRK million)                                                        ]]*1000000/Table1[[#This Row],[Population 2016]]</f>
        <v>2416.8800761421321</v>
      </c>
      <c r="AY202" s="82">
        <f>Table1[[#This Row],[Total (HRK million)                                ]]-Table1[[#This Row],[Total (HRK million)                                                        ]]</f>
        <v>-1.0122840000000002</v>
      </c>
      <c r="AZ202" s="13">
        <f>Table1[[#This Row],[Total (HRK million)                                                                      ]]*1000000/Table1[[#This Row],[Population 2016]]</f>
        <v>-321.15609137055844</v>
      </c>
      <c r="BA202" s="68">
        <v>3169</v>
      </c>
      <c r="BB202" s="52">
        <v>6.4141490000000001</v>
      </c>
      <c r="BC202" s="13">
        <f>Table1[[#This Row],[Total (HRK million)                                                           ]]*1000000/Table1[[#This Row],[Population 2015]]</f>
        <v>2024.0293467970969</v>
      </c>
      <c r="BD202" s="52">
        <v>6.0643399999999996</v>
      </c>
      <c r="BE202" s="13">
        <f>Table1[[#This Row],[Total (HRK million) ]]*1000000/Table1[[#This Row],[Population 2015]]</f>
        <v>1913.6446828652572</v>
      </c>
      <c r="BF202" s="82">
        <f>Table1[[#This Row],[Total (HRK million)                                                           ]]-Table1[[#This Row],[Total (HRK million) ]]</f>
        <v>0.34980900000000048</v>
      </c>
      <c r="BG202" s="13">
        <f>Table1[[#This Row],[Total (HRK million)     ]]*1000000/Table1[[#This Row],[Population 2015]]</f>
        <v>110.38466393183984</v>
      </c>
      <c r="BH202" s="68">
        <v>3234</v>
      </c>
      <c r="BI202" s="88">
        <v>4.2311389999999998</v>
      </c>
      <c r="BJ202" s="12">
        <f>Table1[[#This Row],[Total (HRK million)                                  ]]*1000000/Table1[[#This Row],[Population 2014]]</f>
        <v>1308.3299319727892</v>
      </c>
      <c r="BK202" s="88">
        <v>4.5470769999999998</v>
      </c>
      <c r="BL202" s="12">
        <f>Table1[[#This Row],[Total (HRK million)    ]]*1000000/Table1[[#This Row],[Population 2014]]</f>
        <v>1406.0225726654298</v>
      </c>
      <c r="BM202" s="88">
        <f>Table1[[#This Row],[Total (HRK million)                                  ]]-Table1[[#This Row],[Total (HRK million)    ]]</f>
        <v>-0.31593800000000005</v>
      </c>
      <c r="BN202" s="12">
        <f>Table1[[#This Row],[Total (HRK million)      ]]*1000000/Table1[[#This Row],[Population 2014]]</f>
        <v>-97.692640692640708</v>
      </c>
      <c r="BO202" s="94">
        <v>5</v>
      </c>
      <c r="BP202" s="53">
        <v>5</v>
      </c>
      <c r="BQ202" s="55">
        <v>5</v>
      </c>
      <c r="BR202" s="26">
        <v>3</v>
      </c>
      <c r="BS202" s="13">
        <v>3</v>
      </c>
      <c r="BT202" s="13">
        <v>3</v>
      </c>
      <c r="BU202" s="13">
        <v>3</v>
      </c>
      <c r="BV202" s="13">
        <v>0</v>
      </c>
      <c r="BW202" s="56">
        <v>0</v>
      </c>
    </row>
    <row r="203" spans="1:75" x14ac:dyDescent="0.25">
      <c r="A203" s="14" t="s">
        <v>608</v>
      </c>
      <c r="B203" s="15" t="s">
        <v>666</v>
      </c>
      <c r="C203" s="15" t="s">
        <v>399</v>
      </c>
      <c r="D203" s="47">
        <v>3274</v>
      </c>
      <c r="E203" s="46">
        <v>21.363201069999999</v>
      </c>
      <c r="F203" s="36">
        <f>Table1[[#This Row],[Total (HRK million)]]*1000000/Table1[[#This Row],[Population 2022]]</f>
        <v>6525.1072296884549</v>
      </c>
      <c r="G203" s="46">
        <v>28.517447880000002</v>
      </c>
      <c r="H203" s="36">
        <f>Table1[[#This Row],[Total (HRK million)                ]]*1000000/Table1[[#This Row],[Population 2022]]</f>
        <v>8710.2772999389126</v>
      </c>
      <c r="I203" s="46">
        <v>-7.1542468100000027</v>
      </c>
      <c r="J203" s="36">
        <f>Table1[[#This Row],[Total (HRK million)                           ]]*1000000/Table1[[#This Row],[Population 2022]]</f>
        <v>-2185.170070250459</v>
      </c>
      <c r="K203" s="47">
        <v>3357</v>
      </c>
      <c r="L203" s="46">
        <v>25.291141</v>
      </c>
      <c r="M203" s="36">
        <f>Table1[[#This Row],[Total (HRK million)  ]]*1000000/Table1[[#This Row],[Population 2021]]</f>
        <v>7533.8519511468576</v>
      </c>
      <c r="N203" s="46">
        <v>32.246541999999998</v>
      </c>
      <c r="O203" s="36">
        <f>Table1[[#This Row],[Total (HRK million)                 ]]*1000000/Table1[[#This Row],[Population 2021]]</f>
        <v>9605.7616919868924</v>
      </c>
      <c r="P203" s="46">
        <v>-6.9554009999999984</v>
      </c>
      <c r="Q203" s="36">
        <f>Table1[[#This Row],[Total (HRK million)                            ]]*1000000/Table1[[#This Row],[Population 2021]]</f>
        <v>-2071.9097408400353</v>
      </c>
      <c r="R203" s="64">
        <v>3547</v>
      </c>
      <c r="S203" s="35">
        <v>22.808710999999999</v>
      </c>
      <c r="T203" s="36">
        <f>Table1[[#This Row],[Total (HRK million)   ]]*1000000/Table1[[#This Row],[Population 2020]]</f>
        <v>6430.4231745136731</v>
      </c>
      <c r="U203" s="35">
        <v>19.047675000000002</v>
      </c>
      <c r="V203" s="36">
        <f>Table1[[#This Row],[Total (HRK million)                  ]]*1000000/Table1[[#This Row],[Population 2020]]</f>
        <v>5370.0803495912041</v>
      </c>
      <c r="W203" s="35">
        <f>Table1[[#This Row],[Total (HRK million)   ]]-Table1[[#This Row],[Total (HRK million)                  ]]</f>
        <v>3.7610359999999972</v>
      </c>
      <c r="X203" s="36">
        <f>Table1[[#This Row],[Total (HRK million)                             ]]*1000000/Table1[[#This Row],[Population 2020]]</f>
        <v>1060.3428249224689</v>
      </c>
      <c r="Y203" s="68">
        <v>3609</v>
      </c>
      <c r="Z203" s="7">
        <v>21.461656000000001</v>
      </c>
      <c r="AA203" s="6">
        <f>Table1[[#This Row],[Total (HRK million)                     ]]*1000000/Table1[[#This Row],[Population 2019                 ]]</f>
        <v>5946.7043502355227</v>
      </c>
      <c r="AB203" s="7">
        <v>23.627447</v>
      </c>
      <c r="AC203" s="6">
        <f>Table1[[#This Row],[Total (HRK million)                                   ]]*1000000/Table1[[#This Row],[Population 2019                 ]]</f>
        <v>6546.8126904959827</v>
      </c>
      <c r="AD203" s="7">
        <f>Table1[[#This Row],[Total (HRK million)                     ]]-Table1[[#This Row],[Total (HRK million)                                   ]]</f>
        <v>-2.1657909999999987</v>
      </c>
      <c r="AE203" s="8">
        <f>Table1[[#This Row],[Total (HRK million)                       ]]*1000000/Table1[[#This Row],[Population 2019                 ]]</f>
        <v>-600.10834026045961</v>
      </c>
      <c r="AF203" s="6">
        <v>3724</v>
      </c>
      <c r="AG203" s="7">
        <v>24.065871000000001</v>
      </c>
      <c r="AH203" s="6">
        <f>Table1[[#This Row],[Total (HRK million)                                 ]]*1000000/Table1[[#This Row],[Population 2018]]</f>
        <v>6462.3713748657356</v>
      </c>
      <c r="AI203" s="7">
        <v>22.608957</v>
      </c>
      <c r="AJ203" s="6">
        <f>Table1[[#This Row],[Total (HRK million)                                     ]]*1000000/Table1[[#This Row],[Population 2018]]</f>
        <v>6071.1484962406012</v>
      </c>
      <c r="AK203" s="7">
        <f>Table1[[#This Row],[Total (HRK million)                                 ]]-Table1[[#This Row],[Total (HRK million)                                     ]]</f>
        <v>1.4569140000000012</v>
      </c>
      <c r="AL203" s="8">
        <f>Table1[[#This Row],[Total (HRK million)                                      ]]*1000000/Table1[[#This Row],[Population 2018]]</f>
        <v>391.22287862513457</v>
      </c>
      <c r="AM203" s="9">
        <v>3790</v>
      </c>
      <c r="AN203" s="10">
        <v>17.378609999999998</v>
      </c>
      <c r="AO203" s="11">
        <f>Table1[[#This Row],[Total (HRK million)                                         ]]*1000000/Table1[[#This Row],[Population 2017               ]]</f>
        <v>4585.385224274406</v>
      </c>
      <c r="AP203" s="10">
        <v>19.809034</v>
      </c>
      <c r="AQ203" s="11">
        <f>Table1[[#This Row],[Total (HRK million)                                          ]]*1000000/Table1[[#This Row],[Population 2017               ]]</f>
        <v>5226.6580474934035</v>
      </c>
      <c r="AR203" s="10">
        <f>Table1[[#This Row],[Total (HRK million)                                         ]]-Table1[[#This Row],[Total (HRK million)                                          ]]</f>
        <v>-2.4304240000000021</v>
      </c>
      <c r="AS203" s="11">
        <f>Table1[[#This Row],[Total (HRK million)                                                  ]]*1000000/Table1[[#This Row],[Population 2017               ]]</f>
        <v>-641.27282321899793</v>
      </c>
      <c r="AT203" s="45">
        <v>4033</v>
      </c>
      <c r="AU203" s="46">
        <v>13.202016</v>
      </c>
      <c r="AV203" s="13">
        <f>Table1[[#This Row],[Total (HRK million)                                ]]*1000000/Table1[[#This Row],[Population 2016]]</f>
        <v>3273.4976444334243</v>
      </c>
      <c r="AW203" s="46">
        <v>11.415279</v>
      </c>
      <c r="AX203" s="13">
        <f>Table1[[#This Row],[Total (HRK million)                                                        ]]*1000000/Table1[[#This Row],[Population 2016]]</f>
        <v>2830.4683858170097</v>
      </c>
      <c r="AY203" s="82">
        <f>Table1[[#This Row],[Total (HRK million)                                ]]-Table1[[#This Row],[Total (HRK million)                                                        ]]</f>
        <v>1.7867370000000005</v>
      </c>
      <c r="AZ203" s="13">
        <f>Table1[[#This Row],[Total (HRK million)                                                                      ]]*1000000/Table1[[#This Row],[Population 2016]]</f>
        <v>443.02925861641472</v>
      </c>
      <c r="BA203" s="68">
        <v>4183</v>
      </c>
      <c r="BB203" s="52">
        <v>14.706815000000001</v>
      </c>
      <c r="BC203" s="13">
        <f>Table1[[#This Row],[Total (HRK million)                                                           ]]*1000000/Table1[[#This Row],[Population 2015]]</f>
        <v>3515.8534544585227</v>
      </c>
      <c r="BD203" s="52">
        <v>14.944056</v>
      </c>
      <c r="BE203" s="13">
        <f>Table1[[#This Row],[Total (HRK million) ]]*1000000/Table1[[#This Row],[Population 2015]]</f>
        <v>3572.568969639015</v>
      </c>
      <c r="BF203" s="82">
        <f>Table1[[#This Row],[Total (HRK million)                                                           ]]-Table1[[#This Row],[Total (HRK million) ]]</f>
        <v>-0.23724099999999915</v>
      </c>
      <c r="BG203" s="13">
        <f>Table1[[#This Row],[Total (HRK million)     ]]*1000000/Table1[[#This Row],[Population 2015]]</f>
        <v>-56.715515180492268</v>
      </c>
      <c r="BH203" s="68">
        <v>4318</v>
      </c>
      <c r="BI203" s="88">
        <v>16.915682</v>
      </c>
      <c r="BJ203" s="12">
        <f>Table1[[#This Row],[Total (HRK million)                                  ]]*1000000/Table1[[#This Row],[Population 2014]]</f>
        <v>3917.4807781380268</v>
      </c>
      <c r="BK203" s="88">
        <v>19.442198000000001</v>
      </c>
      <c r="BL203" s="12">
        <f>Table1[[#This Row],[Total (HRK million)    ]]*1000000/Table1[[#This Row],[Population 2014]]</f>
        <v>4502.5933302454841</v>
      </c>
      <c r="BM203" s="88">
        <f>Table1[[#This Row],[Total (HRK million)                                  ]]-Table1[[#This Row],[Total (HRK million)    ]]</f>
        <v>-2.5265160000000009</v>
      </c>
      <c r="BN203" s="12">
        <f>Table1[[#This Row],[Total (HRK million)      ]]*1000000/Table1[[#This Row],[Population 2014]]</f>
        <v>-585.11255210745742</v>
      </c>
      <c r="BO203" s="94">
        <v>5</v>
      </c>
      <c r="BP203" s="53">
        <v>4</v>
      </c>
      <c r="BQ203" s="55">
        <v>5</v>
      </c>
      <c r="BR203" s="26">
        <v>5</v>
      </c>
      <c r="BS203" s="13">
        <v>4</v>
      </c>
      <c r="BT203" s="13">
        <v>5</v>
      </c>
      <c r="BU203" s="13">
        <v>5</v>
      </c>
      <c r="BV203" s="13">
        <v>2</v>
      </c>
      <c r="BW203" s="56">
        <v>1</v>
      </c>
    </row>
    <row r="204" spans="1:75" x14ac:dyDescent="0.25">
      <c r="A204" s="14" t="s">
        <v>607</v>
      </c>
      <c r="B204" s="15" t="s">
        <v>676</v>
      </c>
      <c r="C204" s="15" t="s">
        <v>84</v>
      </c>
      <c r="D204" s="45">
        <v>11195</v>
      </c>
      <c r="E204" s="44">
        <v>83.991857390000007</v>
      </c>
      <c r="F204" s="40">
        <f>Table1[[#This Row],[Total (HRK million)]]*1000000/Table1[[#This Row],[Population 2022]]</f>
        <v>7502.6223662349266</v>
      </c>
      <c r="G204" s="44">
        <v>114.36232562000001</v>
      </c>
      <c r="H204" s="40">
        <f>Table1[[#This Row],[Total (HRK million)                ]]*1000000/Table1[[#This Row],[Population 2022]]</f>
        <v>10215.482413577491</v>
      </c>
      <c r="I204" s="44">
        <v>-30.370468230000004</v>
      </c>
      <c r="J204" s="40">
        <f>Table1[[#This Row],[Total (HRK million)                           ]]*1000000/Table1[[#This Row],[Population 2022]]</f>
        <v>-2712.860047342564</v>
      </c>
      <c r="K204" s="45">
        <v>11633</v>
      </c>
      <c r="L204" s="44">
        <v>68.214156000000003</v>
      </c>
      <c r="M204" s="40">
        <f>Table1[[#This Row],[Total (HRK million)  ]]*1000000/Table1[[#This Row],[Population 2021]]</f>
        <v>5863.8490501160495</v>
      </c>
      <c r="N204" s="44">
        <v>76.966340000000002</v>
      </c>
      <c r="O204" s="40">
        <f>Table1[[#This Row],[Total (HRK million)                 ]]*1000000/Table1[[#This Row],[Population 2021]]</f>
        <v>6616.2073411845613</v>
      </c>
      <c r="P204" s="44">
        <v>-8.7521839999999997</v>
      </c>
      <c r="Q204" s="40">
        <f>Table1[[#This Row],[Total (HRK million)                            ]]*1000000/Table1[[#This Row],[Population 2021]]</f>
        <v>-752.35829106851202</v>
      </c>
      <c r="R204" s="64">
        <v>11286</v>
      </c>
      <c r="S204" s="35">
        <v>61.130037000000002</v>
      </c>
      <c r="T204" s="36">
        <f>Table1[[#This Row],[Total (HRK million)   ]]*1000000/Table1[[#This Row],[Population 2020]]</f>
        <v>5416.448431685274</v>
      </c>
      <c r="U204" s="35">
        <v>69.102891</v>
      </c>
      <c r="V204" s="36">
        <f>Table1[[#This Row],[Total (HRK million)                  ]]*1000000/Table1[[#This Row],[Population 2020]]</f>
        <v>6122.8859649122805</v>
      </c>
      <c r="W204" s="35">
        <f>Table1[[#This Row],[Total (HRK million)   ]]-Table1[[#This Row],[Total (HRK million)                  ]]</f>
        <v>-7.9728539999999981</v>
      </c>
      <c r="X204" s="36">
        <f>Table1[[#This Row],[Total (HRK million)                             ]]*1000000/Table1[[#This Row],[Population 2020]]</f>
        <v>-706.43753322700672</v>
      </c>
      <c r="Y204" s="68">
        <v>11513</v>
      </c>
      <c r="Z204" s="7">
        <v>59.976877000000002</v>
      </c>
      <c r="AA204" s="6">
        <f>Table1[[#This Row],[Total (HRK million)                     ]]*1000000/Table1[[#This Row],[Population 2019                 ]]</f>
        <v>5209.4916181707631</v>
      </c>
      <c r="AB204" s="7">
        <v>52.402236000000002</v>
      </c>
      <c r="AC204" s="6">
        <f>Table1[[#This Row],[Total (HRK million)                                   ]]*1000000/Table1[[#This Row],[Population 2019                 ]]</f>
        <v>4551.5709198297573</v>
      </c>
      <c r="AD204" s="7">
        <f>Table1[[#This Row],[Total (HRK million)                     ]]-Table1[[#This Row],[Total (HRK million)                                   ]]</f>
        <v>7.5746409999999997</v>
      </c>
      <c r="AE204" s="8">
        <f>Table1[[#This Row],[Total (HRK million)                       ]]*1000000/Table1[[#This Row],[Population 2019                 ]]</f>
        <v>657.92069834100585</v>
      </c>
      <c r="AF204" s="6">
        <v>11590</v>
      </c>
      <c r="AG204" s="7">
        <v>66.876576999999997</v>
      </c>
      <c r="AH204" s="6">
        <f>Table1[[#This Row],[Total (HRK million)                                 ]]*1000000/Table1[[#This Row],[Population 2018]]</f>
        <v>5770.1964624676448</v>
      </c>
      <c r="AI204" s="7">
        <v>65.947805000000002</v>
      </c>
      <c r="AJ204" s="6">
        <f>Table1[[#This Row],[Total (HRK million)                                     ]]*1000000/Table1[[#This Row],[Population 2018]]</f>
        <v>5690.0608283002584</v>
      </c>
      <c r="AK204" s="7">
        <f>Table1[[#This Row],[Total (HRK million)                                 ]]-Table1[[#This Row],[Total (HRK million)                                     ]]</f>
        <v>0.92877199999999505</v>
      </c>
      <c r="AL204" s="8">
        <f>Table1[[#This Row],[Total (HRK million)                                      ]]*1000000/Table1[[#This Row],[Population 2018]]</f>
        <v>80.135634167385248</v>
      </c>
      <c r="AM204" s="9">
        <v>11944</v>
      </c>
      <c r="AN204" s="10">
        <v>39.141877000000001</v>
      </c>
      <c r="AO204" s="11">
        <f>Table1[[#This Row],[Total (HRK million)                                         ]]*1000000/Table1[[#This Row],[Population 2017               ]]</f>
        <v>3277.1162926992633</v>
      </c>
      <c r="AP204" s="10">
        <v>32.363812000000003</v>
      </c>
      <c r="AQ204" s="11">
        <f>Table1[[#This Row],[Total (HRK million)                                          ]]*1000000/Table1[[#This Row],[Population 2017               ]]</f>
        <v>2709.6292699263231</v>
      </c>
      <c r="AR204" s="10">
        <f>Table1[[#This Row],[Total (HRK million)                                         ]]-Table1[[#This Row],[Total (HRK million)                                          ]]</f>
        <v>6.778064999999998</v>
      </c>
      <c r="AS204" s="11">
        <f>Table1[[#This Row],[Total (HRK million)                                                  ]]*1000000/Table1[[#This Row],[Population 2017               ]]</f>
        <v>567.48702277294024</v>
      </c>
      <c r="AT204" s="45">
        <v>12594</v>
      </c>
      <c r="AU204" s="46">
        <v>41.575090000000003</v>
      </c>
      <c r="AV204" s="13">
        <f>Table1[[#This Row],[Total (HRK million)                                ]]*1000000/Table1[[#This Row],[Population 2016]]</f>
        <v>3301.182309036049</v>
      </c>
      <c r="AW204" s="46">
        <v>35.088281000000002</v>
      </c>
      <c r="AX204" s="13">
        <f>Table1[[#This Row],[Total (HRK million)                                                        ]]*1000000/Table1[[#This Row],[Population 2016]]</f>
        <v>2786.1109258377005</v>
      </c>
      <c r="AY204" s="82">
        <f>Table1[[#This Row],[Total (HRK million)                                ]]-Table1[[#This Row],[Total (HRK million)                                                        ]]</f>
        <v>6.4868090000000009</v>
      </c>
      <c r="AZ204" s="13">
        <f>Table1[[#This Row],[Total (HRK million)                                                                      ]]*1000000/Table1[[#This Row],[Population 2016]]</f>
        <v>515.07138319834849</v>
      </c>
      <c r="BA204" s="68">
        <v>13095</v>
      </c>
      <c r="BB204" s="52">
        <v>35.308613999999999</v>
      </c>
      <c r="BC204" s="13">
        <f>Table1[[#This Row],[Total (HRK million)                                                           ]]*1000000/Table1[[#This Row],[Population 2015]]</f>
        <v>2696.3431844215347</v>
      </c>
      <c r="BD204" s="52">
        <v>39.286292000000003</v>
      </c>
      <c r="BE204" s="13">
        <f>Table1[[#This Row],[Total (HRK million) ]]*1000000/Table1[[#This Row],[Population 2015]]</f>
        <v>3000.0986636120656</v>
      </c>
      <c r="BF204" s="82">
        <f>Table1[[#This Row],[Total (HRK million)                                                           ]]-Table1[[#This Row],[Total (HRK million) ]]</f>
        <v>-3.9776780000000045</v>
      </c>
      <c r="BG204" s="13">
        <f>Table1[[#This Row],[Total (HRK million)     ]]*1000000/Table1[[#This Row],[Population 2015]]</f>
        <v>-303.7554791905311</v>
      </c>
      <c r="BH204" s="68">
        <v>13525</v>
      </c>
      <c r="BI204" s="88">
        <v>37.064833</v>
      </c>
      <c r="BJ204" s="12">
        <f>Table1[[#This Row],[Total (HRK million)                                  ]]*1000000/Table1[[#This Row],[Population 2014]]</f>
        <v>2740.4682439926064</v>
      </c>
      <c r="BK204" s="88">
        <v>34.598914000000001</v>
      </c>
      <c r="BL204" s="12">
        <f>Table1[[#This Row],[Total (HRK million)    ]]*1000000/Table1[[#This Row],[Population 2014]]</f>
        <v>2558.1452125693163</v>
      </c>
      <c r="BM204" s="88">
        <f>Table1[[#This Row],[Total (HRK million)                                  ]]-Table1[[#This Row],[Total (HRK million)    ]]</f>
        <v>2.4659189999999995</v>
      </c>
      <c r="BN204" s="12">
        <f>Table1[[#This Row],[Total (HRK million)      ]]*1000000/Table1[[#This Row],[Population 2014]]</f>
        <v>182.32303142329016</v>
      </c>
      <c r="BO204" s="94">
        <v>5</v>
      </c>
      <c r="BP204" s="53">
        <v>5</v>
      </c>
      <c r="BQ204" s="55">
        <v>3</v>
      </c>
      <c r="BR204" s="26">
        <v>4</v>
      </c>
      <c r="BS204" s="13">
        <v>4</v>
      </c>
      <c r="BT204" s="13">
        <v>4</v>
      </c>
      <c r="BU204" s="13">
        <v>4</v>
      </c>
      <c r="BV204" s="13">
        <v>1</v>
      </c>
      <c r="BW204" s="56">
        <v>1</v>
      </c>
    </row>
    <row r="205" spans="1:75" x14ac:dyDescent="0.25">
      <c r="A205" s="14" t="s">
        <v>608</v>
      </c>
      <c r="B205" s="15" t="s">
        <v>75</v>
      </c>
      <c r="C205" s="15" t="s">
        <v>362</v>
      </c>
      <c r="D205" s="48">
        <v>835</v>
      </c>
      <c r="E205" s="44">
        <v>15.41254391</v>
      </c>
      <c r="F205" s="40">
        <f>Table1[[#This Row],[Total (HRK million)]]*1000000/Table1[[#This Row],[Population 2022]]</f>
        <v>18458.136419161678</v>
      </c>
      <c r="G205" s="44">
        <v>15.887351309999998</v>
      </c>
      <c r="H205" s="40">
        <f>Table1[[#This Row],[Total (HRK million)                ]]*1000000/Table1[[#This Row],[Population 2022]]</f>
        <v>19026.76803592814</v>
      </c>
      <c r="I205" s="44">
        <v>-0.47480739999999849</v>
      </c>
      <c r="J205" s="40">
        <f>Table1[[#This Row],[Total (HRK million)                           ]]*1000000/Table1[[#This Row],[Population 2022]]</f>
        <v>-568.6316167664653</v>
      </c>
      <c r="K205" s="48">
        <v>815</v>
      </c>
      <c r="L205" s="44">
        <v>14.280400999999999</v>
      </c>
      <c r="M205" s="40">
        <f>Table1[[#This Row],[Total (HRK million)  ]]*1000000/Table1[[#This Row],[Population 2021]]</f>
        <v>17521.964417177915</v>
      </c>
      <c r="N205" s="44">
        <v>10.300611</v>
      </c>
      <c r="O205" s="40">
        <f>Table1[[#This Row],[Total (HRK million)                 ]]*1000000/Table1[[#This Row],[Population 2021]]</f>
        <v>12638.786503067484</v>
      </c>
      <c r="P205" s="44">
        <v>3.9797899999999995</v>
      </c>
      <c r="Q205" s="40">
        <f>Table1[[#This Row],[Total (HRK million)                            ]]*1000000/Table1[[#This Row],[Population 2021]]</f>
        <v>4883.1779141104289</v>
      </c>
      <c r="R205" s="64">
        <v>908</v>
      </c>
      <c r="S205" s="35">
        <v>11.4695</v>
      </c>
      <c r="T205" s="36">
        <f>Table1[[#This Row],[Total (HRK million)   ]]*1000000/Table1[[#This Row],[Population 2020]]</f>
        <v>12631.607929515418</v>
      </c>
      <c r="U205" s="35">
        <v>11.072350999999999</v>
      </c>
      <c r="V205" s="36">
        <f>Table1[[#This Row],[Total (HRK million)                  ]]*1000000/Table1[[#This Row],[Population 2020]]</f>
        <v>12194.219162995594</v>
      </c>
      <c r="W205" s="35">
        <f>Table1[[#This Row],[Total (HRK million)   ]]-Table1[[#This Row],[Total (HRK million)                  ]]</f>
        <v>0.39714900000000064</v>
      </c>
      <c r="X205" s="36">
        <f>Table1[[#This Row],[Total (HRK million)                             ]]*1000000/Table1[[#This Row],[Population 2020]]</f>
        <v>437.38876651982451</v>
      </c>
      <c r="Y205" s="68">
        <v>911</v>
      </c>
      <c r="Z205" s="7">
        <v>14.560136</v>
      </c>
      <c r="AA205" s="6">
        <f>Table1[[#This Row],[Total (HRK million)                     ]]*1000000/Table1[[#This Row],[Population 2019                 ]]</f>
        <v>15982.586169045006</v>
      </c>
      <c r="AB205" s="7">
        <v>13.18083</v>
      </c>
      <c r="AC205" s="6">
        <f>Table1[[#This Row],[Total (HRK million)                                   ]]*1000000/Table1[[#This Row],[Population 2019                 ]]</f>
        <v>14468.529088913283</v>
      </c>
      <c r="AD205" s="7">
        <f>Table1[[#This Row],[Total (HRK million)                     ]]-Table1[[#This Row],[Total (HRK million)                                   ]]</f>
        <v>1.3793059999999997</v>
      </c>
      <c r="AE205" s="8">
        <f>Table1[[#This Row],[Total (HRK million)                       ]]*1000000/Table1[[#This Row],[Population 2019                 ]]</f>
        <v>1514.0570801317231</v>
      </c>
      <c r="AF205" s="6">
        <v>893</v>
      </c>
      <c r="AG205" s="7">
        <v>13.107787</v>
      </c>
      <c r="AH205" s="6">
        <f>Table1[[#This Row],[Total (HRK million)                                 ]]*1000000/Table1[[#This Row],[Population 2018]]</f>
        <v>14678.372900335946</v>
      </c>
      <c r="AI205" s="7">
        <v>15.168713</v>
      </c>
      <c r="AJ205" s="6">
        <f>Table1[[#This Row],[Total (HRK million)                                     ]]*1000000/Table1[[#This Row],[Population 2018]]</f>
        <v>16986.240761478162</v>
      </c>
      <c r="AK205" s="7">
        <f>Table1[[#This Row],[Total (HRK million)                                 ]]-Table1[[#This Row],[Total (HRK million)                                     ]]</f>
        <v>-2.0609260000000003</v>
      </c>
      <c r="AL205" s="8">
        <f>Table1[[#This Row],[Total (HRK million)                                      ]]*1000000/Table1[[#This Row],[Population 2018]]</f>
        <v>-2307.8678611422174</v>
      </c>
      <c r="AM205" s="9">
        <v>871</v>
      </c>
      <c r="AN205" s="10">
        <v>9.8355870000000003</v>
      </c>
      <c r="AO205" s="11">
        <f>Table1[[#This Row],[Total (HRK million)                                         ]]*1000000/Table1[[#This Row],[Population 2017               ]]</f>
        <v>11292.292766934557</v>
      </c>
      <c r="AP205" s="10">
        <v>10.802527</v>
      </c>
      <c r="AQ205" s="11">
        <f>Table1[[#This Row],[Total (HRK million)                                          ]]*1000000/Table1[[#This Row],[Population 2017               ]]</f>
        <v>12402.442020665902</v>
      </c>
      <c r="AR205" s="10">
        <f>Table1[[#This Row],[Total (HRK million)                                         ]]-Table1[[#This Row],[Total (HRK million)                                          ]]</f>
        <v>-0.96693999999999924</v>
      </c>
      <c r="AS205" s="11">
        <f>Table1[[#This Row],[Total (HRK million)                                                  ]]*1000000/Table1[[#This Row],[Population 2017               ]]</f>
        <v>-1110.1492537313425</v>
      </c>
      <c r="AT205" s="45">
        <v>855</v>
      </c>
      <c r="AU205" s="46">
        <v>9.6564750000000004</v>
      </c>
      <c r="AV205" s="13">
        <f>Table1[[#This Row],[Total (HRK million)                                ]]*1000000/Table1[[#This Row],[Population 2016]]</f>
        <v>11294.122807017544</v>
      </c>
      <c r="AW205" s="46">
        <v>6.4555040000000004</v>
      </c>
      <c r="AX205" s="13">
        <f>Table1[[#This Row],[Total (HRK million)                                                        ]]*1000000/Table1[[#This Row],[Population 2016]]</f>
        <v>7550.297076023392</v>
      </c>
      <c r="AY205" s="82">
        <f>Table1[[#This Row],[Total (HRK million)                                ]]-Table1[[#This Row],[Total (HRK million)                                                        ]]</f>
        <v>3.200971</v>
      </c>
      <c r="AZ205" s="13">
        <f>Table1[[#This Row],[Total (HRK million)                                                                      ]]*1000000/Table1[[#This Row],[Population 2016]]</f>
        <v>3743.8257309941519</v>
      </c>
      <c r="BA205" s="68">
        <v>854</v>
      </c>
      <c r="BB205" s="52">
        <v>9.0871420000000001</v>
      </c>
      <c r="BC205" s="13">
        <f>Table1[[#This Row],[Total (HRK million)                                                           ]]*1000000/Table1[[#This Row],[Population 2015]]</f>
        <v>10640.681498829041</v>
      </c>
      <c r="BD205" s="52">
        <v>6.7822420000000001</v>
      </c>
      <c r="BE205" s="13">
        <f>Table1[[#This Row],[Total (HRK million) ]]*1000000/Table1[[#This Row],[Population 2015]]</f>
        <v>7941.7353629976578</v>
      </c>
      <c r="BF205" s="82">
        <f>Table1[[#This Row],[Total (HRK million)                                                           ]]-Table1[[#This Row],[Total (HRK million) ]]</f>
        <v>2.3048999999999999</v>
      </c>
      <c r="BG205" s="13">
        <f>Table1[[#This Row],[Total (HRK million)     ]]*1000000/Table1[[#This Row],[Population 2015]]</f>
        <v>2698.9461358313815</v>
      </c>
      <c r="BH205" s="68">
        <v>843</v>
      </c>
      <c r="BI205" s="88">
        <v>8.6439380000000003</v>
      </c>
      <c r="BJ205" s="12">
        <f>Table1[[#This Row],[Total (HRK million)                                  ]]*1000000/Table1[[#This Row],[Population 2014]]</f>
        <v>10253.781731909845</v>
      </c>
      <c r="BK205" s="88">
        <v>8.9014769999999999</v>
      </c>
      <c r="BL205" s="12">
        <f>Table1[[#This Row],[Total (HRK million)    ]]*1000000/Table1[[#This Row],[Population 2014]]</f>
        <v>10559.284697508896</v>
      </c>
      <c r="BM205" s="88">
        <f>Table1[[#This Row],[Total (HRK million)                                  ]]-Table1[[#This Row],[Total (HRK million)    ]]</f>
        <v>-0.25753899999999952</v>
      </c>
      <c r="BN205" s="12">
        <f>Table1[[#This Row],[Total (HRK million)      ]]*1000000/Table1[[#This Row],[Population 2014]]</f>
        <v>-305.50296559905041</v>
      </c>
      <c r="BO205" s="94">
        <v>5</v>
      </c>
      <c r="BP205" s="53">
        <v>5</v>
      </c>
      <c r="BQ205" s="55">
        <v>4</v>
      </c>
      <c r="BR205" s="26">
        <v>0</v>
      </c>
      <c r="BS205" s="13">
        <v>3</v>
      </c>
      <c r="BT205" s="13">
        <v>2</v>
      </c>
      <c r="BU205" s="13">
        <v>3</v>
      </c>
      <c r="BV205" s="13">
        <v>0</v>
      </c>
      <c r="BW205" s="56">
        <v>0</v>
      </c>
    </row>
    <row r="206" spans="1:75" x14ac:dyDescent="0.25">
      <c r="A206" s="14" t="s">
        <v>607</v>
      </c>
      <c r="B206" s="15" t="s">
        <v>660</v>
      </c>
      <c r="C206" s="15" t="s">
        <v>96</v>
      </c>
      <c r="D206" s="45">
        <v>1410</v>
      </c>
      <c r="E206" s="44">
        <v>26.834778610000001</v>
      </c>
      <c r="F206" s="40">
        <f>Table1[[#This Row],[Total (HRK million)]]*1000000/Table1[[#This Row],[Population 2022]]</f>
        <v>19031.757879432625</v>
      </c>
      <c r="G206" s="44">
        <v>18.161548740000001</v>
      </c>
      <c r="H206" s="40">
        <f>Table1[[#This Row],[Total (HRK million)                ]]*1000000/Table1[[#This Row],[Population 2022]]</f>
        <v>12880.531021276598</v>
      </c>
      <c r="I206" s="44">
        <v>8.6732298699999966</v>
      </c>
      <c r="J206" s="40">
        <f>Table1[[#This Row],[Total (HRK million)                           ]]*1000000/Table1[[#This Row],[Population 2022]]</f>
        <v>6151.2268581560265</v>
      </c>
      <c r="K206" s="45">
        <v>1394</v>
      </c>
      <c r="L206" s="44">
        <v>16.325807000000001</v>
      </c>
      <c r="M206" s="40">
        <f>Table1[[#This Row],[Total (HRK million)  ]]*1000000/Table1[[#This Row],[Population 2021]]</f>
        <v>11711.482783357247</v>
      </c>
      <c r="N206" s="44">
        <v>28.173711000000001</v>
      </c>
      <c r="O206" s="40">
        <f>Table1[[#This Row],[Total (HRK million)                 ]]*1000000/Table1[[#This Row],[Population 2021]]</f>
        <v>20210.69655667145</v>
      </c>
      <c r="P206" s="44">
        <v>-11.847904</v>
      </c>
      <c r="Q206" s="40">
        <f>Table1[[#This Row],[Total (HRK million)                            ]]*1000000/Table1[[#This Row],[Population 2021]]</f>
        <v>-8499.2137733142044</v>
      </c>
      <c r="R206" s="64">
        <v>1491</v>
      </c>
      <c r="S206" s="35">
        <v>11.150261</v>
      </c>
      <c r="T206" s="36">
        <f>Table1[[#This Row],[Total (HRK million)   ]]*1000000/Table1[[#This Row],[Population 2020]]</f>
        <v>7478.3775989268943</v>
      </c>
      <c r="U206" s="35">
        <v>14.949954</v>
      </c>
      <c r="V206" s="36">
        <f>Table1[[#This Row],[Total (HRK million)                  ]]*1000000/Table1[[#This Row],[Population 2020]]</f>
        <v>10026.796780684104</v>
      </c>
      <c r="W206" s="35">
        <f>Table1[[#This Row],[Total (HRK million)   ]]-Table1[[#This Row],[Total (HRK million)                  ]]</f>
        <v>-3.7996929999999995</v>
      </c>
      <c r="X206" s="36">
        <f>Table1[[#This Row],[Total (HRK million)                             ]]*1000000/Table1[[#This Row],[Population 2020]]</f>
        <v>-2548.4191817572096</v>
      </c>
      <c r="Y206" s="68">
        <v>1484</v>
      </c>
      <c r="Z206" s="7">
        <v>12.130715</v>
      </c>
      <c r="AA206" s="6">
        <f>Table1[[#This Row],[Total (HRK million)                     ]]*1000000/Table1[[#This Row],[Population 2019                 ]]</f>
        <v>8174.3362533692725</v>
      </c>
      <c r="AB206" s="7">
        <v>8.8733869999999992</v>
      </c>
      <c r="AC206" s="6">
        <f>Table1[[#This Row],[Total (HRK million)                                   ]]*1000000/Table1[[#This Row],[Population 2019                 ]]</f>
        <v>5979.3712938005392</v>
      </c>
      <c r="AD206" s="7">
        <f>Table1[[#This Row],[Total (HRK million)                     ]]-Table1[[#This Row],[Total (HRK million)                                   ]]</f>
        <v>3.2573280000000011</v>
      </c>
      <c r="AE206" s="8">
        <f>Table1[[#This Row],[Total (HRK million)                       ]]*1000000/Table1[[#This Row],[Population 2019                 ]]</f>
        <v>2194.9649595687338</v>
      </c>
      <c r="AF206" s="6">
        <v>1489</v>
      </c>
      <c r="AG206" s="7">
        <v>13.474994000000001</v>
      </c>
      <c r="AH206" s="6">
        <f>Table1[[#This Row],[Total (HRK million)                                 ]]*1000000/Table1[[#This Row],[Population 2018]]</f>
        <v>9049.6937541974476</v>
      </c>
      <c r="AI206" s="7">
        <v>8.5811600000000006</v>
      </c>
      <c r="AJ206" s="6">
        <f>Table1[[#This Row],[Total (HRK million)                                     ]]*1000000/Table1[[#This Row],[Population 2018]]</f>
        <v>5763.0355943586301</v>
      </c>
      <c r="AK206" s="7">
        <f>Table1[[#This Row],[Total (HRK million)                                 ]]-Table1[[#This Row],[Total (HRK million)                                     ]]</f>
        <v>4.893834</v>
      </c>
      <c r="AL206" s="8">
        <f>Table1[[#This Row],[Total (HRK million)                                      ]]*1000000/Table1[[#This Row],[Population 2018]]</f>
        <v>3286.6581598388179</v>
      </c>
      <c r="AM206" s="9">
        <v>1498</v>
      </c>
      <c r="AN206" s="10">
        <v>6.0564689999999999</v>
      </c>
      <c r="AO206" s="11">
        <f>Table1[[#This Row],[Total (HRK million)                                         ]]*1000000/Table1[[#This Row],[Population 2017               ]]</f>
        <v>4043.0367156208276</v>
      </c>
      <c r="AP206" s="10">
        <v>6.30518</v>
      </c>
      <c r="AQ206" s="11">
        <f>Table1[[#This Row],[Total (HRK million)                                          ]]*1000000/Table1[[#This Row],[Population 2017               ]]</f>
        <v>4209.065420560748</v>
      </c>
      <c r="AR206" s="10">
        <f>Table1[[#This Row],[Total (HRK million)                                         ]]-Table1[[#This Row],[Total (HRK million)                                          ]]</f>
        <v>-0.24871100000000013</v>
      </c>
      <c r="AS206" s="11">
        <f>Table1[[#This Row],[Total (HRK million)                                                  ]]*1000000/Table1[[#This Row],[Population 2017               ]]</f>
        <v>-166.02870493991998</v>
      </c>
      <c r="AT206" s="45">
        <v>1500</v>
      </c>
      <c r="AU206" s="46">
        <v>6.0320039999999997</v>
      </c>
      <c r="AV206" s="13">
        <f>Table1[[#This Row],[Total (HRK million)                                ]]*1000000/Table1[[#This Row],[Population 2016]]</f>
        <v>4021.3359999999998</v>
      </c>
      <c r="AW206" s="46">
        <v>5.2853820000000002</v>
      </c>
      <c r="AX206" s="13">
        <f>Table1[[#This Row],[Total (HRK million)                                                        ]]*1000000/Table1[[#This Row],[Population 2016]]</f>
        <v>3523.5880000000002</v>
      </c>
      <c r="AY206" s="82">
        <f>Table1[[#This Row],[Total (HRK million)                                ]]-Table1[[#This Row],[Total (HRK million)                                                        ]]</f>
        <v>0.74662199999999945</v>
      </c>
      <c r="AZ206" s="13">
        <f>Table1[[#This Row],[Total (HRK million)                                                                      ]]*1000000/Table1[[#This Row],[Population 2016]]</f>
        <v>497.74799999999959</v>
      </c>
      <c r="BA206" s="68">
        <v>1524</v>
      </c>
      <c r="BB206" s="52">
        <v>10.07803</v>
      </c>
      <c r="BC206" s="13">
        <f>Table1[[#This Row],[Total (HRK million)                                                           ]]*1000000/Table1[[#This Row],[Population 2015]]</f>
        <v>6612.8805774278217</v>
      </c>
      <c r="BD206" s="52">
        <v>9.9948359999999994</v>
      </c>
      <c r="BE206" s="13">
        <f>Table1[[#This Row],[Total (HRK million) ]]*1000000/Table1[[#This Row],[Population 2015]]</f>
        <v>6558.2913385826769</v>
      </c>
      <c r="BF206" s="82">
        <f>Table1[[#This Row],[Total (HRK million)                                                           ]]-Table1[[#This Row],[Total (HRK million) ]]</f>
        <v>8.3194000000000656E-2</v>
      </c>
      <c r="BG206" s="13">
        <f>Table1[[#This Row],[Total (HRK million)     ]]*1000000/Table1[[#This Row],[Population 2015]]</f>
        <v>54.589238845144784</v>
      </c>
      <c r="BH206" s="68">
        <v>1556</v>
      </c>
      <c r="BI206" s="88">
        <v>7.0286109999999997</v>
      </c>
      <c r="BJ206" s="12">
        <f>Table1[[#This Row],[Total (HRK million)                                  ]]*1000000/Table1[[#This Row],[Population 2014]]</f>
        <v>4517.1021850899742</v>
      </c>
      <c r="BK206" s="88">
        <v>6.2410870000000003</v>
      </c>
      <c r="BL206" s="12">
        <f>Table1[[#This Row],[Total (HRK million)    ]]*1000000/Table1[[#This Row],[Population 2014]]</f>
        <v>4010.9813624678663</v>
      </c>
      <c r="BM206" s="88">
        <f>Table1[[#This Row],[Total (HRK million)                                  ]]-Table1[[#This Row],[Total (HRK million)    ]]</f>
        <v>0.78752399999999945</v>
      </c>
      <c r="BN206" s="12">
        <f>Table1[[#This Row],[Total (HRK million)      ]]*1000000/Table1[[#This Row],[Population 2014]]</f>
        <v>506.1208226221076</v>
      </c>
      <c r="BO206" s="94">
        <v>5</v>
      </c>
      <c r="BP206" s="53">
        <v>5</v>
      </c>
      <c r="BQ206" s="55">
        <v>5</v>
      </c>
      <c r="BR206" s="26">
        <v>4</v>
      </c>
      <c r="BS206" s="13">
        <v>3</v>
      </c>
      <c r="BT206" s="13">
        <v>3</v>
      </c>
      <c r="BU206" s="13">
        <v>3</v>
      </c>
      <c r="BV206" s="13">
        <v>3</v>
      </c>
      <c r="BW206" s="56">
        <v>3</v>
      </c>
    </row>
    <row r="207" spans="1:75" x14ac:dyDescent="0.25">
      <c r="A207" s="14" t="s">
        <v>608</v>
      </c>
      <c r="B207" s="15" t="s">
        <v>663</v>
      </c>
      <c r="C207" s="15" t="s">
        <v>516</v>
      </c>
      <c r="D207" s="45">
        <v>8701</v>
      </c>
      <c r="E207" s="44">
        <v>58.974530439999995</v>
      </c>
      <c r="F207" s="40">
        <f>Table1[[#This Row],[Total (HRK million)]]*1000000/Table1[[#This Row],[Population 2022]]</f>
        <v>6777.9025905068384</v>
      </c>
      <c r="G207" s="44">
        <v>67.054535319999999</v>
      </c>
      <c r="H207" s="40">
        <f>Table1[[#This Row],[Total (HRK million)                ]]*1000000/Table1[[#This Row],[Population 2022]]</f>
        <v>7706.5320445925754</v>
      </c>
      <c r="I207" s="44">
        <v>-8.0800048800000024</v>
      </c>
      <c r="J207" s="40">
        <f>Table1[[#This Row],[Total (HRK million)                           ]]*1000000/Table1[[#This Row],[Population 2022]]</f>
        <v>-928.62945408573762</v>
      </c>
      <c r="K207" s="45">
        <v>8607</v>
      </c>
      <c r="L207" s="44">
        <v>49.095021000000003</v>
      </c>
      <c r="M207" s="40">
        <f>Table1[[#This Row],[Total (HRK million)  ]]*1000000/Table1[[#This Row],[Population 2021]]</f>
        <v>5704.0805158591847</v>
      </c>
      <c r="N207" s="44">
        <v>49.251733999999999</v>
      </c>
      <c r="O207" s="40">
        <f>Table1[[#This Row],[Total (HRK million)                 ]]*1000000/Table1[[#This Row],[Population 2021]]</f>
        <v>5722.2881375624493</v>
      </c>
      <c r="P207" s="44">
        <v>-0.15671299999999633</v>
      </c>
      <c r="Q207" s="40">
        <f>Table1[[#This Row],[Total (HRK million)                            ]]*1000000/Table1[[#This Row],[Population 2021]]</f>
        <v>-18.207621703264358</v>
      </c>
      <c r="R207" s="64">
        <v>8616</v>
      </c>
      <c r="S207" s="35">
        <v>44.882081999999997</v>
      </c>
      <c r="T207" s="36">
        <f>Table1[[#This Row],[Total (HRK million)   ]]*1000000/Table1[[#This Row],[Population 2020]]</f>
        <v>5209.1552924791085</v>
      </c>
      <c r="U207" s="35">
        <v>46.033949</v>
      </c>
      <c r="V207" s="36">
        <f>Table1[[#This Row],[Total (HRK million)                  ]]*1000000/Table1[[#This Row],[Population 2020]]</f>
        <v>5342.8445914577533</v>
      </c>
      <c r="W207" s="35">
        <f>Table1[[#This Row],[Total (HRK million)   ]]-Table1[[#This Row],[Total (HRK million)                  ]]</f>
        <v>-1.1518670000000029</v>
      </c>
      <c r="X207" s="36">
        <f>Table1[[#This Row],[Total (HRK million)                             ]]*1000000/Table1[[#This Row],[Population 2020]]</f>
        <v>-133.6892989786447</v>
      </c>
      <c r="Y207" s="68">
        <v>8643</v>
      </c>
      <c r="Z207" s="7">
        <v>56.012521999999997</v>
      </c>
      <c r="AA207" s="6">
        <f>Table1[[#This Row],[Total (HRK million)                     ]]*1000000/Table1[[#This Row],[Population 2019                 ]]</f>
        <v>6480.680550734699</v>
      </c>
      <c r="AB207" s="7">
        <v>64.283287999999999</v>
      </c>
      <c r="AC207" s="6">
        <f>Table1[[#This Row],[Total (HRK million)                                   ]]*1000000/Table1[[#This Row],[Population 2019                 ]]</f>
        <v>7437.6128659030428</v>
      </c>
      <c r="AD207" s="7">
        <f>Table1[[#This Row],[Total (HRK million)                     ]]-Table1[[#This Row],[Total (HRK million)                                   ]]</f>
        <v>-8.2707660000000018</v>
      </c>
      <c r="AE207" s="8">
        <f>Table1[[#This Row],[Total (HRK million)                       ]]*1000000/Table1[[#This Row],[Population 2019                 ]]</f>
        <v>-956.93231516834453</v>
      </c>
      <c r="AF207" s="6">
        <v>8531</v>
      </c>
      <c r="AG207" s="7">
        <v>63.773536</v>
      </c>
      <c r="AH207" s="6">
        <f>Table1[[#This Row],[Total (HRK million)                                 ]]*1000000/Table1[[#This Row],[Population 2018]]</f>
        <v>7475.5053334896256</v>
      </c>
      <c r="AI207" s="7">
        <v>50.576047000000003</v>
      </c>
      <c r="AJ207" s="6">
        <f>Table1[[#This Row],[Total (HRK million)                                     ]]*1000000/Table1[[#This Row],[Population 2018]]</f>
        <v>5928.5015824639549</v>
      </c>
      <c r="AK207" s="7">
        <f>Table1[[#This Row],[Total (HRK million)                                 ]]-Table1[[#This Row],[Total (HRK million)                                     ]]</f>
        <v>13.197488999999997</v>
      </c>
      <c r="AL207" s="8">
        <f>Table1[[#This Row],[Total (HRK million)                                      ]]*1000000/Table1[[#This Row],[Population 2018]]</f>
        <v>1547.0037510256709</v>
      </c>
      <c r="AM207" s="9">
        <v>8395</v>
      </c>
      <c r="AN207" s="10">
        <v>48.479784000000002</v>
      </c>
      <c r="AO207" s="11">
        <f>Table1[[#This Row],[Total (HRK million)                                         ]]*1000000/Table1[[#This Row],[Population 2017               ]]</f>
        <v>5774.8402620607503</v>
      </c>
      <c r="AP207" s="10">
        <v>52.972248999999998</v>
      </c>
      <c r="AQ207" s="11">
        <f>Table1[[#This Row],[Total (HRK million)                                          ]]*1000000/Table1[[#This Row],[Population 2017               ]]</f>
        <v>6309.9760571768911</v>
      </c>
      <c r="AR207" s="10">
        <f>Table1[[#This Row],[Total (HRK million)                                         ]]-Table1[[#This Row],[Total (HRK million)                                          ]]</f>
        <v>-4.4924649999999957</v>
      </c>
      <c r="AS207" s="11">
        <f>Table1[[#This Row],[Total (HRK million)                                                  ]]*1000000/Table1[[#This Row],[Population 2017               ]]</f>
        <v>-535.13579511614</v>
      </c>
      <c r="AT207" s="45">
        <v>8386</v>
      </c>
      <c r="AU207" s="46">
        <v>66.206635000000006</v>
      </c>
      <c r="AV207" s="13">
        <f>Table1[[#This Row],[Total (HRK million)                                ]]*1000000/Table1[[#This Row],[Population 2016]]</f>
        <v>7894.9004292869076</v>
      </c>
      <c r="AW207" s="46">
        <v>47.365403000000001</v>
      </c>
      <c r="AX207" s="13">
        <f>Table1[[#This Row],[Total (HRK million)                                                        ]]*1000000/Table1[[#This Row],[Population 2016]]</f>
        <v>5648.152039112807</v>
      </c>
      <c r="AY207" s="82">
        <f>Table1[[#This Row],[Total (HRK million)                                ]]-Table1[[#This Row],[Total (HRK million)                                                        ]]</f>
        <v>18.841232000000005</v>
      </c>
      <c r="AZ207" s="13">
        <f>Table1[[#This Row],[Total (HRK million)                                                                      ]]*1000000/Table1[[#This Row],[Population 2016]]</f>
        <v>2246.7483901741002</v>
      </c>
      <c r="BA207" s="68">
        <v>8408</v>
      </c>
      <c r="BB207" s="52">
        <v>60.592455999999999</v>
      </c>
      <c r="BC207" s="13">
        <f>Table1[[#This Row],[Total (HRK million)                                                           ]]*1000000/Table1[[#This Row],[Population 2015]]</f>
        <v>7206.5242626070412</v>
      </c>
      <c r="BD207" s="52">
        <v>43.756399000000002</v>
      </c>
      <c r="BE207" s="13">
        <f>Table1[[#This Row],[Total (HRK million) ]]*1000000/Table1[[#This Row],[Population 2015]]</f>
        <v>5204.1387963843954</v>
      </c>
      <c r="BF207" s="82">
        <f>Table1[[#This Row],[Total (HRK million)                                                           ]]-Table1[[#This Row],[Total (HRK million) ]]</f>
        <v>16.836056999999997</v>
      </c>
      <c r="BG207" s="13">
        <f>Table1[[#This Row],[Total (HRK million)     ]]*1000000/Table1[[#This Row],[Population 2015]]</f>
        <v>2002.3854662226447</v>
      </c>
      <c r="BH207" s="68">
        <v>8468</v>
      </c>
      <c r="BI207" s="88">
        <v>63.023384999999998</v>
      </c>
      <c r="BJ207" s="12">
        <f>Table1[[#This Row],[Total (HRK million)                                  ]]*1000000/Table1[[#This Row],[Population 2014]]</f>
        <v>7442.5348370335378</v>
      </c>
      <c r="BK207" s="88">
        <v>71.002672000000004</v>
      </c>
      <c r="BL207" s="12">
        <f>Table1[[#This Row],[Total (HRK million)    ]]*1000000/Table1[[#This Row],[Population 2014]]</f>
        <v>8384.82191780822</v>
      </c>
      <c r="BM207" s="88">
        <f>Table1[[#This Row],[Total (HRK million)                                  ]]-Table1[[#This Row],[Total (HRK million)    ]]</f>
        <v>-7.9792870000000065</v>
      </c>
      <c r="BN207" s="12">
        <f>Table1[[#This Row],[Total (HRK million)      ]]*1000000/Table1[[#This Row],[Population 2014]]</f>
        <v>-942.28708077468195</v>
      </c>
      <c r="BO207" s="94">
        <v>5</v>
      </c>
      <c r="BP207" s="53">
        <v>5</v>
      </c>
      <c r="BQ207" s="55">
        <v>5</v>
      </c>
      <c r="BR207" s="26">
        <v>5</v>
      </c>
      <c r="BS207" s="13">
        <v>5</v>
      </c>
      <c r="BT207" s="13">
        <v>5</v>
      </c>
      <c r="BU207" s="13">
        <v>5</v>
      </c>
      <c r="BV207" s="13">
        <v>5</v>
      </c>
      <c r="BW207" s="56">
        <v>1</v>
      </c>
    </row>
    <row r="208" spans="1:75" x14ac:dyDescent="0.25">
      <c r="A208" s="14" t="s">
        <v>608</v>
      </c>
      <c r="B208" s="15" t="s">
        <v>662</v>
      </c>
      <c r="C208" s="15" t="s">
        <v>271</v>
      </c>
      <c r="D208" s="45">
        <v>1754</v>
      </c>
      <c r="E208" s="44">
        <v>7.3762462400000004</v>
      </c>
      <c r="F208" s="40">
        <f>Table1[[#This Row],[Total (HRK million)]]*1000000/Table1[[#This Row],[Population 2022]]</f>
        <v>4205.3855416191564</v>
      </c>
      <c r="G208" s="44">
        <v>7.84336126</v>
      </c>
      <c r="H208" s="40">
        <f>Table1[[#This Row],[Total (HRK million)                ]]*1000000/Table1[[#This Row],[Population 2022]]</f>
        <v>4471.6996921322689</v>
      </c>
      <c r="I208" s="44">
        <v>-0.46711501999999955</v>
      </c>
      <c r="J208" s="40">
        <f>Table1[[#This Row],[Total (HRK million)                           ]]*1000000/Table1[[#This Row],[Population 2022]]</f>
        <v>-266.31415051311262</v>
      </c>
      <c r="K208" s="45">
        <v>1805</v>
      </c>
      <c r="L208" s="44">
        <v>8.8417910000000006</v>
      </c>
      <c r="M208" s="40">
        <f>Table1[[#This Row],[Total (HRK million)  ]]*1000000/Table1[[#This Row],[Population 2021]]</f>
        <v>4898.4991689750696</v>
      </c>
      <c r="N208" s="44">
        <v>7.8578200000000002</v>
      </c>
      <c r="O208" s="40">
        <f>Table1[[#This Row],[Total (HRK million)                 ]]*1000000/Table1[[#This Row],[Population 2021]]</f>
        <v>4353.3628808864269</v>
      </c>
      <c r="P208" s="44">
        <v>0.98397100000000037</v>
      </c>
      <c r="Q208" s="40">
        <f>Table1[[#This Row],[Total (HRK million)                            ]]*1000000/Table1[[#This Row],[Population 2021]]</f>
        <v>545.1362880886428</v>
      </c>
      <c r="R208" s="64">
        <v>1856</v>
      </c>
      <c r="S208" s="35">
        <v>6.9307230000000004</v>
      </c>
      <c r="T208" s="36">
        <f>Table1[[#This Row],[Total (HRK million)   ]]*1000000/Table1[[#This Row],[Population 2020]]</f>
        <v>3734.2257543103447</v>
      </c>
      <c r="U208" s="35">
        <v>6.5917260000000004</v>
      </c>
      <c r="V208" s="36">
        <f>Table1[[#This Row],[Total (HRK million)                  ]]*1000000/Table1[[#This Row],[Population 2020]]</f>
        <v>3551.5765086206898</v>
      </c>
      <c r="W208" s="35">
        <f>Table1[[#This Row],[Total (HRK million)   ]]-Table1[[#This Row],[Total (HRK million)                  ]]</f>
        <v>0.33899699999999999</v>
      </c>
      <c r="X208" s="36">
        <f>Table1[[#This Row],[Total (HRK million)                             ]]*1000000/Table1[[#This Row],[Population 2020]]</f>
        <v>182.64924568965517</v>
      </c>
      <c r="Y208" s="68">
        <v>1898</v>
      </c>
      <c r="Z208" s="7">
        <v>6.9180609999999998</v>
      </c>
      <c r="AA208" s="6">
        <f>Table1[[#This Row],[Total (HRK million)                     ]]*1000000/Table1[[#This Row],[Population 2019                 ]]</f>
        <v>3644.921496311907</v>
      </c>
      <c r="AB208" s="7">
        <v>7.6196679999999999</v>
      </c>
      <c r="AC208" s="6">
        <f>Table1[[#This Row],[Total (HRK million)                                   ]]*1000000/Table1[[#This Row],[Population 2019                 ]]</f>
        <v>4014.5774499473127</v>
      </c>
      <c r="AD208" s="7">
        <f>Table1[[#This Row],[Total (HRK million)                     ]]-Table1[[#This Row],[Total (HRK million)                                   ]]</f>
        <v>-0.70160700000000009</v>
      </c>
      <c r="AE208" s="8">
        <f>Table1[[#This Row],[Total (HRK million)                       ]]*1000000/Table1[[#This Row],[Population 2019                 ]]</f>
        <v>-369.65595363540575</v>
      </c>
      <c r="AF208" s="6">
        <v>1988</v>
      </c>
      <c r="AG208" s="7">
        <v>5.768573</v>
      </c>
      <c r="AH208" s="6">
        <f>Table1[[#This Row],[Total (HRK million)                                 ]]*1000000/Table1[[#This Row],[Population 2018]]</f>
        <v>2901.696680080483</v>
      </c>
      <c r="AI208" s="7">
        <v>5.8284099999999999</v>
      </c>
      <c r="AJ208" s="6">
        <f>Table1[[#This Row],[Total (HRK million)                                     ]]*1000000/Table1[[#This Row],[Population 2018]]</f>
        <v>2931.7957746478874</v>
      </c>
      <c r="AK208" s="7">
        <f>Table1[[#This Row],[Total (HRK million)                                 ]]-Table1[[#This Row],[Total (HRK million)                                     ]]</f>
        <v>-5.9836999999999918E-2</v>
      </c>
      <c r="AL208" s="8">
        <f>Table1[[#This Row],[Total (HRK million)                                      ]]*1000000/Table1[[#This Row],[Population 2018]]</f>
        <v>-30.099094567404386</v>
      </c>
      <c r="AM208" s="9">
        <v>2045</v>
      </c>
      <c r="AN208" s="10">
        <v>4.6533189999999998</v>
      </c>
      <c r="AO208" s="11">
        <f>Table1[[#This Row],[Total (HRK million)                                         ]]*1000000/Table1[[#This Row],[Population 2017               ]]</f>
        <v>2275.4616136919317</v>
      </c>
      <c r="AP208" s="10">
        <v>5.0676680000000003</v>
      </c>
      <c r="AQ208" s="11">
        <f>Table1[[#This Row],[Total (HRK million)                                          ]]*1000000/Table1[[#This Row],[Population 2017               ]]</f>
        <v>2478.0772616136919</v>
      </c>
      <c r="AR208" s="10">
        <f>Table1[[#This Row],[Total (HRK million)                                         ]]-Table1[[#This Row],[Total (HRK million)                                          ]]</f>
        <v>-0.41434900000000052</v>
      </c>
      <c r="AS208" s="11">
        <f>Table1[[#This Row],[Total (HRK million)                                                  ]]*1000000/Table1[[#This Row],[Population 2017               ]]</f>
        <v>-202.61564792176065</v>
      </c>
      <c r="AT208" s="45">
        <v>2110</v>
      </c>
      <c r="AU208" s="46">
        <v>4.1392220000000002</v>
      </c>
      <c r="AV208" s="13">
        <f>Table1[[#This Row],[Total (HRK million)                                ]]*1000000/Table1[[#This Row],[Population 2016]]</f>
        <v>1961.7165876777251</v>
      </c>
      <c r="AW208" s="46">
        <v>3.7744909999999998</v>
      </c>
      <c r="AX208" s="13">
        <f>Table1[[#This Row],[Total (HRK million)                                                        ]]*1000000/Table1[[#This Row],[Population 2016]]</f>
        <v>1788.8582938388627</v>
      </c>
      <c r="AY208" s="82">
        <f>Table1[[#This Row],[Total (HRK million)                                ]]-Table1[[#This Row],[Total (HRK million)                                                        ]]</f>
        <v>0.36473100000000036</v>
      </c>
      <c r="AZ208" s="13">
        <f>Table1[[#This Row],[Total (HRK million)                                                                      ]]*1000000/Table1[[#This Row],[Population 2016]]</f>
        <v>172.85829383886272</v>
      </c>
      <c r="BA208" s="68">
        <v>2173</v>
      </c>
      <c r="BB208" s="52">
        <v>3.1207850000000001</v>
      </c>
      <c r="BC208" s="13">
        <f>Table1[[#This Row],[Total (HRK million)                                                           ]]*1000000/Table1[[#This Row],[Population 2015]]</f>
        <v>1436.1642890013807</v>
      </c>
      <c r="BD208" s="52">
        <v>3.1722670000000002</v>
      </c>
      <c r="BE208" s="13">
        <f>Table1[[#This Row],[Total (HRK million) ]]*1000000/Table1[[#This Row],[Population 2015]]</f>
        <v>1459.8559595029913</v>
      </c>
      <c r="BF208" s="82">
        <f>Table1[[#This Row],[Total (HRK million)                                                           ]]-Table1[[#This Row],[Total (HRK million) ]]</f>
        <v>-5.1482000000000028E-2</v>
      </c>
      <c r="BG208" s="13">
        <f>Table1[[#This Row],[Total (HRK million)     ]]*1000000/Table1[[#This Row],[Population 2015]]</f>
        <v>-23.691670501610691</v>
      </c>
      <c r="BH208" s="68">
        <v>2206</v>
      </c>
      <c r="BI208" s="88">
        <v>2.4256890000000002</v>
      </c>
      <c r="BJ208" s="12">
        <f>Table1[[#This Row],[Total (HRK million)                                  ]]*1000000/Table1[[#This Row],[Population 2014]]</f>
        <v>1099.5870353581142</v>
      </c>
      <c r="BK208" s="88">
        <v>2.1749489999999998</v>
      </c>
      <c r="BL208" s="12">
        <f>Table1[[#This Row],[Total (HRK million)    ]]*1000000/Table1[[#This Row],[Population 2014]]</f>
        <v>985.92429737080693</v>
      </c>
      <c r="BM208" s="88">
        <f>Table1[[#This Row],[Total (HRK million)                                  ]]-Table1[[#This Row],[Total (HRK million)    ]]</f>
        <v>0.25074000000000041</v>
      </c>
      <c r="BN208" s="12">
        <f>Table1[[#This Row],[Total (HRK million)      ]]*1000000/Table1[[#This Row],[Population 2014]]</f>
        <v>113.66273798730752</v>
      </c>
      <c r="BO208" s="94">
        <v>5</v>
      </c>
      <c r="BP208" s="53">
        <v>4</v>
      </c>
      <c r="BQ208" s="55">
        <v>4</v>
      </c>
      <c r="BR208" s="26">
        <v>4</v>
      </c>
      <c r="BS208" s="13">
        <v>2</v>
      </c>
      <c r="BT208" s="13">
        <v>3</v>
      </c>
      <c r="BU208" s="13">
        <v>3</v>
      </c>
      <c r="BV208" s="13">
        <v>2</v>
      </c>
      <c r="BW208" s="56">
        <v>0</v>
      </c>
    </row>
    <row r="209" spans="1:75" x14ac:dyDescent="0.25">
      <c r="A209" s="14" t="s">
        <v>608</v>
      </c>
      <c r="B209" s="15" t="s">
        <v>661</v>
      </c>
      <c r="C209" s="15" t="s">
        <v>175</v>
      </c>
      <c r="D209" s="45">
        <v>3257</v>
      </c>
      <c r="E209" s="44">
        <v>11.527510509999999</v>
      </c>
      <c r="F209" s="40">
        <f>Table1[[#This Row],[Total (HRK million)]]*1000000/Table1[[#This Row],[Population 2022]]</f>
        <v>3539.3031961928154</v>
      </c>
      <c r="G209" s="44">
        <v>12.301369810000001</v>
      </c>
      <c r="H209" s="40">
        <f>Table1[[#This Row],[Total (HRK million)                ]]*1000000/Table1[[#This Row],[Population 2022]]</f>
        <v>3776.9019987718762</v>
      </c>
      <c r="I209" s="44">
        <v>-0.77385930000000069</v>
      </c>
      <c r="J209" s="40">
        <f>Table1[[#This Row],[Total (HRK million)                           ]]*1000000/Table1[[#This Row],[Population 2022]]</f>
        <v>-237.5988025790607</v>
      </c>
      <c r="K209" s="45">
        <v>3308</v>
      </c>
      <c r="L209" s="44">
        <v>12.651021</v>
      </c>
      <c r="M209" s="40">
        <f>Table1[[#This Row],[Total (HRK million)  ]]*1000000/Table1[[#This Row],[Population 2021]]</f>
        <v>3824.3715235792019</v>
      </c>
      <c r="N209" s="44">
        <v>15.181863</v>
      </c>
      <c r="O209" s="40">
        <f>Table1[[#This Row],[Total (HRK million)                 ]]*1000000/Table1[[#This Row],[Population 2021]]</f>
        <v>4589.4386336154776</v>
      </c>
      <c r="P209" s="44">
        <v>-2.5308419999999998</v>
      </c>
      <c r="Q209" s="40">
        <f>Table1[[#This Row],[Total (HRK million)                            ]]*1000000/Table1[[#This Row],[Population 2021]]</f>
        <v>-765.06711003627572</v>
      </c>
      <c r="R209" s="64">
        <v>3384</v>
      </c>
      <c r="S209" s="35">
        <v>11.760037000000001</v>
      </c>
      <c r="T209" s="36">
        <f>Table1[[#This Row],[Total (HRK million)   ]]*1000000/Table1[[#This Row],[Population 2020]]</f>
        <v>3475.1882387706855</v>
      </c>
      <c r="U209" s="35">
        <v>7.8839779999999999</v>
      </c>
      <c r="V209" s="36">
        <f>Table1[[#This Row],[Total (HRK million)                  ]]*1000000/Table1[[#This Row],[Population 2020]]</f>
        <v>2329.7807328605199</v>
      </c>
      <c r="W209" s="35">
        <f>Table1[[#This Row],[Total (HRK million)   ]]-Table1[[#This Row],[Total (HRK million)                  ]]</f>
        <v>3.8760590000000006</v>
      </c>
      <c r="X209" s="36">
        <f>Table1[[#This Row],[Total (HRK million)                             ]]*1000000/Table1[[#This Row],[Population 2020]]</f>
        <v>1145.4075059101656</v>
      </c>
      <c r="Y209" s="68">
        <v>3435</v>
      </c>
      <c r="Z209" s="7">
        <v>14.372574999999999</v>
      </c>
      <c r="AA209" s="6">
        <f>Table1[[#This Row],[Total (HRK million)                     ]]*1000000/Table1[[#This Row],[Population 2019                 ]]</f>
        <v>4184.1557496360992</v>
      </c>
      <c r="AB209" s="7">
        <v>11.506501999999999</v>
      </c>
      <c r="AC209" s="6">
        <f>Table1[[#This Row],[Total (HRK million)                                   ]]*1000000/Table1[[#This Row],[Population 2019                 ]]</f>
        <v>3349.7822416302765</v>
      </c>
      <c r="AD209" s="7">
        <f>Table1[[#This Row],[Total (HRK million)                     ]]-Table1[[#This Row],[Total (HRK million)                                   ]]</f>
        <v>2.8660730000000001</v>
      </c>
      <c r="AE209" s="8">
        <f>Table1[[#This Row],[Total (HRK million)                       ]]*1000000/Table1[[#This Row],[Population 2019                 ]]</f>
        <v>834.37350800582237</v>
      </c>
      <c r="AF209" s="6">
        <v>3456</v>
      </c>
      <c r="AG209" s="7">
        <v>11.584201999999999</v>
      </c>
      <c r="AH209" s="6">
        <f>Table1[[#This Row],[Total (HRK million)                                 ]]*1000000/Table1[[#This Row],[Population 2018]]</f>
        <v>3351.9103009259261</v>
      </c>
      <c r="AI209" s="7">
        <v>11.880466999999999</v>
      </c>
      <c r="AJ209" s="6">
        <f>Table1[[#This Row],[Total (HRK million)                                     ]]*1000000/Table1[[#This Row],[Population 2018]]</f>
        <v>3437.6351273148148</v>
      </c>
      <c r="AK209" s="7">
        <f>Table1[[#This Row],[Total (HRK million)                                 ]]-Table1[[#This Row],[Total (HRK million)                                     ]]</f>
        <v>-0.296265</v>
      </c>
      <c r="AL209" s="8">
        <f>Table1[[#This Row],[Total (HRK million)                                      ]]*1000000/Table1[[#This Row],[Population 2018]]</f>
        <v>-85.724826388888886</v>
      </c>
      <c r="AM209" s="9">
        <v>3511</v>
      </c>
      <c r="AN209" s="10">
        <v>7.0037929999999999</v>
      </c>
      <c r="AO209" s="11">
        <f>Table1[[#This Row],[Total (HRK million)                                         ]]*1000000/Table1[[#This Row],[Population 2017               ]]</f>
        <v>1994.8142979208203</v>
      </c>
      <c r="AP209" s="10">
        <v>15.597122000000001</v>
      </c>
      <c r="AQ209" s="11">
        <f>Table1[[#This Row],[Total (HRK million)                                          ]]*1000000/Table1[[#This Row],[Population 2017               ]]</f>
        <v>4442.3588721162059</v>
      </c>
      <c r="AR209" s="10">
        <f>Table1[[#This Row],[Total (HRK million)                                         ]]-Table1[[#This Row],[Total (HRK million)                                          ]]</f>
        <v>-8.5933290000000007</v>
      </c>
      <c r="AS209" s="11">
        <f>Table1[[#This Row],[Total (HRK million)                                                  ]]*1000000/Table1[[#This Row],[Population 2017               ]]</f>
        <v>-2447.5445741953858</v>
      </c>
      <c r="AT209" s="45">
        <v>3548</v>
      </c>
      <c r="AU209" s="46">
        <v>7.94231</v>
      </c>
      <c r="AV209" s="13">
        <f>Table1[[#This Row],[Total (HRK million)                                ]]*1000000/Table1[[#This Row],[Population 2016]]</f>
        <v>2238.5315670800451</v>
      </c>
      <c r="AW209" s="46">
        <v>8.6373219999999993</v>
      </c>
      <c r="AX209" s="13">
        <f>Table1[[#This Row],[Total (HRK million)                                                        ]]*1000000/Table1[[#This Row],[Population 2016]]</f>
        <v>2434.4199549041714</v>
      </c>
      <c r="AY209" s="82">
        <f>Table1[[#This Row],[Total (HRK million)                                ]]-Table1[[#This Row],[Total (HRK million)                                                        ]]</f>
        <v>-0.6950119999999993</v>
      </c>
      <c r="AZ209" s="13">
        <f>Table1[[#This Row],[Total (HRK million)                                                                      ]]*1000000/Table1[[#This Row],[Population 2016]]</f>
        <v>-195.88838782412608</v>
      </c>
      <c r="BA209" s="68">
        <v>3586</v>
      </c>
      <c r="BB209" s="52">
        <v>6.9227470000000002</v>
      </c>
      <c r="BC209" s="13">
        <f>Table1[[#This Row],[Total (HRK million)                                                           ]]*1000000/Table1[[#This Row],[Population 2015]]</f>
        <v>1930.4927495817067</v>
      </c>
      <c r="BD209" s="52">
        <v>6.8712410000000004</v>
      </c>
      <c r="BE209" s="13">
        <f>Table1[[#This Row],[Total (HRK million) ]]*1000000/Table1[[#This Row],[Population 2015]]</f>
        <v>1916.1296709425544</v>
      </c>
      <c r="BF209" s="82">
        <f>Table1[[#This Row],[Total (HRK million)                                                           ]]-Table1[[#This Row],[Total (HRK million) ]]</f>
        <v>5.150599999999983E-2</v>
      </c>
      <c r="BG209" s="13">
        <f>Table1[[#This Row],[Total (HRK million)     ]]*1000000/Table1[[#This Row],[Population 2015]]</f>
        <v>14.363078639152212</v>
      </c>
      <c r="BH209" s="68">
        <v>3636</v>
      </c>
      <c r="BI209" s="88">
        <v>8.4965630000000001</v>
      </c>
      <c r="BJ209" s="12">
        <f>Table1[[#This Row],[Total (HRK million)                                  ]]*1000000/Table1[[#This Row],[Population 2014]]</f>
        <v>2336.788503850385</v>
      </c>
      <c r="BK209" s="88">
        <v>9.9285420000000002</v>
      </c>
      <c r="BL209" s="12">
        <f>Table1[[#This Row],[Total (HRK million)    ]]*1000000/Table1[[#This Row],[Population 2014]]</f>
        <v>2730.6221122112211</v>
      </c>
      <c r="BM209" s="88">
        <f>Table1[[#This Row],[Total (HRK million)                                  ]]-Table1[[#This Row],[Total (HRK million)    ]]</f>
        <v>-1.4319790000000001</v>
      </c>
      <c r="BN209" s="12">
        <f>Table1[[#This Row],[Total (HRK million)      ]]*1000000/Table1[[#This Row],[Population 2014]]</f>
        <v>-393.83360836083608</v>
      </c>
      <c r="BO209" s="94">
        <v>5</v>
      </c>
      <c r="BP209" s="53">
        <v>4</v>
      </c>
      <c r="BQ209" s="55">
        <v>5</v>
      </c>
      <c r="BR209" s="26">
        <v>4</v>
      </c>
      <c r="BS209" s="13">
        <v>5</v>
      </c>
      <c r="BT209" s="13">
        <v>4</v>
      </c>
      <c r="BU209" s="13">
        <v>4</v>
      </c>
      <c r="BV209" s="13">
        <v>4</v>
      </c>
      <c r="BW209" s="56">
        <v>3</v>
      </c>
    </row>
    <row r="210" spans="1:75" x14ac:dyDescent="0.25">
      <c r="A210" s="14" t="s">
        <v>607</v>
      </c>
      <c r="B210" s="15" t="s">
        <v>672</v>
      </c>
      <c r="C210" s="15" t="s">
        <v>35</v>
      </c>
      <c r="D210" s="45">
        <v>28233</v>
      </c>
      <c r="E210" s="44">
        <v>164.63986270000001</v>
      </c>
      <c r="F210" s="40">
        <f>Table1[[#This Row],[Total (HRK million)]]*1000000/Table1[[#This Row],[Population 2022]]</f>
        <v>5831.4689441433793</v>
      </c>
      <c r="G210" s="44">
        <v>195.37348082999998</v>
      </c>
      <c r="H210" s="40">
        <f>Table1[[#This Row],[Total (HRK million)                ]]*1000000/Table1[[#This Row],[Population 2022]]</f>
        <v>6920.0396992880669</v>
      </c>
      <c r="I210" s="44">
        <v>-30.733618129999964</v>
      </c>
      <c r="J210" s="40">
        <f>Table1[[#This Row],[Total (HRK million)                           ]]*1000000/Table1[[#This Row],[Population 2022]]</f>
        <v>-1088.5707551446876</v>
      </c>
      <c r="K210" s="45">
        <v>28580</v>
      </c>
      <c r="L210" s="44">
        <v>137.719728</v>
      </c>
      <c r="M210" s="40">
        <f>Table1[[#This Row],[Total (HRK million)  ]]*1000000/Table1[[#This Row],[Population 2021]]</f>
        <v>4818.7448565430368</v>
      </c>
      <c r="N210" s="44">
        <v>153.47447399999999</v>
      </c>
      <c r="O210" s="40">
        <f>Table1[[#This Row],[Total (HRK million)                 ]]*1000000/Table1[[#This Row],[Population 2021]]</f>
        <v>5369.9955913226031</v>
      </c>
      <c r="P210" s="44">
        <v>-15.754745999999983</v>
      </c>
      <c r="Q210" s="40">
        <f>Table1[[#This Row],[Total (HRK million)                            ]]*1000000/Table1[[#This Row],[Population 2021]]</f>
        <v>-551.25073477956551</v>
      </c>
      <c r="R210" s="64">
        <v>29637</v>
      </c>
      <c r="S210" s="35">
        <v>144.49453</v>
      </c>
      <c r="T210" s="36">
        <f>Table1[[#This Row],[Total (HRK million)   ]]*1000000/Table1[[#This Row],[Population 2020]]</f>
        <v>4875.4776124439049</v>
      </c>
      <c r="U210" s="35">
        <v>131.01553000000001</v>
      </c>
      <c r="V210" s="36">
        <f>Table1[[#This Row],[Total (HRK million)                  ]]*1000000/Table1[[#This Row],[Population 2020]]</f>
        <v>4420.6744947194393</v>
      </c>
      <c r="W210" s="35">
        <f>Table1[[#This Row],[Total (HRK million)   ]]-Table1[[#This Row],[Total (HRK million)                  ]]</f>
        <v>13.478999999999985</v>
      </c>
      <c r="X210" s="36">
        <f>Table1[[#This Row],[Total (HRK million)                             ]]*1000000/Table1[[#This Row],[Population 2020]]</f>
        <v>454.80311772446555</v>
      </c>
      <c r="Y210" s="68">
        <v>29758</v>
      </c>
      <c r="Z210" s="7">
        <v>157.36539500000001</v>
      </c>
      <c r="AA210" s="6">
        <f>Table1[[#This Row],[Total (HRK million)                     ]]*1000000/Table1[[#This Row],[Population 2019                 ]]</f>
        <v>5288.1710800457022</v>
      </c>
      <c r="AB210" s="7">
        <v>158.46541400000001</v>
      </c>
      <c r="AC210" s="6">
        <f>Table1[[#This Row],[Total (HRK million)                                   ]]*1000000/Table1[[#This Row],[Population 2019                 ]]</f>
        <v>5325.1365683177637</v>
      </c>
      <c r="AD210" s="7">
        <f>Table1[[#This Row],[Total (HRK million)                     ]]-Table1[[#This Row],[Total (HRK million)                                   ]]</f>
        <v>-1.1000190000000032</v>
      </c>
      <c r="AE210" s="8">
        <f>Table1[[#This Row],[Total (HRK million)                       ]]*1000000/Table1[[#This Row],[Population 2019                 ]]</f>
        <v>-36.965488272061407</v>
      </c>
      <c r="AF210" s="6">
        <v>29945</v>
      </c>
      <c r="AG210" s="7">
        <v>134.94829100000001</v>
      </c>
      <c r="AH210" s="6">
        <f>Table1[[#This Row],[Total (HRK million)                                 ]]*1000000/Table1[[#This Row],[Population 2018]]</f>
        <v>4506.538353648355</v>
      </c>
      <c r="AI210" s="7">
        <v>134.8646</v>
      </c>
      <c r="AJ210" s="6">
        <f>Table1[[#This Row],[Total (HRK million)                                     ]]*1000000/Table1[[#This Row],[Population 2018]]</f>
        <v>4503.7435298046421</v>
      </c>
      <c r="AK210" s="7">
        <f>Table1[[#This Row],[Total (HRK million)                                 ]]-Table1[[#This Row],[Total (HRK million)                                     ]]</f>
        <v>8.3691000000015947E-2</v>
      </c>
      <c r="AL210" s="8">
        <f>Table1[[#This Row],[Total (HRK million)                                      ]]*1000000/Table1[[#This Row],[Population 2018]]</f>
        <v>2.7948238437140072</v>
      </c>
      <c r="AM210" s="9">
        <v>30217</v>
      </c>
      <c r="AN210" s="10">
        <v>116.82431699999999</v>
      </c>
      <c r="AO210" s="11">
        <f>Table1[[#This Row],[Total (HRK million)                                         ]]*1000000/Table1[[#This Row],[Population 2017               ]]</f>
        <v>3866.1785418803984</v>
      </c>
      <c r="AP210" s="10">
        <v>125.437245</v>
      </c>
      <c r="AQ210" s="11">
        <f>Table1[[#This Row],[Total (HRK million)                                          ]]*1000000/Table1[[#This Row],[Population 2017               ]]</f>
        <v>4151.2143826322927</v>
      </c>
      <c r="AR210" s="10">
        <f>Table1[[#This Row],[Total (HRK million)                                         ]]-Table1[[#This Row],[Total (HRK million)                                          ]]</f>
        <v>-8.6129280000000108</v>
      </c>
      <c r="AS210" s="11">
        <f>Table1[[#This Row],[Total (HRK million)                                                  ]]*1000000/Table1[[#This Row],[Population 2017               ]]</f>
        <v>-285.03584075189502</v>
      </c>
      <c r="AT210" s="45">
        <v>30466</v>
      </c>
      <c r="AU210" s="46">
        <v>118.295513</v>
      </c>
      <c r="AV210" s="13">
        <f>Table1[[#This Row],[Total (HRK million)                                ]]*1000000/Table1[[#This Row],[Population 2016]]</f>
        <v>3882.869854920239</v>
      </c>
      <c r="AW210" s="46">
        <v>115.822041</v>
      </c>
      <c r="AX210" s="13">
        <f>Table1[[#This Row],[Total (HRK million)                                                        ]]*1000000/Table1[[#This Row],[Population 2016]]</f>
        <v>3801.6819077003875</v>
      </c>
      <c r="AY210" s="82">
        <f>Table1[[#This Row],[Total (HRK million)                                ]]-Table1[[#This Row],[Total (HRK million)                                                        ]]</f>
        <v>2.473472000000001</v>
      </c>
      <c r="AZ210" s="13">
        <f>Table1[[#This Row],[Total (HRK million)                                                                      ]]*1000000/Table1[[#This Row],[Population 2016]]</f>
        <v>81.187947219851665</v>
      </c>
      <c r="BA210" s="68">
        <v>30864</v>
      </c>
      <c r="BB210" s="52">
        <v>132.77871300000001</v>
      </c>
      <c r="BC210" s="13">
        <f>Table1[[#This Row],[Total (HRK million)                                                           ]]*1000000/Table1[[#This Row],[Population 2015]]</f>
        <v>4302.0578343701409</v>
      </c>
      <c r="BD210" s="52">
        <v>117.98835099999999</v>
      </c>
      <c r="BE210" s="13">
        <f>Table1[[#This Row],[Total (HRK million) ]]*1000000/Table1[[#This Row],[Population 2015]]</f>
        <v>3822.847038621047</v>
      </c>
      <c r="BF210" s="82">
        <f>Table1[[#This Row],[Total (HRK million)                                                           ]]-Table1[[#This Row],[Total (HRK million) ]]</f>
        <v>14.790362000000016</v>
      </c>
      <c r="BG210" s="13">
        <f>Table1[[#This Row],[Total (HRK million)     ]]*1000000/Table1[[#This Row],[Population 2015]]</f>
        <v>479.21079574909334</v>
      </c>
      <c r="BH210" s="68">
        <v>31012</v>
      </c>
      <c r="BI210" s="88">
        <v>117.772023</v>
      </c>
      <c r="BJ210" s="12">
        <f>Table1[[#This Row],[Total (HRK million)                                  ]]*1000000/Table1[[#This Row],[Population 2014]]</f>
        <v>3797.6274667870503</v>
      </c>
      <c r="BK210" s="88">
        <v>137.40140099999999</v>
      </c>
      <c r="BL210" s="12">
        <f>Table1[[#This Row],[Total (HRK million)    ]]*1000000/Table1[[#This Row],[Population 2014]]</f>
        <v>4430.5881916677417</v>
      </c>
      <c r="BM210" s="88">
        <f>Table1[[#This Row],[Total (HRK million)                                  ]]-Table1[[#This Row],[Total (HRK million)    ]]</f>
        <v>-19.629377999999988</v>
      </c>
      <c r="BN210" s="12">
        <f>Table1[[#This Row],[Total (HRK million)      ]]*1000000/Table1[[#This Row],[Population 2014]]</f>
        <v>-632.96072488069103</v>
      </c>
      <c r="BO210" s="94">
        <v>5</v>
      </c>
      <c r="BP210" s="53">
        <v>5</v>
      </c>
      <c r="BQ210" s="55">
        <v>5</v>
      </c>
      <c r="BR210" s="26">
        <v>5</v>
      </c>
      <c r="BS210" s="13">
        <v>4</v>
      </c>
      <c r="BT210" s="13">
        <v>5</v>
      </c>
      <c r="BU210" s="13">
        <v>5</v>
      </c>
      <c r="BV210" s="13">
        <v>5</v>
      </c>
      <c r="BW210" s="56">
        <v>5</v>
      </c>
    </row>
    <row r="211" spans="1:75" x14ac:dyDescent="0.25">
      <c r="A211" s="14" t="s">
        <v>608</v>
      </c>
      <c r="B211" s="15" t="s">
        <v>672</v>
      </c>
      <c r="C211" s="15" t="s">
        <v>252</v>
      </c>
      <c r="D211" s="45">
        <v>1939</v>
      </c>
      <c r="E211" s="44">
        <v>7.2140269899999998</v>
      </c>
      <c r="F211" s="40">
        <f>Table1[[#This Row],[Total (HRK million)]]*1000000/Table1[[#This Row],[Population 2022]]</f>
        <v>3720.4883909231562</v>
      </c>
      <c r="G211" s="44">
        <v>6.3844745199999995</v>
      </c>
      <c r="H211" s="40">
        <f>Table1[[#This Row],[Total (HRK million)                ]]*1000000/Table1[[#This Row],[Population 2022]]</f>
        <v>3292.6634966477563</v>
      </c>
      <c r="I211" s="44">
        <v>0.82955247000000065</v>
      </c>
      <c r="J211" s="40">
        <f>Table1[[#This Row],[Total (HRK million)                           ]]*1000000/Table1[[#This Row],[Population 2022]]</f>
        <v>427.82489427540003</v>
      </c>
      <c r="K211" s="45">
        <v>1968</v>
      </c>
      <c r="L211" s="44">
        <v>5.8029780000000004</v>
      </c>
      <c r="M211" s="40">
        <f>Table1[[#This Row],[Total (HRK million)  ]]*1000000/Table1[[#This Row],[Population 2021]]</f>
        <v>2948.6676829268295</v>
      </c>
      <c r="N211" s="44">
        <v>5.2489629999999998</v>
      </c>
      <c r="O211" s="40">
        <f>Table1[[#This Row],[Total (HRK million)                 ]]*1000000/Table1[[#This Row],[Population 2021]]</f>
        <v>2667.1559959349593</v>
      </c>
      <c r="P211" s="44">
        <v>0.55401500000000059</v>
      </c>
      <c r="Q211" s="40">
        <f>Table1[[#This Row],[Total (HRK million)                            ]]*1000000/Table1[[#This Row],[Population 2021]]</f>
        <v>281.51168699187019</v>
      </c>
      <c r="R211" s="64">
        <v>2190</v>
      </c>
      <c r="S211" s="35">
        <v>5.5209900000000003</v>
      </c>
      <c r="T211" s="36">
        <f>Table1[[#This Row],[Total (HRK million)   ]]*1000000/Table1[[#This Row],[Population 2020]]</f>
        <v>2521</v>
      </c>
      <c r="U211" s="35">
        <v>6.6027040000000001</v>
      </c>
      <c r="V211" s="36">
        <f>Table1[[#This Row],[Total (HRK million)                  ]]*1000000/Table1[[#This Row],[Population 2020]]</f>
        <v>3014.9333333333334</v>
      </c>
      <c r="W211" s="35">
        <f>Table1[[#This Row],[Total (HRK million)   ]]-Table1[[#This Row],[Total (HRK million)                  ]]</f>
        <v>-1.0817139999999998</v>
      </c>
      <c r="X211" s="36">
        <f>Table1[[#This Row],[Total (HRK million)                             ]]*1000000/Table1[[#This Row],[Population 2020]]</f>
        <v>-493.93333333333322</v>
      </c>
      <c r="Y211" s="68">
        <v>2200</v>
      </c>
      <c r="Z211" s="7">
        <v>7.0272889999999997</v>
      </c>
      <c r="AA211" s="6">
        <f>Table1[[#This Row],[Total (HRK million)                     ]]*1000000/Table1[[#This Row],[Population 2019                 ]]</f>
        <v>3194.2222727272729</v>
      </c>
      <c r="AB211" s="7">
        <v>6.9788589999999999</v>
      </c>
      <c r="AC211" s="6">
        <f>Table1[[#This Row],[Total (HRK million)                                   ]]*1000000/Table1[[#This Row],[Population 2019                 ]]</f>
        <v>3172.2086363636363</v>
      </c>
      <c r="AD211" s="7">
        <f>Table1[[#This Row],[Total (HRK million)                     ]]-Table1[[#This Row],[Total (HRK million)                                   ]]</f>
        <v>4.8429999999999751E-2</v>
      </c>
      <c r="AE211" s="8">
        <f>Table1[[#This Row],[Total (HRK million)                       ]]*1000000/Table1[[#This Row],[Population 2019                 ]]</f>
        <v>22.013636363636252</v>
      </c>
      <c r="AF211" s="6">
        <v>2160</v>
      </c>
      <c r="AG211" s="7">
        <v>5.362698</v>
      </c>
      <c r="AH211" s="6">
        <f>Table1[[#This Row],[Total (HRK million)                                 ]]*1000000/Table1[[#This Row],[Population 2018]]</f>
        <v>2482.7305555555554</v>
      </c>
      <c r="AI211" s="7">
        <v>5.211665</v>
      </c>
      <c r="AJ211" s="6">
        <f>Table1[[#This Row],[Total (HRK million)                                     ]]*1000000/Table1[[#This Row],[Population 2018]]</f>
        <v>2412.8078703703704</v>
      </c>
      <c r="AK211" s="7">
        <f>Table1[[#This Row],[Total (HRK million)                                 ]]-Table1[[#This Row],[Total (HRK million)                                     ]]</f>
        <v>0.15103299999999997</v>
      </c>
      <c r="AL211" s="8">
        <f>Table1[[#This Row],[Total (HRK million)                                      ]]*1000000/Table1[[#This Row],[Population 2018]]</f>
        <v>69.922685185185173</v>
      </c>
      <c r="AM211" s="9">
        <v>2192</v>
      </c>
      <c r="AN211" s="10">
        <v>4.0390860000000002</v>
      </c>
      <c r="AO211" s="11">
        <f>Table1[[#This Row],[Total (HRK million)                                         ]]*1000000/Table1[[#This Row],[Population 2017               ]]</f>
        <v>1842.6487226277372</v>
      </c>
      <c r="AP211" s="10">
        <v>3.794972</v>
      </c>
      <c r="AQ211" s="11">
        <f>Table1[[#This Row],[Total (HRK million)                                          ]]*1000000/Table1[[#This Row],[Population 2017               ]]</f>
        <v>1731.2828467153286</v>
      </c>
      <c r="AR211" s="10">
        <f>Table1[[#This Row],[Total (HRK million)                                         ]]-Table1[[#This Row],[Total (HRK million)                                          ]]</f>
        <v>0.24411400000000016</v>
      </c>
      <c r="AS211" s="11">
        <f>Table1[[#This Row],[Total (HRK million)                                                  ]]*1000000/Table1[[#This Row],[Population 2017               ]]</f>
        <v>111.36587591240884</v>
      </c>
      <c r="AT211" s="45">
        <v>2220</v>
      </c>
      <c r="AU211" s="46">
        <v>3.6690299999999998</v>
      </c>
      <c r="AV211" s="13">
        <f>Table1[[#This Row],[Total (HRK million)                                ]]*1000000/Table1[[#This Row],[Population 2016]]</f>
        <v>1652.7162162162163</v>
      </c>
      <c r="AW211" s="46">
        <v>3.3449900000000001</v>
      </c>
      <c r="AX211" s="13">
        <f>Table1[[#This Row],[Total (HRK million)                                                        ]]*1000000/Table1[[#This Row],[Population 2016]]</f>
        <v>1506.7522522522522</v>
      </c>
      <c r="AY211" s="82">
        <f>Table1[[#This Row],[Total (HRK million)                                ]]-Table1[[#This Row],[Total (HRK million)                                                        ]]</f>
        <v>0.32403999999999966</v>
      </c>
      <c r="AZ211" s="13">
        <f>Table1[[#This Row],[Total (HRK million)                                                                      ]]*1000000/Table1[[#This Row],[Population 2016]]</f>
        <v>145.96396396396381</v>
      </c>
      <c r="BA211" s="68">
        <v>2229</v>
      </c>
      <c r="BB211" s="52">
        <v>3.0813079999999999</v>
      </c>
      <c r="BC211" s="13">
        <f>Table1[[#This Row],[Total (HRK million)                                                           ]]*1000000/Table1[[#This Row],[Population 2015]]</f>
        <v>1382.3723642889188</v>
      </c>
      <c r="BD211" s="52">
        <v>2.6993649999999998</v>
      </c>
      <c r="BE211" s="13">
        <f>Table1[[#This Row],[Total (HRK million) ]]*1000000/Table1[[#This Row],[Population 2015]]</f>
        <v>1211.0206370569763</v>
      </c>
      <c r="BF211" s="82">
        <f>Table1[[#This Row],[Total (HRK million)                                                           ]]-Table1[[#This Row],[Total (HRK million) ]]</f>
        <v>0.38194300000000014</v>
      </c>
      <c r="BG211" s="13">
        <f>Table1[[#This Row],[Total (HRK million)     ]]*1000000/Table1[[#This Row],[Population 2015]]</f>
        <v>171.35172723194262</v>
      </c>
      <c r="BH211" s="68">
        <v>2251</v>
      </c>
      <c r="BI211" s="88">
        <v>8.9469589999999997</v>
      </c>
      <c r="BJ211" s="12">
        <f>Table1[[#This Row],[Total (HRK million)                                  ]]*1000000/Table1[[#This Row],[Population 2014]]</f>
        <v>3974.6597067969792</v>
      </c>
      <c r="BK211" s="88">
        <v>8.9334179999999996</v>
      </c>
      <c r="BL211" s="12">
        <f>Table1[[#This Row],[Total (HRK million)    ]]*1000000/Table1[[#This Row],[Population 2014]]</f>
        <v>3968.6441581519325</v>
      </c>
      <c r="BM211" s="88">
        <f>Table1[[#This Row],[Total (HRK million)                                  ]]-Table1[[#This Row],[Total (HRK million)    ]]</f>
        <v>1.3541000000000025E-2</v>
      </c>
      <c r="BN211" s="12">
        <f>Table1[[#This Row],[Total (HRK million)      ]]*1000000/Table1[[#This Row],[Population 2014]]</f>
        <v>6.0155486450466569</v>
      </c>
      <c r="BO211" s="94">
        <v>5</v>
      </c>
      <c r="BP211" s="53">
        <v>5</v>
      </c>
      <c r="BQ211" s="55">
        <v>5</v>
      </c>
      <c r="BR211" s="26">
        <v>5</v>
      </c>
      <c r="BS211" s="13">
        <v>4</v>
      </c>
      <c r="BT211" s="13">
        <v>4</v>
      </c>
      <c r="BU211" s="13">
        <v>4</v>
      </c>
      <c r="BV211" s="13">
        <v>3</v>
      </c>
      <c r="BW211" s="56">
        <v>3</v>
      </c>
    </row>
    <row r="212" spans="1:75" x14ac:dyDescent="0.25">
      <c r="A212" s="14" t="s">
        <v>608</v>
      </c>
      <c r="B212" s="15" t="s">
        <v>672</v>
      </c>
      <c r="C212" s="15" t="s">
        <v>253</v>
      </c>
      <c r="D212" s="47">
        <v>1774</v>
      </c>
      <c r="E212" s="46">
        <v>11.67912025</v>
      </c>
      <c r="F212" s="36">
        <f>Table1[[#This Row],[Total (HRK million)]]*1000000/Table1[[#This Row],[Population 2022]]</f>
        <v>6583.4950676437429</v>
      </c>
      <c r="G212" s="46">
        <v>14.106685120000002</v>
      </c>
      <c r="H212" s="36">
        <f>Table1[[#This Row],[Total (HRK million)                ]]*1000000/Table1[[#This Row],[Population 2022]]</f>
        <v>7951.9081848928981</v>
      </c>
      <c r="I212" s="46">
        <v>-2.4275648700000012</v>
      </c>
      <c r="J212" s="36">
        <f>Table1[[#This Row],[Total (HRK million)                           ]]*1000000/Table1[[#This Row],[Population 2022]]</f>
        <v>-1368.413117249155</v>
      </c>
      <c r="K212" s="47">
        <v>1798</v>
      </c>
      <c r="L212" s="46">
        <v>10.542194</v>
      </c>
      <c r="M212" s="36">
        <f>Table1[[#This Row],[Total (HRK million)  ]]*1000000/Table1[[#This Row],[Population 2021]]</f>
        <v>5863.2892102335927</v>
      </c>
      <c r="N212" s="46">
        <v>10.090964</v>
      </c>
      <c r="O212" s="36">
        <f>Table1[[#This Row],[Total (HRK million)                 ]]*1000000/Table1[[#This Row],[Population 2021]]</f>
        <v>5612.3270300333706</v>
      </c>
      <c r="P212" s="46">
        <v>0.45123000000000069</v>
      </c>
      <c r="Q212" s="36">
        <f>Table1[[#This Row],[Total (HRK million)                            ]]*1000000/Table1[[#This Row],[Population 2021]]</f>
        <v>250.96218020022286</v>
      </c>
      <c r="R212" s="64">
        <v>1834</v>
      </c>
      <c r="S212" s="35">
        <v>6.3846509999999999</v>
      </c>
      <c r="T212" s="36">
        <f>Table1[[#This Row],[Total (HRK million)   ]]*1000000/Table1[[#This Row],[Population 2020]]</f>
        <v>3481.2709923664124</v>
      </c>
      <c r="U212" s="35">
        <v>7.4327959999999997</v>
      </c>
      <c r="V212" s="36">
        <f>Table1[[#This Row],[Total (HRK million)                  ]]*1000000/Table1[[#This Row],[Population 2020]]</f>
        <v>4052.7786259541986</v>
      </c>
      <c r="W212" s="35">
        <f>Table1[[#This Row],[Total (HRK million)   ]]-Table1[[#This Row],[Total (HRK million)                  ]]</f>
        <v>-1.0481449999999999</v>
      </c>
      <c r="X212" s="36">
        <f>Table1[[#This Row],[Total (HRK million)                             ]]*1000000/Table1[[#This Row],[Population 2020]]</f>
        <v>-571.50763358778624</v>
      </c>
      <c r="Y212" s="68">
        <v>1884</v>
      </c>
      <c r="Z212" s="7">
        <v>7.2951930000000003</v>
      </c>
      <c r="AA212" s="6">
        <f>Table1[[#This Row],[Total (HRK million)                     ]]*1000000/Table1[[#This Row],[Population 2019                 ]]</f>
        <v>3872.1831210191081</v>
      </c>
      <c r="AB212" s="7">
        <v>6.6010049999999998</v>
      </c>
      <c r="AC212" s="6">
        <f>Table1[[#This Row],[Total (HRK million)                                   ]]*1000000/Table1[[#This Row],[Population 2019                 ]]</f>
        <v>3503.7181528662422</v>
      </c>
      <c r="AD212" s="7">
        <f>Table1[[#This Row],[Total (HRK million)                     ]]-Table1[[#This Row],[Total (HRK million)                                   ]]</f>
        <v>0.69418800000000047</v>
      </c>
      <c r="AE212" s="8">
        <f>Table1[[#This Row],[Total (HRK million)                       ]]*1000000/Table1[[#This Row],[Population 2019                 ]]</f>
        <v>368.4649681528665</v>
      </c>
      <c r="AF212" s="6">
        <v>1907</v>
      </c>
      <c r="AG212" s="7">
        <v>7.7863939999999996</v>
      </c>
      <c r="AH212" s="6">
        <f>Table1[[#This Row],[Total (HRK million)                                 ]]*1000000/Table1[[#This Row],[Population 2018]]</f>
        <v>4083.0592553749343</v>
      </c>
      <c r="AI212" s="7">
        <v>6.38408</v>
      </c>
      <c r="AJ212" s="6">
        <f>Table1[[#This Row],[Total (HRK million)                                     ]]*1000000/Table1[[#This Row],[Population 2018]]</f>
        <v>3347.7084425799685</v>
      </c>
      <c r="AK212" s="7">
        <f>Table1[[#This Row],[Total (HRK million)                                 ]]-Table1[[#This Row],[Total (HRK million)                                     ]]</f>
        <v>1.4023139999999996</v>
      </c>
      <c r="AL212" s="8">
        <f>Table1[[#This Row],[Total (HRK million)                                      ]]*1000000/Table1[[#This Row],[Population 2018]]</f>
        <v>735.35081279496569</v>
      </c>
      <c r="AM212" s="9">
        <v>1943</v>
      </c>
      <c r="AN212" s="10">
        <v>7.819591</v>
      </c>
      <c r="AO212" s="11">
        <f>Table1[[#This Row],[Total (HRK million)                                         ]]*1000000/Table1[[#This Row],[Population 2017               ]]</f>
        <v>4024.4935666495112</v>
      </c>
      <c r="AP212" s="10">
        <v>7.2882189999999998</v>
      </c>
      <c r="AQ212" s="11">
        <f>Table1[[#This Row],[Total (HRK million)                                          ]]*1000000/Table1[[#This Row],[Population 2017               ]]</f>
        <v>3751.0133813690168</v>
      </c>
      <c r="AR212" s="10">
        <f>Table1[[#This Row],[Total (HRK million)                                         ]]-Table1[[#This Row],[Total (HRK million)                                          ]]</f>
        <v>0.53137200000000018</v>
      </c>
      <c r="AS212" s="11">
        <f>Table1[[#This Row],[Total (HRK million)                                                  ]]*1000000/Table1[[#This Row],[Population 2017               ]]</f>
        <v>273.4801852804942</v>
      </c>
      <c r="AT212" s="45">
        <v>2006</v>
      </c>
      <c r="AU212" s="46">
        <v>4.516197</v>
      </c>
      <c r="AV212" s="13">
        <f>Table1[[#This Row],[Total (HRK million)                                ]]*1000000/Table1[[#This Row],[Population 2016]]</f>
        <v>2251.3444666001992</v>
      </c>
      <c r="AW212" s="46">
        <v>6.2613320000000003</v>
      </c>
      <c r="AX212" s="13">
        <f>Table1[[#This Row],[Total (HRK million)                                                        ]]*1000000/Table1[[#This Row],[Population 2016]]</f>
        <v>3121.3020937188435</v>
      </c>
      <c r="AY212" s="82">
        <f>Table1[[#This Row],[Total (HRK million)                                ]]-Table1[[#This Row],[Total (HRK million)                                                        ]]</f>
        <v>-1.7451350000000003</v>
      </c>
      <c r="AZ212" s="13">
        <f>Table1[[#This Row],[Total (HRK million)                                                                      ]]*1000000/Table1[[#This Row],[Population 2016]]</f>
        <v>-869.95762711864415</v>
      </c>
      <c r="BA212" s="68">
        <v>2046</v>
      </c>
      <c r="BB212" s="52">
        <v>4.7902560000000003</v>
      </c>
      <c r="BC212" s="13">
        <f>Table1[[#This Row],[Total (HRK million)                                                           ]]*1000000/Table1[[#This Row],[Population 2015]]</f>
        <v>2341.2785923753668</v>
      </c>
      <c r="BD212" s="52">
        <v>6.1832060000000002</v>
      </c>
      <c r="BE212" s="13">
        <f>Table1[[#This Row],[Total (HRK million) ]]*1000000/Table1[[#This Row],[Population 2015]]</f>
        <v>3022.0948191593352</v>
      </c>
      <c r="BF212" s="82">
        <f>Table1[[#This Row],[Total (HRK million)                                                           ]]-Table1[[#This Row],[Total (HRK million) ]]</f>
        <v>-1.3929499999999999</v>
      </c>
      <c r="BG212" s="13">
        <f>Table1[[#This Row],[Total (HRK million)     ]]*1000000/Table1[[#This Row],[Population 2015]]</f>
        <v>-680.81622678396877</v>
      </c>
      <c r="BH212" s="68">
        <v>2055</v>
      </c>
      <c r="BI212" s="88">
        <v>3.71645</v>
      </c>
      <c r="BJ212" s="12">
        <f>Table1[[#This Row],[Total (HRK million)                                  ]]*1000000/Table1[[#This Row],[Population 2014]]</f>
        <v>1808.491484184915</v>
      </c>
      <c r="BK212" s="88">
        <v>7.3329719999999998</v>
      </c>
      <c r="BL212" s="12">
        <f>Table1[[#This Row],[Total (HRK million)    ]]*1000000/Table1[[#This Row],[Population 2014]]</f>
        <v>3568.3562043795619</v>
      </c>
      <c r="BM212" s="88">
        <f>Table1[[#This Row],[Total (HRK million)                                  ]]-Table1[[#This Row],[Total (HRK million)    ]]</f>
        <v>-3.6165219999999998</v>
      </c>
      <c r="BN212" s="12">
        <f>Table1[[#This Row],[Total (HRK million)      ]]*1000000/Table1[[#This Row],[Population 2014]]</f>
        <v>-1759.8647201946471</v>
      </c>
      <c r="BO212" s="94">
        <v>4</v>
      </c>
      <c r="BP212" s="53">
        <v>4</v>
      </c>
      <c r="BQ212" s="55">
        <v>4</v>
      </c>
      <c r="BR212" s="26">
        <v>4</v>
      </c>
      <c r="BS212" s="13">
        <v>4</v>
      </c>
      <c r="BT212" s="13">
        <v>4</v>
      </c>
      <c r="BU212" s="13">
        <v>1</v>
      </c>
      <c r="BV212" s="13">
        <v>2</v>
      </c>
      <c r="BW212" s="56">
        <v>0</v>
      </c>
    </row>
    <row r="213" spans="1:75" x14ac:dyDescent="0.25">
      <c r="A213" s="14" t="s">
        <v>606</v>
      </c>
      <c r="B213" s="15" t="s">
        <v>672</v>
      </c>
      <c r="C213" s="15" t="s">
        <v>127</v>
      </c>
      <c r="D213" s="45">
        <v>99925</v>
      </c>
      <c r="E213" s="44">
        <v>201.86029631</v>
      </c>
      <c r="F213" s="40">
        <f>Table1[[#This Row],[Total (HRK million)]]*1000000/Table1[[#This Row],[Population 2022]]</f>
        <v>2020.118051638729</v>
      </c>
      <c r="G213" s="44">
        <v>178.41535248000002</v>
      </c>
      <c r="H213" s="40">
        <f>Table1[[#This Row],[Total (HRK million)                ]]*1000000/Table1[[#This Row],[Population 2022]]</f>
        <v>1785.4926442832127</v>
      </c>
      <c r="I213" s="44">
        <v>23.444943829999982</v>
      </c>
      <c r="J213" s="40">
        <f>Table1[[#This Row],[Total (HRK million)                           ]]*1000000/Table1[[#This Row],[Population 2022]]</f>
        <v>234.62540735551647</v>
      </c>
      <c r="K213" s="45">
        <v>101221</v>
      </c>
      <c r="L213" s="44">
        <v>152.448342</v>
      </c>
      <c r="M213" s="40">
        <f>Table1[[#This Row],[Total (HRK million)  ]]*1000000/Table1[[#This Row],[Population 2021]]</f>
        <v>1506.0940121121112</v>
      </c>
      <c r="N213" s="44">
        <v>165.96676600000001</v>
      </c>
      <c r="O213" s="40">
        <f>Table1[[#This Row],[Total (HRK million)                 ]]*1000000/Table1[[#This Row],[Population 2021]]</f>
        <v>1639.6475632526847</v>
      </c>
      <c r="P213" s="44">
        <v>-13.51842400000001</v>
      </c>
      <c r="Q213" s="40">
        <f>Table1[[#This Row],[Total (HRK million)                            ]]*1000000/Table1[[#This Row],[Population 2021]]</f>
        <v>-133.55355114057369</v>
      </c>
      <c r="R213" s="65">
        <v>105385</v>
      </c>
      <c r="S213" s="35">
        <v>148.01388800000001</v>
      </c>
      <c r="T213" s="36">
        <f>Table1[[#This Row],[Total (HRK million)   ]]*1000000/Table1[[#This Row],[Population 2020]]</f>
        <v>1404.5062200502919</v>
      </c>
      <c r="U213" s="35">
        <v>125.847403</v>
      </c>
      <c r="V213" s="36">
        <f>Table1[[#This Row],[Total (HRK million)                  ]]*1000000/Table1[[#This Row],[Population 2020]]</f>
        <v>1194.168078948617</v>
      </c>
      <c r="W213" s="35">
        <f>Table1[[#This Row],[Total (HRK million)   ]]-Table1[[#This Row],[Total (HRK million)                  ]]</f>
        <v>22.166485000000009</v>
      </c>
      <c r="X213" s="36">
        <f>Table1[[#This Row],[Total (HRK million)                             ]]*1000000/Table1[[#This Row],[Population 2020]]</f>
        <v>210.33814110167489</v>
      </c>
      <c r="Y213" s="68">
        <v>106367</v>
      </c>
      <c r="Z213" s="7">
        <v>141.38048000000001</v>
      </c>
      <c r="AA213" s="6">
        <f>Table1[[#This Row],[Total (HRK million)                     ]]*1000000/Table1[[#This Row],[Population 2019                 ]]</f>
        <v>1329.1761542583697</v>
      </c>
      <c r="AB213" s="7">
        <v>122.612855</v>
      </c>
      <c r="AC213" s="6">
        <f>Table1[[#This Row],[Total (HRK million)                                   ]]*1000000/Table1[[#This Row],[Population 2019                 ]]</f>
        <v>1152.7339776434421</v>
      </c>
      <c r="AD213" s="7">
        <f>Table1[[#This Row],[Total (HRK million)                     ]]-Table1[[#This Row],[Total (HRK million)                                   ]]</f>
        <v>18.76762500000001</v>
      </c>
      <c r="AE213" s="8">
        <f>Table1[[#This Row],[Total (HRK million)                       ]]*1000000/Table1[[#This Row],[Population 2019                 ]]</f>
        <v>176.44217661492766</v>
      </c>
      <c r="AF213" s="6">
        <v>107076</v>
      </c>
      <c r="AG213" s="7">
        <v>135.677592</v>
      </c>
      <c r="AH213" s="6">
        <f>Table1[[#This Row],[Total (HRK million)                                 ]]*1000000/Table1[[#This Row],[Population 2018]]</f>
        <v>1267.1148716799282</v>
      </c>
      <c r="AI213" s="7">
        <v>133.071991</v>
      </c>
      <c r="AJ213" s="6">
        <f>Table1[[#This Row],[Total (HRK million)                                     ]]*1000000/Table1[[#This Row],[Population 2018]]</f>
        <v>1242.7807445179126</v>
      </c>
      <c r="AK213" s="7">
        <f>Table1[[#This Row],[Total (HRK million)                                 ]]-Table1[[#This Row],[Total (HRK million)                                     ]]</f>
        <v>2.6056010000000072</v>
      </c>
      <c r="AL213" s="8">
        <f>Table1[[#This Row],[Total (HRK million)                                      ]]*1000000/Table1[[#This Row],[Population 2018]]</f>
        <v>24.334127162015829</v>
      </c>
      <c r="AM213" s="17">
        <v>108454</v>
      </c>
      <c r="AN213" s="10">
        <v>141.32755399999999</v>
      </c>
      <c r="AO213" s="24">
        <f>Table1[[#This Row],[Total (HRK million)                                         ]]*1000000/Table1[[#This Row],[Population 2017               ]]</f>
        <v>1303.1105722241687</v>
      </c>
      <c r="AP213" s="10">
        <v>140.334283</v>
      </c>
      <c r="AQ213" s="11">
        <f>Table1[[#This Row],[Total (HRK million)                                          ]]*1000000/Table1[[#This Row],[Population 2017               ]]</f>
        <v>1293.9521179486235</v>
      </c>
      <c r="AR213" s="10">
        <f>Table1[[#This Row],[Total (HRK million)                                         ]]-Table1[[#This Row],[Total (HRK million)                                          ]]</f>
        <v>0.99327099999999291</v>
      </c>
      <c r="AS213" s="11">
        <f>Table1[[#This Row],[Total (HRK million)                                                  ]]*1000000/Table1[[#This Row],[Population 2017               ]]</f>
        <v>9.1584542755453278</v>
      </c>
      <c r="AT213" s="45">
        <v>110129</v>
      </c>
      <c r="AU213" s="46">
        <v>114.832268</v>
      </c>
      <c r="AV213" s="13">
        <f>Table1[[#This Row],[Total (HRK million)                                ]]*1000000/Table1[[#This Row],[Population 2016]]</f>
        <v>1042.7068982738424</v>
      </c>
      <c r="AW213" s="46">
        <v>125.61987999999999</v>
      </c>
      <c r="AX213" s="13">
        <f>Table1[[#This Row],[Total (HRK million)                                                        ]]*1000000/Table1[[#This Row],[Population 2016]]</f>
        <v>1140.6612245639205</v>
      </c>
      <c r="AY213" s="82">
        <f>Table1[[#This Row],[Total (HRK million)                                ]]-Table1[[#This Row],[Total (HRK million)                                                        ]]</f>
        <v>-10.787611999999996</v>
      </c>
      <c r="AZ213" s="13">
        <f>Table1[[#This Row],[Total (HRK million)                                                                      ]]*1000000/Table1[[#This Row],[Population 2016]]</f>
        <v>-97.954326290077972</v>
      </c>
      <c r="BA213" s="68">
        <v>111782</v>
      </c>
      <c r="BB213" s="52">
        <v>128.02670000000001</v>
      </c>
      <c r="BC213" s="13">
        <f>Table1[[#This Row],[Total (HRK million)                                                           ]]*1000000/Table1[[#This Row],[Population 2015]]</f>
        <v>1145.3248286844037</v>
      </c>
      <c r="BD213" s="52">
        <v>134.10485399999999</v>
      </c>
      <c r="BE213" s="13">
        <f>Table1[[#This Row],[Total (HRK million) ]]*1000000/Table1[[#This Row],[Population 2015]]</f>
        <v>1199.6998980157805</v>
      </c>
      <c r="BF213" s="82">
        <f>Table1[[#This Row],[Total (HRK million)                                                           ]]-Table1[[#This Row],[Total (HRK million) ]]</f>
        <v>-6.0781539999999836</v>
      </c>
      <c r="BG213" s="13">
        <f>Table1[[#This Row],[Total (HRK million)     ]]*1000000/Table1[[#This Row],[Population 2015]]</f>
        <v>-54.375069331376991</v>
      </c>
      <c r="BH213" s="68">
        <v>113019</v>
      </c>
      <c r="BI213" s="88">
        <v>146.694671</v>
      </c>
      <c r="BJ213" s="12">
        <f>Table1[[#This Row],[Total (HRK million)                                  ]]*1000000/Table1[[#This Row],[Population 2014]]</f>
        <v>1297.9646873534539</v>
      </c>
      <c r="BK213" s="88">
        <v>141.414265</v>
      </c>
      <c r="BL213" s="12">
        <f>Table1[[#This Row],[Total (HRK million)    ]]*1000000/Table1[[#This Row],[Population 2014]]</f>
        <v>1251.2432865270441</v>
      </c>
      <c r="BM213" s="88">
        <f>Table1[[#This Row],[Total (HRK million)                                  ]]-Table1[[#This Row],[Total (HRK million)    ]]</f>
        <v>5.2804059999999993</v>
      </c>
      <c r="BN213" s="12">
        <f>Table1[[#This Row],[Total (HRK million)      ]]*1000000/Table1[[#This Row],[Population 2014]]</f>
        <v>46.721400826409713</v>
      </c>
      <c r="BO213" s="94">
        <v>5</v>
      </c>
      <c r="BP213" s="53">
        <v>5</v>
      </c>
      <c r="BQ213" s="55">
        <v>5</v>
      </c>
      <c r="BR213" s="26">
        <v>5</v>
      </c>
      <c r="BS213" s="13">
        <v>4</v>
      </c>
      <c r="BT213" s="13">
        <v>4</v>
      </c>
      <c r="BU213" s="13">
        <v>4</v>
      </c>
      <c r="BV213" s="13">
        <v>4</v>
      </c>
      <c r="BW213" s="56">
        <v>4</v>
      </c>
    </row>
    <row r="214" spans="1:75" x14ac:dyDescent="0.25">
      <c r="A214" s="14" t="s">
        <v>607</v>
      </c>
      <c r="B214" s="15" t="s">
        <v>663</v>
      </c>
      <c r="C214" s="15" t="s">
        <v>114</v>
      </c>
      <c r="D214" s="45">
        <v>5441</v>
      </c>
      <c r="E214" s="44">
        <v>43.966807590000002</v>
      </c>
      <c r="F214" s="40">
        <f>Table1[[#This Row],[Total (HRK million)]]*1000000/Table1[[#This Row],[Population 2022]]</f>
        <v>8080.6483348649153</v>
      </c>
      <c r="G214" s="44">
        <v>41.695115210000004</v>
      </c>
      <c r="H214" s="40">
        <f>Table1[[#This Row],[Total (HRK million)                ]]*1000000/Table1[[#This Row],[Population 2022]]</f>
        <v>7663.1345726888439</v>
      </c>
      <c r="I214" s="44">
        <v>2.2716923800000028</v>
      </c>
      <c r="J214" s="40">
        <f>Table1[[#This Row],[Total (HRK million)                           ]]*1000000/Table1[[#This Row],[Population 2022]]</f>
        <v>417.51376217607105</v>
      </c>
      <c r="K214" s="45">
        <v>5415</v>
      </c>
      <c r="L214" s="44">
        <v>32.442934999999999</v>
      </c>
      <c r="M214" s="40">
        <f>Table1[[#This Row],[Total (HRK million)  ]]*1000000/Table1[[#This Row],[Population 2021]]</f>
        <v>5991.3084025854105</v>
      </c>
      <c r="N214" s="44">
        <v>40.747762000000002</v>
      </c>
      <c r="O214" s="40">
        <f>Table1[[#This Row],[Total (HRK million)                 ]]*1000000/Table1[[#This Row],[Population 2021]]</f>
        <v>7524.9791320406275</v>
      </c>
      <c r="P214" s="44">
        <v>-8.3048270000000031</v>
      </c>
      <c r="Q214" s="40">
        <f>Table1[[#This Row],[Total (HRK million)                            ]]*1000000/Table1[[#This Row],[Population 2021]]</f>
        <v>-1533.6707294552175</v>
      </c>
      <c r="R214" s="64">
        <v>5568</v>
      </c>
      <c r="S214" s="35">
        <v>25.082540999999999</v>
      </c>
      <c r="T214" s="36">
        <f>Table1[[#This Row],[Total (HRK million)   ]]*1000000/Table1[[#This Row],[Population 2020]]</f>
        <v>4504.7667025862065</v>
      </c>
      <c r="U214" s="35">
        <v>29.993077</v>
      </c>
      <c r="V214" s="36">
        <f>Table1[[#This Row],[Total (HRK million)                  ]]*1000000/Table1[[#This Row],[Population 2020]]</f>
        <v>5386.6876795977014</v>
      </c>
      <c r="W214" s="35">
        <f>Table1[[#This Row],[Total (HRK million)   ]]-Table1[[#This Row],[Total (HRK million)                  ]]</f>
        <v>-4.9105360000000005</v>
      </c>
      <c r="X214" s="36">
        <f>Table1[[#This Row],[Total (HRK million)                             ]]*1000000/Table1[[#This Row],[Population 2020]]</f>
        <v>-881.9209770114943</v>
      </c>
      <c r="Y214" s="68">
        <v>5533</v>
      </c>
      <c r="Z214" s="7">
        <v>34.081977000000002</v>
      </c>
      <c r="AA214" s="6">
        <f>Table1[[#This Row],[Total (HRK million)                     ]]*1000000/Table1[[#This Row],[Population 2019                 ]]</f>
        <v>6159.7645038857763</v>
      </c>
      <c r="AB214" s="7">
        <v>40.035933</v>
      </c>
      <c r="AC214" s="6">
        <f>Table1[[#This Row],[Total (HRK million)                                   ]]*1000000/Table1[[#This Row],[Population 2019                 ]]</f>
        <v>7235.8454726188329</v>
      </c>
      <c r="AD214" s="7">
        <f>Table1[[#This Row],[Total (HRK million)                     ]]-Table1[[#This Row],[Total (HRK million)                                   ]]</f>
        <v>-5.953955999999998</v>
      </c>
      <c r="AE214" s="8">
        <f>Table1[[#This Row],[Total (HRK million)                       ]]*1000000/Table1[[#This Row],[Population 2019                 ]]</f>
        <v>-1076.0809687330559</v>
      </c>
      <c r="AF214" s="6">
        <v>5554</v>
      </c>
      <c r="AG214" s="7">
        <v>28.835021000000001</v>
      </c>
      <c r="AH214" s="6">
        <f>Table1[[#This Row],[Total (HRK million)                                 ]]*1000000/Table1[[#This Row],[Population 2018]]</f>
        <v>5191.7574720921857</v>
      </c>
      <c r="AI214" s="7">
        <v>27.376773</v>
      </c>
      <c r="AJ214" s="6">
        <f>Table1[[#This Row],[Total (HRK million)                                     ]]*1000000/Table1[[#This Row],[Population 2018]]</f>
        <v>4929.199315808426</v>
      </c>
      <c r="AK214" s="7">
        <f>Table1[[#This Row],[Total (HRK million)                                 ]]-Table1[[#This Row],[Total (HRK million)                                     ]]</f>
        <v>1.4582480000000011</v>
      </c>
      <c r="AL214" s="8">
        <f>Table1[[#This Row],[Total (HRK million)                                      ]]*1000000/Table1[[#This Row],[Population 2018]]</f>
        <v>262.55815628375967</v>
      </c>
      <c r="AM214" s="9">
        <v>5530</v>
      </c>
      <c r="AN214" s="10">
        <v>27.194959000000001</v>
      </c>
      <c r="AO214" s="11">
        <f>Table1[[#This Row],[Total (HRK million)                                         ]]*1000000/Table1[[#This Row],[Population 2017               ]]</f>
        <v>4917.7141048824597</v>
      </c>
      <c r="AP214" s="10">
        <v>23.163678000000001</v>
      </c>
      <c r="AQ214" s="11">
        <f>Table1[[#This Row],[Total (HRK million)                                          ]]*1000000/Table1[[#This Row],[Population 2017               ]]</f>
        <v>4188.7301989150092</v>
      </c>
      <c r="AR214" s="10">
        <f>Table1[[#This Row],[Total (HRK million)                                         ]]-Table1[[#This Row],[Total (HRK million)                                          ]]</f>
        <v>4.0312809999999999</v>
      </c>
      <c r="AS214" s="11">
        <f>Table1[[#This Row],[Total (HRK million)                                                  ]]*1000000/Table1[[#This Row],[Population 2017               ]]</f>
        <v>728.98390596745026</v>
      </c>
      <c r="AT214" s="45">
        <v>5550</v>
      </c>
      <c r="AU214" s="46">
        <v>23.747993000000001</v>
      </c>
      <c r="AV214" s="13">
        <f>Table1[[#This Row],[Total (HRK million)                                ]]*1000000/Table1[[#This Row],[Population 2016]]</f>
        <v>4278.9176576576574</v>
      </c>
      <c r="AW214" s="46">
        <v>22.086632000000002</v>
      </c>
      <c r="AX214" s="13">
        <f>Table1[[#This Row],[Total (HRK million)                                                        ]]*1000000/Table1[[#This Row],[Population 2016]]</f>
        <v>3979.5733333333333</v>
      </c>
      <c r="AY214" s="82">
        <f>Table1[[#This Row],[Total (HRK million)                                ]]-Table1[[#This Row],[Total (HRK million)                                                        ]]</f>
        <v>1.6613609999999994</v>
      </c>
      <c r="AZ214" s="13">
        <f>Table1[[#This Row],[Total (HRK million)                                                                      ]]*1000000/Table1[[#This Row],[Population 2016]]</f>
        <v>299.34432432432425</v>
      </c>
      <c r="BA214" s="68">
        <v>5591</v>
      </c>
      <c r="BB214" s="52">
        <v>19.497014</v>
      </c>
      <c r="BC214" s="13">
        <f>Table1[[#This Row],[Total (HRK million)                                                           ]]*1000000/Table1[[#This Row],[Population 2015]]</f>
        <v>3487.2140940797713</v>
      </c>
      <c r="BD214" s="52">
        <v>19.910238</v>
      </c>
      <c r="BE214" s="13">
        <f>Table1[[#This Row],[Total (HRK million) ]]*1000000/Table1[[#This Row],[Population 2015]]</f>
        <v>3561.1228760507961</v>
      </c>
      <c r="BF214" s="82">
        <f>Table1[[#This Row],[Total (HRK million)                                                           ]]-Table1[[#This Row],[Total (HRK million) ]]</f>
        <v>-0.41322399999999959</v>
      </c>
      <c r="BG214" s="13">
        <f>Table1[[#This Row],[Total (HRK million)     ]]*1000000/Table1[[#This Row],[Population 2015]]</f>
        <v>-73.908781971024794</v>
      </c>
      <c r="BH214" s="68">
        <v>5606</v>
      </c>
      <c r="BI214" s="88">
        <v>34.786136999999997</v>
      </c>
      <c r="BJ214" s="12">
        <f>Table1[[#This Row],[Total (HRK million)                                  ]]*1000000/Table1[[#This Row],[Population 2014]]</f>
        <v>6205.1617909382803</v>
      </c>
      <c r="BK214" s="88">
        <v>33.969959000000003</v>
      </c>
      <c r="BL214" s="12">
        <f>Table1[[#This Row],[Total (HRK million)    ]]*1000000/Table1[[#This Row],[Population 2014]]</f>
        <v>6059.5717088833389</v>
      </c>
      <c r="BM214" s="88">
        <f>Table1[[#This Row],[Total (HRK million)                                  ]]-Table1[[#This Row],[Total (HRK million)    ]]</f>
        <v>0.81617799999999363</v>
      </c>
      <c r="BN214" s="12">
        <f>Table1[[#This Row],[Total (HRK million)      ]]*1000000/Table1[[#This Row],[Population 2014]]</f>
        <v>145.59008205493998</v>
      </c>
      <c r="BO214" s="94">
        <v>5</v>
      </c>
      <c r="BP214" s="53">
        <v>5</v>
      </c>
      <c r="BQ214" s="55">
        <v>5</v>
      </c>
      <c r="BR214" s="26">
        <v>5</v>
      </c>
      <c r="BS214" s="13">
        <v>5</v>
      </c>
      <c r="BT214" s="13">
        <v>4</v>
      </c>
      <c r="BU214" s="13">
        <v>4</v>
      </c>
      <c r="BV214" s="13">
        <v>4</v>
      </c>
      <c r="BW214" s="56">
        <v>3</v>
      </c>
    </row>
    <row r="215" spans="1:75" x14ac:dyDescent="0.25">
      <c r="A215" s="14" t="s">
        <v>608</v>
      </c>
      <c r="B215" s="15" t="s">
        <v>669</v>
      </c>
      <c r="C215" s="15" t="s">
        <v>290</v>
      </c>
      <c r="D215" s="45">
        <v>4490</v>
      </c>
      <c r="E215" s="44">
        <v>69.443815229999998</v>
      </c>
      <c r="F215" s="40">
        <f>Table1[[#This Row],[Total (HRK million)]]*1000000/Table1[[#This Row],[Population 2022]]</f>
        <v>15466.328559020045</v>
      </c>
      <c r="G215" s="44">
        <v>75.769640859999996</v>
      </c>
      <c r="H215" s="40">
        <f>Table1[[#This Row],[Total (HRK million)                ]]*1000000/Table1[[#This Row],[Population 2022]]</f>
        <v>16875.198409799556</v>
      </c>
      <c r="I215" s="44">
        <v>-6.3258256299999953</v>
      </c>
      <c r="J215" s="40">
        <f>Table1[[#This Row],[Total (HRK million)                           ]]*1000000/Table1[[#This Row],[Population 2022]]</f>
        <v>-1408.8698507795089</v>
      </c>
      <c r="K215" s="45">
        <v>4398</v>
      </c>
      <c r="L215" s="44">
        <v>62.878020999999997</v>
      </c>
      <c r="M215" s="40">
        <f>Table1[[#This Row],[Total (HRK million)  ]]*1000000/Table1[[#This Row],[Population 2021]]</f>
        <v>14296.957935425193</v>
      </c>
      <c r="N215" s="44">
        <v>64.795924999999997</v>
      </c>
      <c r="O215" s="40">
        <f>Table1[[#This Row],[Total (HRK million)                 ]]*1000000/Table1[[#This Row],[Population 2021]]</f>
        <v>14733.043428831286</v>
      </c>
      <c r="P215" s="44">
        <v>-1.9179040000000001</v>
      </c>
      <c r="Q215" s="40">
        <f>Table1[[#This Row],[Total (HRK million)                            ]]*1000000/Table1[[#This Row],[Population 2021]]</f>
        <v>-436.08549340609369</v>
      </c>
      <c r="R215" s="64">
        <v>4586</v>
      </c>
      <c r="S215" s="35">
        <v>56.310552000000001</v>
      </c>
      <c r="T215" s="36">
        <f>Table1[[#This Row],[Total (HRK million)   ]]*1000000/Table1[[#This Row],[Population 2020]]</f>
        <v>12278.794592237244</v>
      </c>
      <c r="U215" s="35">
        <v>58.637628999999997</v>
      </c>
      <c r="V215" s="36">
        <f>Table1[[#This Row],[Total (HRK million)                  ]]*1000000/Table1[[#This Row],[Population 2020]]</f>
        <v>12786.225250763193</v>
      </c>
      <c r="W215" s="35">
        <f>Table1[[#This Row],[Total (HRK million)   ]]-Table1[[#This Row],[Total (HRK million)                  ]]</f>
        <v>-2.3270769999999956</v>
      </c>
      <c r="X215" s="36">
        <f>Table1[[#This Row],[Total (HRK million)                             ]]*1000000/Table1[[#This Row],[Population 2020]]</f>
        <v>-507.43065852594765</v>
      </c>
      <c r="Y215" s="68">
        <v>4564</v>
      </c>
      <c r="Z215" s="7">
        <v>51.815964999999998</v>
      </c>
      <c r="AA215" s="6">
        <f>Table1[[#This Row],[Total (HRK million)                     ]]*1000000/Table1[[#This Row],[Population 2019                 ]]</f>
        <v>11353.191279579316</v>
      </c>
      <c r="AB215" s="7">
        <v>51.927819999999997</v>
      </c>
      <c r="AC215" s="6">
        <f>Table1[[#This Row],[Total (HRK million)                                   ]]*1000000/Table1[[#This Row],[Population 2019                 ]]</f>
        <v>11377.699386503067</v>
      </c>
      <c r="AD215" s="7">
        <f>Table1[[#This Row],[Total (HRK million)                     ]]-Table1[[#This Row],[Total (HRK million)                                   ]]</f>
        <v>-0.11185499999999848</v>
      </c>
      <c r="AE215" s="8">
        <f>Table1[[#This Row],[Total (HRK million)                       ]]*1000000/Table1[[#This Row],[Population 2019                 ]]</f>
        <v>-24.508106923750763</v>
      </c>
      <c r="AF215" s="6">
        <v>4512</v>
      </c>
      <c r="AG215" s="7">
        <v>50.662073999999997</v>
      </c>
      <c r="AH215" s="6">
        <f>Table1[[#This Row],[Total (HRK million)                                 ]]*1000000/Table1[[#This Row],[Population 2018]]</f>
        <v>11228.296542553191</v>
      </c>
      <c r="AI215" s="7">
        <v>47.069398999999997</v>
      </c>
      <c r="AJ215" s="6">
        <f>Table1[[#This Row],[Total (HRK million)                                     ]]*1000000/Table1[[#This Row],[Population 2018]]</f>
        <v>10432.047650709221</v>
      </c>
      <c r="AK215" s="7">
        <f>Table1[[#This Row],[Total (HRK million)                                 ]]-Table1[[#This Row],[Total (HRK million)                                     ]]</f>
        <v>3.5926749999999998</v>
      </c>
      <c r="AL215" s="8">
        <f>Table1[[#This Row],[Total (HRK million)                                      ]]*1000000/Table1[[#This Row],[Population 2018]]</f>
        <v>796.24889184397159</v>
      </c>
      <c r="AM215" s="9">
        <v>4480</v>
      </c>
      <c r="AN215" s="10">
        <v>44.881442</v>
      </c>
      <c r="AO215" s="11">
        <f>Table1[[#This Row],[Total (HRK million)                                         ]]*1000000/Table1[[#This Row],[Population 2017               ]]</f>
        <v>10018.179017857143</v>
      </c>
      <c r="AP215" s="10">
        <v>45.833947000000002</v>
      </c>
      <c r="AQ215" s="11">
        <f>Table1[[#This Row],[Total (HRK million)                                          ]]*1000000/Table1[[#This Row],[Population 2017               ]]</f>
        <v>10230.791741071429</v>
      </c>
      <c r="AR215" s="10">
        <f>Table1[[#This Row],[Total (HRK million)                                         ]]-Table1[[#This Row],[Total (HRK million)                                          ]]</f>
        <v>-0.95250500000000216</v>
      </c>
      <c r="AS215" s="11">
        <f>Table1[[#This Row],[Total (HRK million)                                                  ]]*1000000/Table1[[#This Row],[Population 2017               ]]</f>
        <v>-212.61272321428621</v>
      </c>
      <c r="AT215" s="45">
        <v>4421</v>
      </c>
      <c r="AU215" s="46">
        <v>45.242721000000003</v>
      </c>
      <c r="AV215" s="13">
        <f>Table1[[#This Row],[Total (HRK million)                                ]]*1000000/Table1[[#This Row],[Population 2016]]</f>
        <v>10233.594435648043</v>
      </c>
      <c r="AW215" s="46">
        <v>49.213633000000002</v>
      </c>
      <c r="AX215" s="13">
        <f>Table1[[#This Row],[Total (HRK million)                                                        ]]*1000000/Table1[[#This Row],[Population 2016]]</f>
        <v>11131.787604614341</v>
      </c>
      <c r="AY215" s="82">
        <f>Table1[[#This Row],[Total (HRK million)                                ]]-Table1[[#This Row],[Total (HRK million)                                                        ]]</f>
        <v>-3.9709119999999984</v>
      </c>
      <c r="AZ215" s="13">
        <f>Table1[[#This Row],[Total (HRK million)                                                                      ]]*1000000/Table1[[#This Row],[Population 2016]]</f>
        <v>-898.19316896629687</v>
      </c>
      <c r="BA215" s="68">
        <v>4400</v>
      </c>
      <c r="BB215" s="52">
        <v>48.104238000000002</v>
      </c>
      <c r="BC215" s="13">
        <f>Table1[[#This Row],[Total (HRK million)                                                           ]]*1000000/Table1[[#This Row],[Population 2015]]</f>
        <v>10932.781363636364</v>
      </c>
      <c r="BD215" s="52">
        <v>47.942219999999999</v>
      </c>
      <c r="BE215" s="13">
        <f>Table1[[#This Row],[Total (HRK million) ]]*1000000/Table1[[#This Row],[Population 2015]]</f>
        <v>10895.959090909091</v>
      </c>
      <c r="BF215" s="82">
        <f>Table1[[#This Row],[Total (HRK million)                                                           ]]-Table1[[#This Row],[Total (HRK million) ]]</f>
        <v>0.16201800000000333</v>
      </c>
      <c r="BG215" s="13">
        <f>Table1[[#This Row],[Total (HRK million)     ]]*1000000/Table1[[#This Row],[Population 2015]]</f>
        <v>36.822272727273479</v>
      </c>
      <c r="BH215" s="68">
        <v>4356</v>
      </c>
      <c r="BI215" s="88">
        <v>44.305452000000002</v>
      </c>
      <c r="BJ215" s="12">
        <f>Table1[[#This Row],[Total (HRK million)                                  ]]*1000000/Table1[[#This Row],[Population 2014]]</f>
        <v>10171.132231404959</v>
      </c>
      <c r="BK215" s="88">
        <v>43.031297000000002</v>
      </c>
      <c r="BL215" s="12">
        <f>Table1[[#This Row],[Total (HRK million)    ]]*1000000/Table1[[#This Row],[Population 2014]]</f>
        <v>9878.6264921946731</v>
      </c>
      <c r="BM215" s="88">
        <f>Table1[[#This Row],[Total (HRK million)                                  ]]-Table1[[#This Row],[Total (HRK million)    ]]</f>
        <v>1.2741550000000004</v>
      </c>
      <c r="BN215" s="12">
        <f>Table1[[#This Row],[Total (HRK million)      ]]*1000000/Table1[[#This Row],[Population 2014]]</f>
        <v>292.50573921028479</v>
      </c>
      <c r="BO215" s="94">
        <v>5</v>
      </c>
      <c r="BP215" s="53">
        <v>5</v>
      </c>
      <c r="BQ215" s="55">
        <v>5</v>
      </c>
      <c r="BR215" s="26">
        <v>5</v>
      </c>
      <c r="BS215" s="13">
        <v>5</v>
      </c>
      <c r="BT215" s="13">
        <v>5</v>
      </c>
      <c r="BU215" s="13">
        <v>5</v>
      </c>
      <c r="BV215" s="13">
        <v>5</v>
      </c>
      <c r="BW215" s="56">
        <v>0</v>
      </c>
    </row>
    <row r="216" spans="1:75" x14ac:dyDescent="0.25">
      <c r="A216" s="14" t="s">
        <v>608</v>
      </c>
      <c r="B216" s="15" t="s">
        <v>666</v>
      </c>
      <c r="C216" s="15" t="s">
        <v>400</v>
      </c>
      <c r="D216" s="45">
        <v>3074</v>
      </c>
      <c r="E216" s="44">
        <v>14.67204308</v>
      </c>
      <c r="F216" s="40">
        <f>Table1[[#This Row],[Total (HRK million)]]*1000000/Table1[[#This Row],[Population 2022]]</f>
        <v>4772.9483018867923</v>
      </c>
      <c r="G216" s="44">
        <v>12.9993569</v>
      </c>
      <c r="H216" s="40">
        <f>Table1[[#This Row],[Total (HRK million)                ]]*1000000/Table1[[#This Row],[Population 2022]]</f>
        <v>4228.8083604424201</v>
      </c>
      <c r="I216" s="44">
        <v>1.6726861799999997</v>
      </c>
      <c r="J216" s="40">
        <f>Table1[[#This Row],[Total (HRK million)                           ]]*1000000/Table1[[#This Row],[Population 2022]]</f>
        <v>544.13994144437208</v>
      </c>
      <c r="K216" s="45">
        <v>3169</v>
      </c>
      <c r="L216" s="44">
        <v>14.284254000000001</v>
      </c>
      <c r="M216" s="40">
        <f>Table1[[#This Row],[Total (HRK million)  ]]*1000000/Table1[[#This Row],[Population 2021]]</f>
        <v>4507.4957399810664</v>
      </c>
      <c r="N216" s="44">
        <v>12.275228</v>
      </c>
      <c r="O216" s="40">
        <f>Table1[[#This Row],[Total (HRK million)                 ]]*1000000/Table1[[#This Row],[Population 2021]]</f>
        <v>3873.5336068160304</v>
      </c>
      <c r="P216" s="44">
        <v>2.0090260000000004</v>
      </c>
      <c r="Q216" s="40">
        <f>Table1[[#This Row],[Total (HRK million)                            ]]*1000000/Table1[[#This Row],[Population 2021]]</f>
        <v>633.96213316503645</v>
      </c>
      <c r="R216" s="64">
        <v>3297</v>
      </c>
      <c r="S216" s="35">
        <v>12.377102000000001</v>
      </c>
      <c r="T216" s="36">
        <f>Table1[[#This Row],[Total (HRK million)   ]]*1000000/Table1[[#This Row],[Population 2020]]</f>
        <v>3754.0497421898694</v>
      </c>
      <c r="U216" s="35">
        <v>13.112793</v>
      </c>
      <c r="V216" s="36">
        <f>Table1[[#This Row],[Total (HRK million)                  ]]*1000000/Table1[[#This Row],[Population 2020]]</f>
        <v>3977.189262966333</v>
      </c>
      <c r="W216" s="35">
        <f>Table1[[#This Row],[Total (HRK million)   ]]-Table1[[#This Row],[Total (HRK million)                  ]]</f>
        <v>-0.73569099999999921</v>
      </c>
      <c r="X216" s="36">
        <f>Table1[[#This Row],[Total (HRK million)                             ]]*1000000/Table1[[#This Row],[Population 2020]]</f>
        <v>-223.1395207764632</v>
      </c>
      <c r="Y216" s="68">
        <v>3350</v>
      </c>
      <c r="Z216" s="7">
        <v>11.669900999999999</v>
      </c>
      <c r="AA216" s="6">
        <f>Table1[[#This Row],[Total (HRK million)                     ]]*1000000/Table1[[#This Row],[Population 2019                 ]]</f>
        <v>3483.5525373134328</v>
      </c>
      <c r="AB216" s="7">
        <v>10.728268</v>
      </c>
      <c r="AC216" s="6">
        <f>Table1[[#This Row],[Total (HRK million)                                   ]]*1000000/Table1[[#This Row],[Population 2019                 ]]</f>
        <v>3202.4680597014926</v>
      </c>
      <c r="AD216" s="7">
        <f>Table1[[#This Row],[Total (HRK million)                     ]]-Table1[[#This Row],[Total (HRK million)                                   ]]</f>
        <v>0.9416329999999995</v>
      </c>
      <c r="AE216" s="8">
        <f>Table1[[#This Row],[Total (HRK million)                       ]]*1000000/Table1[[#This Row],[Population 2019                 ]]</f>
        <v>281.08447761194014</v>
      </c>
      <c r="AF216" s="6">
        <v>3436</v>
      </c>
      <c r="AG216" s="7">
        <v>10.521509</v>
      </c>
      <c r="AH216" s="6">
        <f>Table1[[#This Row],[Total (HRK million)                                 ]]*1000000/Table1[[#This Row],[Population 2018]]</f>
        <v>3062.1388242142025</v>
      </c>
      <c r="AI216" s="7">
        <v>11.168308</v>
      </c>
      <c r="AJ216" s="6">
        <f>Table1[[#This Row],[Total (HRK million)                                     ]]*1000000/Table1[[#This Row],[Population 2018]]</f>
        <v>3250.3806752037253</v>
      </c>
      <c r="AK216" s="7">
        <f>Table1[[#This Row],[Total (HRK million)                                 ]]-Table1[[#This Row],[Total (HRK million)                                     ]]</f>
        <v>-0.64679899999999968</v>
      </c>
      <c r="AL216" s="8">
        <f>Table1[[#This Row],[Total (HRK million)                                      ]]*1000000/Table1[[#This Row],[Population 2018]]</f>
        <v>-188.24185098952259</v>
      </c>
      <c r="AM216" s="9">
        <v>3554</v>
      </c>
      <c r="AN216" s="10">
        <v>7.9416149999999996</v>
      </c>
      <c r="AO216" s="11">
        <f>Table1[[#This Row],[Total (HRK million)                                         ]]*1000000/Table1[[#This Row],[Population 2017               ]]</f>
        <v>2234.5568373663477</v>
      </c>
      <c r="AP216" s="10">
        <v>7.4948180000000004</v>
      </c>
      <c r="AQ216" s="11">
        <f>Table1[[#This Row],[Total (HRK million)                                          ]]*1000000/Table1[[#This Row],[Population 2017               ]]</f>
        <v>2108.8401800787847</v>
      </c>
      <c r="AR216" s="10">
        <f>Table1[[#This Row],[Total (HRK million)                                         ]]-Table1[[#This Row],[Total (HRK million)                                          ]]</f>
        <v>0.44679699999999922</v>
      </c>
      <c r="AS216" s="11">
        <f>Table1[[#This Row],[Total (HRK million)                                                  ]]*1000000/Table1[[#This Row],[Population 2017               ]]</f>
        <v>125.71665728756309</v>
      </c>
      <c r="AT216" s="45">
        <v>3671</v>
      </c>
      <c r="AU216" s="46">
        <v>9.8352199999999996</v>
      </c>
      <c r="AV216" s="13">
        <f>Table1[[#This Row],[Total (HRK million)                                ]]*1000000/Table1[[#This Row],[Population 2016]]</f>
        <v>2679.1664396622173</v>
      </c>
      <c r="AW216" s="46">
        <v>7.4452129999999999</v>
      </c>
      <c r="AX216" s="13">
        <f>Table1[[#This Row],[Total (HRK million)                                                        ]]*1000000/Table1[[#This Row],[Population 2016]]</f>
        <v>2028.1157722691364</v>
      </c>
      <c r="AY216" s="82">
        <f>Table1[[#This Row],[Total (HRK million)                                ]]-Table1[[#This Row],[Total (HRK million)                                                        ]]</f>
        <v>2.3900069999999998</v>
      </c>
      <c r="AZ216" s="13">
        <f>Table1[[#This Row],[Total (HRK million)                                                                      ]]*1000000/Table1[[#This Row],[Population 2016]]</f>
        <v>651.05066739308086</v>
      </c>
      <c r="BA216" s="68">
        <v>3768</v>
      </c>
      <c r="BB216" s="52">
        <v>7.2294039999999997</v>
      </c>
      <c r="BC216" s="13">
        <f>Table1[[#This Row],[Total (HRK million)                                                           ]]*1000000/Table1[[#This Row],[Population 2015]]</f>
        <v>1918.631634819533</v>
      </c>
      <c r="BD216" s="52">
        <v>5.5320010000000002</v>
      </c>
      <c r="BE216" s="13">
        <f>Table1[[#This Row],[Total (HRK million) ]]*1000000/Table1[[#This Row],[Population 2015]]</f>
        <v>1468.1531316348196</v>
      </c>
      <c r="BF216" s="82">
        <f>Table1[[#This Row],[Total (HRK million)                                                           ]]-Table1[[#This Row],[Total (HRK million) ]]</f>
        <v>1.6974029999999996</v>
      </c>
      <c r="BG216" s="13">
        <f>Table1[[#This Row],[Total (HRK million)     ]]*1000000/Table1[[#This Row],[Population 2015]]</f>
        <v>450.47850318471325</v>
      </c>
      <c r="BH216" s="68">
        <v>3818</v>
      </c>
      <c r="BI216" s="88">
        <v>5.4337980000000003</v>
      </c>
      <c r="BJ216" s="12">
        <f>Table1[[#This Row],[Total (HRK million)                                  ]]*1000000/Table1[[#This Row],[Population 2014]]</f>
        <v>1423.2053431115767</v>
      </c>
      <c r="BK216" s="88">
        <v>5.0953569999999999</v>
      </c>
      <c r="BL216" s="12">
        <f>Table1[[#This Row],[Total (HRK million)    ]]*1000000/Table1[[#This Row],[Population 2014]]</f>
        <v>1334.5618124672603</v>
      </c>
      <c r="BM216" s="88">
        <f>Table1[[#This Row],[Total (HRK million)                                  ]]-Table1[[#This Row],[Total (HRK million)    ]]</f>
        <v>0.33844100000000044</v>
      </c>
      <c r="BN216" s="12">
        <f>Table1[[#This Row],[Total (HRK million)      ]]*1000000/Table1[[#This Row],[Population 2014]]</f>
        <v>88.643530644316499</v>
      </c>
      <c r="BO216" s="94">
        <v>5</v>
      </c>
      <c r="BP216" s="53">
        <v>5</v>
      </c>
      <c r="BQ216" s="55">
        <v>5</v>
      </c>
      <c r="BR216" s="26">
        <v>5</v>
      </c>
      <c r="BS216" s="13">
        <v>5</v>
      </c>
      <c r="BT216" s="13">
        <v>5</v>
      </c>
      <c r="BU216" s="13">
        <v>3</v>
      </c>
      <c r="BV216" s="13">
        <v>3</v>
      </c>
      <c r="BW216" s="56">
        <v>1</v>
      </c>
    </row>
    <row r="217" spans="1:75" x14ac:dyDescent="0.25">
      <c r="A217" s="14" t="s">
        <v>608</v>
      </c>
      <c r="B217" s="15" t="s">
        <v>659</v>
      </c>
      <c r="C217" s="15" t="s">
        <v>537</v>
      </c>
      <c r="D217" s="45">
        <v>2872</v>
      </c>
      <c r="E217" s="44">
        <v>10.65704332</v>
      </c>
      <c r="F217" s="40">
        <f>Table1[[#This Row],[Total (HRK million)]]*1000000/Table1[[#This Row],[Population 2022]]</f>
        <v>3710.6696796657384</v>
      </c>
      <c r="G217" s="44">
        <v>11.137530280000002</v>
      </c>
      <c r="H217" s="40">
        <f>Table1[[#This Row],[Total (HRK million)                ]]*1000000/Table1[[#This Row],[Population 2022]]</f>
        <v>3877.9701532033432</v>
      </c>
      <c r="I217" s="44">
        <v>-0.48048696000000091</v>
      </c>
      <c r="J217" s="40">
        <f>Table1[[#This Row],[Total (HRK million)                           ]]*1000000/Table1[[#This Row],[Population 2022]]</f>
        <v>-167.30047353760477</v>
      </c>
      <c r="K217" s="45">
        <v>2938</v>
      </c>
      <c r="L217" s="44">
        <v>15.791663</v>
      </c>
      <c r="M217" s="40">
        <f>Table1[[#This Row],[Total (HRK million)  ]]*1000000/Table1[[#This Row],[Population 2021]]</f>
        <v>5374.9703880190609</v>
      </c>
      <c r="N217" s="44">
        <v>28.696711000000001</v>
      </c>
      <c r="O217" s="40">
        <f>Table1[[#This Row],[Total (HRK million)                 ]]*1000000/Table1[[#This Row],[Population 2021]]</f>
        <v>9767.4305650102106</v>
      </c>
      <c r="P217" s="44">
        <v>-12.905048000000001</v>
      </c>
      <c r="Q217" s="40">
        <f>Table1[[#This Row],[Total (HRK million)                            ]]*1000000/Table1[[#This Row],[Population 2021]]</f>
        <v>-4392.4601769911505</v>
      </c>
      <c r="R217" s="64">
        <v>3134</v>
      </c>
      <c r="S217" s="35">
        <v>12.895917000000001</v>
      </c>
      <c r="T217" s="36">
        <f>Table1[[#This Row],[Total (HRK million)   ]]*1000000/Table1[[#This Row],[Population 2020]]</f>
        <v>4114.8426930440328</v>
      </c>
      <c r="U217" s="35">
        <v>9.4552510000000005</v>
      </c>
      <c r="V217" s="36">
        <f>Table1[[#This Row],[Total (HRK million)                  ]]*1000000/Table1[[#This Row],[Population 2020]]</f>
        <v>3016.9913848117421</v>
      </c>
      <c r="W217" s="35">
        <f>Table1[[#This Row],[Total (HRK million)   ]]-Table1[[#This Row],[Total (HRK million)                  ]]</f>
        <v>3.4406660000000002</v>
      </c>
      <c r="X217" s="36">
        <f>Table1[[#This Row],[Total (HRK million)                             ]]*1000000/Table1[[#This Row],[Population 2020]]</f>
        <v>1097.8513082322911</v>
      </c>
      <c r="Y217" s="68">
        <v>3158</v>
      </c>
      <c r="Z217" s="7">
        <v>13.369733</v>
      </c>
      <c r="AA217" s="6">
        <f>Table1[[#This Row],[Total (HRK million)                     ]]*1000000/Table1[[#This Row],[Population 2019                 ]]</f>
        <v>4233.6076630778971</v>
      </c>
      <c r="AB217" s="7">
        <v>10.509726000000001</v>
      </c>
      <c r="AC217" s="6">
        <f>Table1[[#This Row],[Total (HRK million)                                   ]]*1000000/Table1[[#This Row],[Population 2019                 ]]</f>
        <v>3327.9689677010765</v>
      </c>
      <c r="AD217" s="7">
        <f>Table1[[#This Row],[Total (HRK million)                     ]]-Table1[[#This Row],[Total (HRK million)                                   ]]</f>
        <v>2.8600069999999995</v>
      </c>
      <c r="AE217" s="8">
        <f>Table1[[#This Row],[Total (HRK million)                       ]]*1000000/Table1[[#This Row],[Population 2019                 ]]</f>
        <v>905.63869537682058</v>
      </c>
      <c r="AF217" s="6">
        <v>3152</v>
      </c>
      <c r="AG217" s="7">
        <v>10.980541000000001</v>
      </c>
      <c r="AH217" s="6">
        <f>Table1[[#This Row],[Total (HRK million)                                 ]]*1000000/Table1[[#This Row],[Population 2018]]</f>
        <v>3483.6741751269037</v>
      </c>
      <c r="AI217" s="7">
        <v>9.6468389999999999</v>
      </c>
      <c r="AJ217" s="6">
        <f>Table1[[#This Row],[Total (HRK million)                                     ]]*1000000/Table1[[#This Row],[Population 2018]]</f>
        <v>3060.5453680203045</v>
      </c>
      <c r="AK217" s="7">
        <f>Table1[[#This Row],[Total (HRK million)                                 ]]-Table1[[#This Row],[Total (HRK million)                                     ]]</f>
        <v>1.3337020000000006</v>
      </c>
      <c r="AL217" s="8">
        <f>Table1[[#This Row],[Total (HRK million)                                      ]]*1000000/Table1[[#This Row],[Population 2018]]</f>
        <v>423.1288071065992</v>
      </c>
      <c r="AM217" s="9">
        <v>3135</v>
      </c>
      <c r="AN217" s="10">
        <v>9.0016700000000007</v>
      </c>
      <c r="AO217" s="11">
        <f>Table1[[#This Row],[Total (HRK million)                                         ]]*1000000/Table1[[#This Row],[Population 2017               ]]</f>
        <v>2871.3460925039872</v>
      </c>
      <c r="AP217" s="10">
        <v>8.7101450000000007</v>
      </c>
      <c r="AQ217" s="11">
        <f>Table1[[#This Row],[Total (HRK million)                                          ]]*1000000/Table1[[#This Row],[Population 2017               ]]</f>
        <v>2778.3556618819775</v>
      </c>
      <c r="AR217" s="10">
        <f>Table1[[#This Row],[Total (HRK million)                                         ]]-Table1[[#This Row],[Total (HRK million)                                          ]]</f>
        <v>0.29152500000000003</v>
      </c>
      <c r="AS217" s="11">
        <f>Table1[[#This Row],[Total (HRK million)                                                  ]]*1000000/Table1[[#This Row],[Population 2017               ]]</f>
        <v>92.990430622009583</v>
      </c>
      <c r="AT217" s="45">
        <v>3172</v>
      </c>
      <c r="AU217" s="46">
        <v>9.6161630000000002</v>
      </c>
      <c r="AV217" s="13">
        <f>Table1[[#This Row],[Total (HRK million)                                ]]*1000000/Table1[[#This Row],[Population 2016]]</f>
        <v>3031.5772383354351</v>
      </c>
      <c r="AW217" s="46">
        <v>7.2102339999999998</v>
      </c>
      <c r="AX217" s="13">
        <f>Table1[[#This Row],[Total (HRK million)                                                        ]]*1000000/Table1[[#This Row],[Population 2016]]</f>
        <v>2273.0876418663306</v>
      </c>
      <c r="AY217" s="82">
        <f>Table1[[#This Row],[Total (HRK million)                                ]]-Table1[[#This Row],[Total (HRK million)                                                        ]]</f>
        <v>2.4059290000000004</v>
      </c>
      <c r="AZ217" s="13">
        <f>Table1[[#This Row],[Total (HRK million)                                                                      ]]*1000000/Table1[[#This Row],[Population 2016]]</f>
        <v>758.48959646910487</v>
      </c>
      <c r="BA217" s="68">
        <v>3188</v>
      </c>
      <c r="BB217" s="52">
        <v>6.5749680000000001</v>
      </c>
      <c r="BC217" s="13">
        <f>Table1[[#This Row],[Total (HRK million)                                                           ]]*1000000/Table1[[#This Row],[Population 2015]]</f>
        <v>2062.4115432873273</v>
      </c>
      <c r="BD217" s="52">
        <v>6.6862079999999997</v>
      </c>
      <c r="BE217" s="13">
        <f>Table1[[#This Row],[Total (HRK million) ]]*1000000/Table1[[#This Row],[Population 2015]]</f>
        <v>2097.3048933500627</v>
      </c>
      <c r="BF217" s="82">
        <f>Table1[[#This Row],[Total (HRK million)                                                           ]]-Table1[[#This Row],[Total (HRK million) ]]</f>
        <v>-0.11123999999999956</v>
      </c>
      <c r="BG217" s="13">
        <f>Table1[[#This Row],[Total (HRK million)     ]]*1000000/Table1[[#This Row],[Population 2015]]</f>
        <v>-34.893350062735124</v>
      </c>
      <c r="BH217" s="68">
        <v>3170</v>
      </c>
      <c r="BI217" s="88">
        <v>4.1581789999999996</v>
      </c>
      <c r="BJ217" s="12">
        <f>Table1[[#This Row],[Total (HRK million)                                  ]]*1000000/Table1[[#This Row],[Population 2014]]</f>
        <v>1311.7283911671923</v>
      </c>
      <c r="BK217" s="88">
        <v>3.8773970000000002</v>
      </c>
      <c r="BL217" s="12">
        <f>Table1[[#This Row],[Total (HRK million)    ]]*1000000/Table1[[#This Row],[Population 2014]]</f>
        <v>1223.1536277602524</v>
      </c>
      <c r="BM217" s="88">
        <f>Table1[[#This Row],[Total (HRK million)                                  ]]-Table1[[#This Row],[Total (HRK million)    ]]</f>
        <v>0.28078199999999942</v>
      </c>
      <c r="BN217" s="12">
        <f>Table1[[#This Row],[Total (HRK million)      ]]*1000000/Table1[[#This Row],[Population 2014]]</f>
        <v>88.57476340693988</v>
      </c>
      <c r="BO217" s="94">
        <v>5</v>
      </c>
      <c r="BP217" s="53">
        <v>5</v>
      </c>
      <c r="BQ217" s="55">
        <v>5</v>
      </c>
      <c r="BR217" s="26">
        <v>5</v>
      </c>
      <c r="BS217" s="13">
        <v>5</v>
      </c>
      <c r="BT217" s="13">
        <v>3</v>
      </c>
      <c r="BU217" s="13">
        <v>3</v>
      </c>
      <c r="BV217" s="13">
        <v>3</v>
      </c>
      <c r="BW217" s="56">
        <v>3</v>
      </c>
    </row>
    <row r="218" spans="1:75" x14ac:dyDescent="0.25">
      <c r="A218" s="14" t="s">
        <v>608</v>
      </c>
      <c r="B218" s="15" t="s">
        <v>661</v>
      </c>
      <c r="C218" s="15" t="s">
        <v>176</v>
      </c>
      <c r="D218" s="47">
        <v>1594</v>
      </c>
      <c r="E218" s="46">
        <v>4.91901703</v>
      </c>
      <c r="F218" s="36">
        <f>Table1[[#This Row],[Total (HRK million)]]*1000000/Table1[[#This Row],[Population 2022]]</f>
        <v>3085.9579861982434</v>
      </c>
      <c r="G218" s="46">
        <v>4.4431267199999995</v>
      </c>
      <c r="H218" s="36">
        <f>Table1[[#This Row],[Total (HRK million)                ]]*1000000/Table1[[#This Row],[Population 2022]]</f>
        <v>2787.406976160602</v>
      </c>
      <c r="I218" s="46">
        <v>0.47589031000000054</v>
      </c>
      <c r="J218" s="36">
        <f>Table1[[#This Row],[Total (HRK million)                           ]]*1000000/Table1[[#This Row],[Population 2022]]</f>
        <v>298.5510100376415</v>
      </c>
      <c r="K218" s="47">
        <v>1591</v>
      </c>
      <c r="L218" s="46">
        <v>4.2172090000000004</v>
      </c>
      <c r="M218" s="36">
        <f>Table1[[#This Row],[Total (HRK million)  ]]*1000000/Table1[[#This Row],[Population 2021]]</f>
        <v>2650.6656191074794</v>
      </c>
      <c r="N218" s="46">
        <v>4.7158179999999996</v>
      </c>
      <c r="O218" s="36">
        <f>Table1[[#This Row],[Total (HRK million)                 ]]*1000000/Table1[[#This Row],[Population 2021]]</f>
        <v>2964.0590823381522</v>
      </c>
      <c r="P218" s="46">
        <v>-0.49860899999999919</v>
      </c>
      <c r="Q218" s="36">
        <f>Table1[[#This Row],[Total (HRK million)                            ]]*1000000/Table1[[#This Row],[Population 2021]]</f>
        <v>-313.39346323067201</v>
      </c>
      <c r="R218" s="64">
        <v>1541</v>
      </c>
      <c r="S218" s="35">
        <v>3.9154740000000001</v>
      </c>
      <c r="T218" s="36">
        <f>Table1[[#This Row],[Total (HRK million)   ]]*1000000/Table1[[#This Row],[Population 2020]]</f>
        <v>2540.8656716417909</v>
      </c>
      <c r="U218" s="35">
        <v>3.3262399999999999</v>
      </c>
      <c r="V218" s="36">
        <f>Table1[[#This Row],[Total (HRK million)                  ]]*1000000/Table1[[#This Row],[Population 2020]]</f>
        <v>2158.494484101233</v>
      </c>
      <c r="W218" s="35">
        <f>Table1[[#This Row],[Total (HRK million)   ]]-Table1[[#This Row],[Total (HRK million)                  ]]</f>
        <v>0.58923400000000026</v>
      </c>
      <c r="X218" s="36">
        <f>Table1[[#This Row],[Total (HRK million)                             ]]*1000000/Table1[[#This Row],[Population 2020]]</f>
        <v>382.37118754055825</v>
      </c>
      <c r="Y218" s="68">
        <v>1549</v>
      </c>
      <c r="Z218" s="7">
        <v>3.2271589999999999</v>
      </c>
      <c r="AA218" s="6">
        <f>Table1[[#This Row],[Total (HRK million)                     ]]*1000000/Table1[[#This Row],[Population 2019                 ]]</f>
        <v>2083.3821820529374</v>
      </c>
      <c r="AB218" s="7">
        <v>3.7434050000000001</v>
      </c>
      <c r="AC218" s="6">
        <f>Table1[[#This Row],[Total (HRK million)                                   ]]*1000000/Table1[[#This Row],[Population 2019                 ]]</f>
        <v>2416.6591349257587</v>
      </c>
      <c r="AD218" s="7">
        <f>Table1[[#This Row],[Total (HRK million)                     ]]-Table1[[#This Row],[Total (HRK million)                                   ]]</f>
        <v>-0.5162460000000002</v>
      </c>
      <c r="AE218" s="8">
        <f>Table1[[#This Row],[Total (HRK million)                       ]]*1000000/Table1[[#This Row],[Population 2019                 ]]</f>
        <v>-333.27695287282131</v>
      </c>
      <c r="AF218" s="6">
        <v>1570</v>
      </c>
      <c r="AG218" s="7">
        <v>2.7097540000000002</v>
      </c>
      <c r="AH218" s="6">
        <f>Table1[[#This Row],[Total (HRK million)                                 ]]*1000000/Table1[[#This Row],[Population 2018]]</f>
        <v>1725.9579617834395</v>
      </c>
      <c r="AI218" s="7">
        <v>2.8108759999999999</v>
      </c>
      <c r="AJ218" s="6">
        <f>Table1[[#This Row],[Total (HRK million)                                     ]]*1000000/Table1[[#This Row],[Population 2018]]</f>
        <v>1790.3668789808917</v>
      </c>
      <c r="AK218" s="7">
        <f>Table1[[#This Row],[Total (HRK million)                                 ]]-Table1[[#This Row],[Total (HRK million)                                     ]]</f>
        <v>-0.10112199999999971</v>
      </c>
      <c r="AL218" s="8">
        <f>Table1[[#This Row],[Total (HRK million)                                      ]]*1000000/Table1[[#This Row],[Population 2018]]</f>
        <v>-64.408917197452041</v>
      </c>
      <c r="AM218" s="9">
        <v>1576</v>
      </c>
      <c r="AN218" s="10">
        <v>2.4282189999999999</v>
      </c>
      <c r="AO218" s="11">
        <f>Table1[[#This Row],[Total (HRK million)                                         ]]*1000000/Table1[[#This Row],[Population 2017               ]]</f>
        <v>1540.7480964467004</v>
      </c>
      <c r="AP218" s="10">
        <v>2.5410409999999999</v>
      </c>
      <c r="AQ218" s="11">
        <f>Table1[[#This Row],[Total (HRK million)                                          ]]*1000000/Table1[[#This Row],[Population 2017               ]]</f>
        <v>1612.3356598984772</v>
      </c>
      <c r="AR218" s="10">
        <f>Table1[[#This Row],[Total (HRK million)                                         ]]-Table1[[#This Row],[Total (HRK million)                                          ]]</f>
        <v>-0.11282199999999998</v>
      </c>
      <c r="AS218" s="11">
        <f>Table1[[#This Row],[Total (HRK million)                                                  ]]*1000000/Table1[[#This Row],[Population 2017               ]]</f>
        <v>-71.587563451776631</v>
      </c>
      <c r="AT218" s="45">
        <v>1590</v>
      </c>
      <c r="AU218" s="46">
        <v>2.7110789999999998</v>
      </c>
      <c r="AV218" s="13">
        <f>Table1[[#This Row],[Total (HRK million)                                ]]*1000000/Table1[[#This Row],[Population 2016]]</f>
        <v>1705.0811320754717</v>
      </c>
      <c r="AW218" s="46">
        <v>2.5620820000000002</v>
      </c>
      <c r="AX218" s="13">
        <f>Table1[[#This Row],[Total (HRK million)                                                        ]]*1000000/Table1[[#This Row],[Population 2016]]</f>
        <v>1611.3723270440253</v>
      </c>
      <c r="AY218" s="82">
        <f>Table1[[#This Row],[Total (HRK million)                                ]]-Table1[[#This Row],[Total (HRK million)                                                        ]]</f>
        <v>0.1489969999999996</v>
      </c>
      <c r="AZ218" s="13">
        <f>Table1[[#This Row],[Total (HRK million)                                                                      ]]*1000000/Table1[[#This Row],[Population 2016]]</f>
        <v>93.708805031446289</v>
      </c>
      <c r="BA218" s="68">
        <v>1612</v>
      </c>
      <c r="BB218" s="52">
        <v>3.1534770000000001</v>
      </c>
      <c r="BC218" s="13">
        <f>Table1[[#This Row],[Total (HRK million)                                                           ]]*1000000/Table1[[#This Row],[Population 2015]]</f>
        <v>1956.251240694789</v>
      </c>
      <c r="BD218" s="52">
        <v>3.3290320000000002</v>
      </c>
      <c r="BE218" s="13">
        <f>Table1[[#This Row],[Total (HRK million) ]]*1000000/Table1[[#This Row],[Population 2015]]</f>
        <v>2065.1563275434241</v>
      </c>
      <c r="BF218" s="82">
        <f>Table1[[#This Row],[Total (HRK million)                                                           ]]-Table1[[#This Row],[Total (HRK million) ]]</f>
        <v>-0.17555500000000013</v>
      </c>
      <c r="BG218" s="13">
        <f>Table1[[#This Row],[Total (HRK million)     ]]*1000000/Table1[[#This Row],[Population 2015]]</f>
        <v>-108.90508684863531</v>
      </c>
      <c r="BH218" s="68">
        <v>1633</v>
      </c>
      <c r="BI218" s="88">
        <v>3.4726840000000001</v>
      </c>
      <c r="BJ218" s="12">
        <f>Table1[[#This Row],[Total (HRK million)                                  ]]*1000000/Table1[[#This Row],[Population 2014]]</f>
        <v>2126.5670545009184</v>
      </c>
      <c r="BK218" s="88">
        <v>3.698734</v>
      </c>
      <c r="BL218" s="12">
        <f>Table1[[#This Row],[Total (HRK million)    ]]*1000000/Table1[[#This Row],[Population 2014]]</f>
        <v>2264.9932639314147</v>
      </c>
      <c r="BM218" s="88">
        <f>Table1[[#This Row],[Total (HRK million)                                  ]]-Table1[[#This Row],[Total (HRK million)    ]]</f>
        <v>-0.22604999999999986</v>
      </c>
      <c r="BN218" s="12">
        <f>Table1[[#This Row],[Total (HRK million)      ]]*1000000/Table1[[#This Row],[Population 2014]]</f>
        <v>-138.42620943049593</v>
      </c>
      <c r="BO218" s="94">
        <v>4</v>
      </c>
      <c r="BP218" s="53">
        <v>3</v>
      </c>
      <c r="BQ218" s="55">
        <v>3</v>
      </c>
      <c r="BR218" s="26">
        <v>1</v>
      </c>
      <c r="BS218" s="13">
        <v>3</v>
      </c>
      <c r="BT218" s="13">
        <v>4</v>
      </c>
      <c r="BU218" s="13">
        <v>0</v>
      </c>
      <c r="BV218" s="13">
        <v>0</v>
      </c>
      <c r="BW218" s="56">
        <v>2</v>
      </c>
    </row>
    <row r="219" spans="1:75" x14ac:dyDescent="0.25">
      <c r="A219" s="14" t="s">
        <v>607</v>
      </c>
      <c r="B219" s="15" t="s">
        <v>669</v>
      </c>
      <c r="C219" s="15" t="s">
        <v>48</v>
      </c>
      <c r="D219" s="45">
        <v>4076</v>
      </c>
      <c r="E219" s="44">
        <v>25.141817190000001</v>
      </c>
      <c r="F219" s="40">
        <f>Table1[[#This Row],[Total (HRK million)]]*1000000/Table1[[#This Row],[Population 2022]]</f>
        <v>6168.2574067713449</v>
      </c>
      <c r="G219" s="44">
        <v>25.274051350000001</v>
      </c>
      <c r="H219" s="40">
        <f>Table1[[#This Row],[Total (HRK million)                ]]*1000000/Table1[[#This Row],[Population 2022]]</f>
        <v>6200.6995461236511</v>
      </c>
      <c r="I219" s="44">
        <v>-0.13223416000000016</v>
      </c>
      <c r="J219" s="40">
        <f>Table1[[#This Row],[Total (HRK million)                           ]]*1000000/Table1[[#This Row],[Population 2022]]</f>
        <v>-32.442139352306221</v>
      </c>
      <c r="K219" s="45">
        <v>4066</v>
      </c>
      <c r="L219" s="44">
        <v>26.348683999999999</v>
      </c>
      <c r="M219" s="40">
        <f>Table1[[#This Row],[Total (HRK million)  ]]*1000000/Table1[[#This Row],[Population 2021]]</f>
        <v>6480.2469257255289</v>
      </c>
      <c r="N219" s="44">
        <v>27.193785999999999</v>
      </c>
      <c r="O219" s="40">
        <f>Table1[[#This Row],[Total (HRK million)                 ]]*1000000/Table1[[#This Row],[Population 2021]]</f>
        <v>6688.0929660600095</v>
      </c>
      <c r="P219" s="44">
        <v>-0.84510200000000069</v>
      </c>
      <c r="Q219" s="40">
        <f>Table1[[#This Row],[Total (HRK million)                            ]]*1000000/Table1[[#This Row],[Population 2021]]</f>
        <v>-207.84604033448124</v>
      </c>
      <c r="R219" s="64">
        <v>4380</v>
      </c>
      <c r="S219" s="35">
        <v>20.027781999999998</v>
      </c>
      <c r="T219" s="36">
        <f>Table1[[#This Row],[Total (HRK million)   ]]*1000000/Table1[[#This Row],[Population 2020]]</f>
        <v>4572.5529680365298</v>
      </c>
      <c r="U219" s="35">
        <v>26.615199</v>
      </c>
      <c r="V219" s="36">
        <f>Table1[[#This Row],[Total (HRK million)                  ]]*1000000/Table1[[#This Row],[Population 2020]]</f>
        <v>6076.5294520547941</v>
      </c>
      <c r="W219" s="35">
        <f>Table1[[#This Row],[Total (HRK million)   ]]-Table1[[#This Row],[Total (HRK million)                  ]]</f>
        <v>-6.5874170000000021</v>
      </c>
      <c r="X219" s="36">
        <f>Table1[[#This Row],[Total (HRK million)                             ]]*1000000/Table1[[#This Row],[Population 2020]]</f>
        <v>-1503.9764840182652</v>
      </c>
      <c r="Y219" s="68">
        <v>4412</v>
      </c>
      <c r="Z219" s="7">
        <v>19.642669000000001</v>
      </c>
      <c r="AA219" s="6">
        <f>Table1[[#This Row],[Total (HRK million)                     ]]*1000000/Table1[[#This Row],[Population 2019                 ]]</f>
        <v>4452.1008612873984</v>
      </c>
      <c r="AB219" s="7">
        <v>18.462620999999999</v>
      </c>
      <c r="AC219" s="6">
        <f>Table1[[#This Row],[Total (HRK million)                                   ]]*1000000/Table1[[#This Row],[Population 2019                 ]]</f>
        <v>4184.6375793291027</v>
      </c>
      <c r="AD219" s="7">
        <f>Table1[[#This Row],[Total (HRK million)                     ]]-Table1[[#This Row],[Total (HRK million)                                   ]]</f>
        <v>1.1800480000000029</v>
      </c>
      <c r="AE219" s="8">
        <f>Table1[[#This Row],[Total (HRK million)                       ]]*1000000/Table1[[#This Row],[Population 2019                 ]]</f>
        <v>267.46328195829619</v>
      </c>
      <c r="AF219" s="6">
        <v>4454</v>
      </c>
      <c r="AG219" s="7">
        <v>17.656192999999998</v>
      </c>
      <c r="AH219" s="6">
        <f>Table1[[#This Row],[Total (HRK million)                                 ]]*1000000/Table1[[#This Row],[Population 2018]]</f>
        <v>3964.1205657835653</v>
      </c>
      <c r="AI219" s="7">
        <v>16.89068</v>
      </c>
      <c r="AJ219" s="6">
        <f>Table1[[#This Row],[Total (HRK million)                                     ]]*1000000/Table1[[#This Row],[Population 2018]]</f>
        <v>3792.2496632240682</v>
      </c>
      <c r="AK219" s="7">
        <f>Table1[[#This Row],[Total (HRK million)                                 ]]-Table1[[#This Row],[Total (HRK million)                                     ]]</f>
        <v>0.76551299999999856</v>
      </c>
      <c r="AL219" s="8">
        <f>Table1[[#This Row],[Total (HRK million)                                      ]]*1000000/Table1[[#This Row],[Population 2018]]</f>
        <v>171.87090255949676</v>
      </c>
      <c r="AM219" s="9">
        <v>4470</v>
      </c>
      <c r="AN219" s="10">
        <v>16.442972000000001</v>
      </c>
      <c r="AO219" s="11">
        <f>Table1[[#This Row],[Total (HRK million)                                         ]]*1000000/Table1[[#This Row],[Population 2017               ]]</f>
        <v>3678.5172259507835</v>
      </c>
      <c r="AP219" s="10">
        <v>16.519376999999999</v>
      </c>
      <c r="AQ219" s="11">
        <f>Table1[[#This Row],[Total (HRK million)                                          ]]*1000000/Table1[[#This Row],[Population 2017               ]]</f>
        <v>3695.6100671140935</v>
      </c>
      <c r="AR219" s="10">
        <f>Table1[[#This Row],[Total (HRK million)                                         ]]-Table1[[#This Row],[Total (HRK million)                                          ]]</f>
        <v>-7.6404999999997614E-2</v>
      </c>
      <c r="AS219" s="11">
        <f>Table1[[#This Row],[Total (HRK million)                                                  ]]*1000000/Table1[[#This Row],[Population 2017               ]]</f>
        <v>-17.092841163310428</v>
      </c>
      <c r="AT219" s="45">
        <v>4485</v>
      </c>
      <c r="AU219" s="46">
        <v>17.237506</v>
      </c>
      <c r="AV219" s="13">
        <f>Table1[[#This Row],[Total (HRK million)                                ]]*1000000/Table1[[#This Row],[Population 2016]]</f>
        <v>3843.3681159420289</v>
      </c>
      <c r="AW219" s="46">
        <v>19.211817</v>
      </c>
      <c r="AX219" s="13">
        <f>Table1[[#This Row],[Total (HRK million)                                                        ]]*1000000/Table1[[#This Row],[Population 2016]]</f>
        <v>4283.5712374581935</v>
      </c>
      <c r="AY219" s="82">
        <f>Table1[[#This Row],[Total (HRK million)                                ]]-Table1[[#This Row],[Total (HRK million)                                                        ]]</f>
        <v>-1.9743110000000001</v>
      </c>
      <c r="AZ219" s="13">
        <f>Table1[[#This Row],[Total (HRK million)                                                                      ]]*1000000/Table1[[#This Row],[Population 2016]]</f>
        <v>-440.20312151616503</v>
      </c>
      <c r="BA219" s="68">
        <v>4520</v>
      </c>
      <c r="BB219" s="52">
        <v>16.284247000000001</v>
      </c>
      <c r="BC219" s="13">
        <f>Table1[[#This Row],[Total (HRK million)                                                           ]]*1000000/Table1[[#This Row],[Population 2015]]</f>
        <v>3602.7095132743361</v>
      </c>
      <c r="BD219" s="52">
        <v>15.34797</v>
      </c>
      <c r="BE219" s="13">
        <f>Table1[[#This Row],[Total (HRK million) ]]*1000000/Table1[[#This Row],[Population 2015]]</f>
        <v>3395.5685840707965</v>
      </c>
      <c r="BF219" s="82">
        <f>Table1[[#This Row],[Total (HRK million)                                                           ]]-Table1[[#This Row],[Total (HRK million) ]]</f>
        <v>0.93627700000000047</v>
      </c>
      <c r="BG219" s="13">
        <f>Table1[[#This Row],[Total (HRK million)     ]]*1000000/Table1[[#This Row],[Population 2015]]</f>
        <v>207.14092920353991</v>
      </c>
      <c r="BH219" s="68">
        <v>4566</v>
      </c>
      <c r="BI219" s="88">
        <v>14.921123</v>
      </c>
      <c r="BJ219" s="12">
        <f>Table1[[#This Row],[Total (HRK million)                                  ]]*1000000/Table1[[#This Row],[Population 2014]]</f>
        <v>3267.8762593079282</v>
      </c>
      <c r="BK219" s="88">
        <v>14.93885</v>
      </c>
      <c r="BL219" s="12">
        <f>Table1[[#This Row],[Total (HRK million)    ]]*1000000/Table1[[#This Row],[Population 2014]]</f>
        <v>3271.7586508979412</v>
      </c>
      <c r="BM219" s="88">
        <f>Table1[[#This Row],[Total (HRK million)                                  ]]-Table1[[#This Row],[Total (HRK million)    ]]</f>
        <v>-1.7727000000000714E-2</v>
      </c>
      <c r="BN219" s="12">
        <f>Table1[[#This Row],[Total (HRK million)      ]]*1000000/Table1[[#This Row],[Population 2014]]</f>
        <v>-3.8823915900132966</v>
      </c>
      <c r="BO219" s="94">
        <v>5</v>
      </c>
      <c r="BP219" s="53">
        <v>5</v>
      </c>
      <c r="BQ219" s="55">
        <v>5</v>
      </c>
      <c r="BR219" s="26">
        <v>4</v>
      </c>
      <c r="BS219" s="13">
        <v>5</v>
      </c>
      <c r="BT219" s="13">
        <v>4</v>
      </c>
      <c r="BU219" s="13">
        <v>4</v>
      </c>
      <c r="BV219" s="13">
        <v>2</v>
      </c>
      <c r="BW219" s="56">
        <v>4</v>
      </c>
    </row>
    <row r="220" spans="1:75" x14ac:dyDescent="0.25">
      <c r="A220" s="14" t="s">
        <v>607</v>
      </c>
      <c r="B220" s="15" t="s">
        <v>661</v>
      </c>
      <c r="C220" s="15" t="s">
        <v>11</v>
      </c>
      <c r="D220" s="45">
        <v>11487</v>
      </c>
      <c r="E220" s="44">
        <v>54.636569739999992</v>
      </c>
      <c r="F220" s="40">
        <f>Table1[[#This Row],[Total (HRK million)]]*1000000/Table1[[#This Row],[Population 2022]]</f>
        <v>4756.3828449551665</v>
      </c>
      <c r="G220" s="44">
        <v>52.288989579999999</v>
      </c>
      <c r="H220" s="40">
        <f>Table1[[#This Row],[Total (HRK million)                ]]*1000000/Table1[[#This Row],[Population 2022]]</f>
        <v>4552.0144145555842</v>
      </c>
      <c r="I220" s="44">
        <v>2.3475801599999966</v>
      </c>
      <c r="J220" s="40">
        <f>Table1[[#This Row],[Total (HRK million)                           ]]*1000000/Table1[[#This Row],[Population 2022]]</f>
        <v>204.36843039958183</v>
      </c>
      <c r="K220" s="45">
        <v>11530</v>
      </c>
      <c r="L220" s="44">
        <v>43.826517000000003</v>
      </c>
      <c r="M220" s="40">
        <f>Table1[[#This Row],[Total (HRK million)  ]]*1000000/Table1[[#This Row],[Population 2021]]</f>
        <v>3801.0856027753684</v>
      </c>
      <c r="N220" s="44">
        <v>49.821196</v>
      </c>
      <c r="O220" s="40">
        <f>Table1[[#This Row],[Total (HRK million)                 ]]*1000000/Table1[[#This Row],[Population 2021]]</f>
        <v>4321.0057241977447</v>
      </c>
      <c r="P220" s="44">
        <v>-5.9946789999999979</v>
      </c>
      <c r="Q220" s="40">
        <f>Table1[[#This Row],[Total (HRK million)                            ]]*1000000/Table1[[#This Row],[Population 2021]]</f>
        <v>-519.92012142237627</v>
      </c>
      <c r="R220" s="64">
        <v>11789</v>
      </c>
      <c r="S220" s="35">
        <v>42.088281000000002</v>
      </c>
      <c r="T220" s="36">
        <f>Table1[[#This Row],[Total (HRK million)   ]]*1000000/Table1[[#This Row],[Population 2020]]</f>
        <v>3570.1315633217405</v>
      </c>
      <c r="U220" s="35">
        <v>40.119560999999997</v>
      </c>
      <c r="V220" s="36">
        <f>Table1[[#This Row],[Total (HRK million)                  ]]*1000000/Table1[[#This Row],[Population 2020]]</f>
        <v>3403.1352107897192</v>
      </c>
      <c r="W220" s="35">
        <f>Table1[[#This Row],[Total (HRK million)   ]]-Table1[[#This Row],[Total (HRK million)                  ]]</f>
        <v>1.9687200000000047</v>
      </c>
      <c r="X220" s="36">
        <f>Table1[[#This Row],[Total (HRK million)                             ]]*1000000/Table1[[#This Row],[Population 2020]]</f>
        <v>166.99635253202177</v>
      </c>
      <c r="Y220" s="68">
        <v>11816</v>
      </c>
      <c r="Z220" s="7">
        <v>39.650506</v>
      </c>
      <c r="AA220" s="6">
        <f>Table1[[#This Row],[Total (HRK million)                     ]]*1000000/Table1[[#This Row],[Population 2019                 ]]</f>
        <v>3355.6623222748817</v>
      </c>
      <c r="AB220" s="7">
        <v>43.351177999999997</v>
      </c>
      <c r="AC220" s="6">
        <f>Table1[[#This Row],[Total (HRK million)                                   ]]*1000000/Table1[[#This Row],[Population 2019                 ]]</f>
        <v>3668.8539268788086</v>
      </c>
      <c r="AD220" s="7">
        <f>Table1[[#This Row],[Total (HRK million)                     ]]-Table1[[#This Row],[Total (HRK million)                                   ]]</f>
        <v>-3.7006719999999973</v>
      </c>
      <c r="AE220" s="8">
        <f>Table1[[#This Row],[Total (HRK million)                       ]]*1000000/Table1[[#This Row],[Population 2019                 ]]</f>
        <v>-313.19160460392663</v>
      </c>
      <c r="AF220" s="6">
        <v>11871</v>
      </c>
      <c r="AG220" s="7">
        <v>37.650503999999998</v>
      </c>
      <c r="AH220" s="6">
        <f>Table1[[#This Row],[Total (HRK million)                                 ]]*1000000/Table1[[#This Row],[Population 2018]]</f>
        <v>3171.6370988122317</v>
      </c>
      <c r="AI220" s="7">
        <v>36.067500000000003</v>
      </c>
      <c r="AJ220" s="6">
        <f>Table1[[#This Row],[Total (HRK million)                                     ]]*1000000/Table1[[#This Row],[Population 2018]]</f>
        <v>3038.2865807429871</v>
      </c>
      <c r="AK220" s="7">
        <f>Table1[[#This Row],[Total (HRK million)                                 ]]-Table1[[#This Row],[Total (HRK million)                                     ]]</f>
        <v>1.5830039999999954</v>
      </c>
      <c r="AL220" s="8">
        <f>Table1[[#This Row],[Total (HRK million)                                      ]]*1000000/Table1[[#This Row],[Population 2018]]</f>
        <v>133.35051806924398</v>
      </c>
      <c r="AM220" s="9">
        <v>12043</v>
      </c>
      <c r="AN220" s="10">
        <v>33.576810000000002</v>
      </c>
      <c r="AO220" s="11">
        <f>Table1[[#This Row],[Total (HRK million)                                         ]]*1000000/Table1[[#This Row],[Population 2017               ]]</f>
        <v>2788.0768911400814</v>
      </c>
      <c r="AP220" s="10">
        <v>36.569516</v>
      </c>
      <c r="AQ220" s="11">
        <f>Table1[[#This Row],[Total (HRK million)                                          ]]*1000000/Table1[[#This Row],[Population 2017               ]]</f>
        <v>3036.5785933737443</v>
      </c>
      <c r="AR220" s="10">
        <f>Table1[[#This Row],[Total (HRK million)                                         ]]-Table1[[#This Row],[Total (HRK million)                                          ]]</f>
        <v>-2.9927059999999983</v>
      </c>
      <c r="AS220" s="11">
        <f>Table1[[#This Row],[Total (HRK million)                                                  ]]*1000000/Table1[[#This Row],[Population 2017               ]]</f>
        <v>-248.50170223366254</v>
      </c>
      <c r="AT220" s="45">
        <v>12132</v>
      </c>
      <c r="AU220" s="46">
        <v>36.010993999999997</v>
      </c>
      <c r="AV220" s="13">
        <f>Table1[[#This Row],[Total (HRK million)                                ]]*1000000/Table1[[#This Row],[Population 2016]]</f>
        <v>2968.2652489284537</v>
      </c>
      <c r="AW220" s="46">
        <v>33.411524</v>
      </c>
      <c r="AX220" s="13">
        <f>Table1[[#This Row],[Total (HRK million)                                                        ]]*1000000/Table1[[#This Row],[Population 2016]]</f>
        <v>2753.9996702934386</v>
      </c>
      <c r="AY220" s="82">
        <f>Table1[[#This Row],[Total (HRK million)                                ]]-Table1[[#This Row],[Total (HRK million)                                                        ]]</f>
        <v>2.5994699999999966</v>
      </c>
      <c r="AZ220" s="13">
        <f>Table1[[#This Row],[Total (HRK million)                                                                      ]]*1000000/Table1[[#This Row],[Population 2016]]</f>
        <v>214.26557863501458</v>
      </c>
      <c r="BA220" s="68">
        <v>12243</v>
      </c>
      <c r="BB220" s="52">
        <v>32.229367000000003</v>
      </c>
      <c r="BC220" s="13">
        <f>Table1[[#This Row],[Total (HRK million)                                                           ]]*1000000/Table1[[#This Row],[Population 2015]]</f>
        <v>2632.4730049824393</v>
      </c>
      <c r="BD220" s="52">
        <v>30.103013000000001</v>
      </c>
      <c r="BE220" s="13">
        <f>Table1[[#This Row],[Total (HRK million) ]]*1000000/Table1[[#This Row],[Population 2015]]</f>
        <v>2458.7938413787469</v>
      </c>
      <c r="BF220" s="82">
        <f>Table1[[#This Row],[Total (HRK million)                                                           ]]-Table1[[#This Row],[Total (HRK million) ]]</f>
        <v>2.1263540000000027</v>
      </c>
      <c r="BG220" s="13">
        <f>Table1[[#This Row],[Total (HRK million)     ]]*1000000/Table1[[#This Row],[Population 2015]]</f>
        <v>173.67916360369213</v>
      </c>
      <c r="BH220" s="68">
        <v>12350</v>
      </c>
      <c r="BI220" s="88">
        <v>30.205414000000001</v>
      </c>
      <c r="BJ220" s="12">
        <f>Table1[[#This Row],[Total (HRK million)                                  ]]*1000000/Table1[[#This Row],[Population 2014]]</f>
        <v>2445.7825101214576</v>
      </c>
      <c r="BK220" s="88">
        <v>28.756784</v>
      </c>
      <c r="BL220" s="12">
        <f>Table1[[#This Row],[Total (HRK million)    ]]*1000000/Table1[[#This Row],[Population 2014]]</f>
        <v>2328.4845344129553</v>
      </c>
      <c r="BM220" s="88">
        <f>Table1[[#This Row],[Total (HRK million)                                  ]]-Table1[[#This Row],[Total (HRK million)    ]]</f>
        <v>1.4486300000000014</v>
      </c>
      <c r="BN220" s="12">
        <f>Table1[[#This Row],[Total (HRK million)      ]]*1000000/Table1[[#This Row],[Population 2014]]</f>
        <v>117.29797570850214</v>
      </c>
      <c r="BO220" s="94">
        <v>5</v>
      </c>
      <c r="BP220" s="53">
        <v>5</v>
      </c>
      <c r="BQ220" s="55">
        <v>5</v>
      </c>
      <c r="BR220" s="26">
        <v>5</v>
      </c>
      <c r="BS220" s="13">
        <v>4</v>
      </c>
      <c r="BT220" s="13">
        <v>5</v>
      </c>
      <c r="BU220" s="13">
        <v>5</v>
      </c>
      <c r="BV220" s="13">
        <v>3</v>
      </c>
      <c r="BW220" s="56">
        <v>4</v>
      </c>
    </row>
    <row r="221" spans="1:75" x14ac:dyDescent="0.25">
      <c r="A221" s="14" t="s">
        <v>608</v>
      </c>
      <c r="B221" s="15" t="s">
        <v>661</v>
      </c>
      <c r="C221" s="15" t="s">
        <v>177</v>
      </c>
      <c r="D221" s="47">
        <v>4780</v>
      </c>
      <c r="E221" s="46">
        <v>17.699538919999998</v>
      </c>
      <c r="F221" s="36">
        <f>Table1[[#This Row],[Total (HRK million)]]*1000000/Table1[[#This Row],[Population 2022]]</f>
        <v>3702.8324100418404</v>
      </c>
      <c r="G221" s="46">
        <v>15.999647359999999</v>
      </c>
      <c r="H221" s="36">
        <f>Table1[[#This Row],[Total (HRK million)                ]]*1000000/Table1[[#This Row],[Population 2022]]</f>
        <v>3347.2065606694559</v>
      </c>
      <c r="I221" s="46">
        <v>1.6998915599999986</v>
      </c>
      <c r="J221" s="36">
        <f>Table1[[#This Row],[Total (HRK million)                           ]]*1000000/Table1[[#This Row],[Population 2022]]</f>
        <v>355.62584937238466</v>
      </c>
      <c r="K221" s="47">
        <v>4827</v>
      </c>
      <c r="L221" s="46">
        <v>14.624612000000001</v>
      </c>
      <c r="M221" s="36">
        <f>Table1[[#This Row],[Total (HRK million)  ]]*1000000/Table1[[#This Row],[Population 2021]]</f>
        <v>3029.751812720116</v>
      </c>
      <c r="N221" s="46">
        <v>15.823601999999999</v>
      </c>
      <c r="O221" s="36">
        <f>Table1[[#This Row],[Total (HRK million)                 ]]*1000000/Table1[[#This Row],[Population 2021]]</f>
        <v>3278.1441889372281</v>
      </c>
      <c r="P221" s="46">
        <v>-1.1989899999999984</v>
      </c>
      <c r="Q221" s="36">
        <f>Table1[[#This Row],[Total (HRK million)                            ]]*1000000/Table1[[#This Row],[Population 2021]]</f>
        <v>-248.39237621711175</v>
      </c>
      <c r="R221" s="64">
        <v>4985</v>
      </c>
      <c r="S221" s="35">
        <v>14.971973</v>
      </c>
      <c r="T221" s="36">
        <f>Table1[[#This Row],[Total (HRK million)   ]]*1000000/Table1[[#This Row],[Population 2020]]</f>
        <v>3003.40481444333</v>
      </c>
      <c r="U221" s="35">
        <v>15.460376999999999</v>
      </c>
      <c r="V221" s="36">
        <f>Table1[[#This Row],[Total (HRK million)                  ]]*1000000/Table1[[#This Row],[Population 2020]]</f>
        <v>3101.3795386158477</v>
      </c>
      <c r="W221" s="35">
        <f>Table1[[#This Row],[Total (HRK million)   ]]-Table1[[#This Row],[Total (HRK million)                  ]]</f>
        <v>-0.48840399999999917</v>
      </c>
      <c r="X221" s="36">
        <f>Table1[[#This Row],[Total (HRK million)                             ]]*1000000/Table1[[#This Row],[Population 2020]]</f>
        <v>-97.974724172517384</v>
      </c>
      <c r="Y221" s="68">
        <v>5016</v>
      </c>
      <c r="Z221" s="7">
        <v>18.716743000000001</v>
      </c>
      <c r="AA221" s="6">
        <f>Table1[[#This Row],[Total (HRK million)                     ]]*1000000/Table1[[#This Row],[Population 2019                 ]]</f>
        <v>3731.4080940988838</v>
      </c>
      <c r="AB221" s="7">
        <v>15.799453</v>
      </c>
      <c r="AC221" s="6">
        <f>Table1[[#This Row],[Total (HRK million)                                   ]]*1000000/Table1[[#This Row],[Population 2019                 ]]</f>
        <v>3149.8112041467307</v>
      </c>
      <c r="AD221" s="7">
        <f>Table1[[#This Row],[Total (HRK million)                     ]]-Table1[[#This Row],[Total (HRK million)                                   ]]</f>
        <v>2.9172900000000013</v>
      </c>
      <c r="AE221" s="8">
        <f>Table1[[#This Row],[Total (HRK million)                       ]]*1000000/Table1[[#This Row],[Population 2019                 ]]</f>
        <v>581.59688995215333</v>
      </c>
      <c r="AF221" s="6">
        <v>5001</v>
      </c>
      <c r="AG221" s="7">
        <v>13.435292</v>
      </c>
      <c r="AH221" s="6">
        <f>Table1[[#This Row],[Total (HRK million)                                 ]]*1000000/Table1[[#This Row],[Population 2018]]</f>
        <v>2686.521095780844</v>
      </c>
      <c r="AI221" s="7">
        <v>15.281055</v>
      </c>
      <c r="AJ221" s="6">
        <f>Table1[[#This Row],[Total (HRK million)                                     ]]*1000000/Table1[[#This Row],[Population 2018]]</f>
        <v>3055.5998800239954</v>
      </c>
      <c r="AK221" s="7">
        <f>Table1[[#This Row],[Total (HRK million)                                 ]]-Table1[[#This Row],[Total (HRK million)                                     ]]</f>
        <v>-1.8457629999999998</v>
      </c>
      <c r="AL221" s="8">
        <f>Table1[[#This Row],[Total (HRK million)                                      ]]*1000000/Table1[[#This Row],[Population 2018]]</f>
        <v>-369.07878424315135</v>
      </c>
      <c r="AM221" s="9">
        <v>5076</v>
      </c>
      <c r="AN221" s="10">
        <v>11.461058</v>
      </c>
      <c r="AO221" s="11">
        <f>Table1[[#This Row],[Total (HRK million)                                         ]]*1000000/Table1[[#This Row],[Population 2017               ]]</f>
        <v>2257.8916469661149</v>
      </c>
      <c r="AP221" s="10">
        <v>11.786352000000001</v>
      </c>
      <c r="AQ221" s="11">
        <f>Table1[[#This Row],[Total (HRK million)                                          ]]*1000000/Table1[[#This Row],[Population 2017               ]]</f>
        <v>2321.9763593380617</v>
      </c>
      <c r="AR221" s="10">
        <f>Table1[[#This Row],[Total (HRK million)                                         ]]-Table1[[#This Row],[Total (HRK million)                                          ]]</f>
        <v>-0.3252940000000013</v>
      </c>
      <c r="AS221" s="11">
        <f>Table1[[#This Row],[Total (HRK million)                                                  ]]*1000000/Table1[[#This Row],[Population 2017               ]]</f>
        <v>-64.084712371946665</v>
      </c>
      <c r="AT221" s="45">
        <v>5122</v>
      </c>
      <c r="AU221" s="46">
        <v>11.398047999999999</v>
      </c>
      <c r="AV221" s="13">
        <f>Table1[[#This Row],[Total (HRK million)                                ]]*1000000/Table1[[#This Row],[Population 2016]]</f>
        <v>2225.311987504881</v>
      </c>
      <c r="AW221" s="46">
        <v>9.4630170000000007</v>
      </c>
      <c r="AX221" s="13">
        <f>Table1[[#This Row],[Total (HRK million)                                                        ]]*1000000/Table1[[#This Row],[Population 2016]]</f>
        <v>1847.5238188207732</v>
      </c>
      <c r="AY221" s="82">
        <f>Table1[[#This Row],[Total (HRK million)                                ]]-Table1[[#This Row],[Total (HRK million)                                                        ]]</f>
        <v>1.9350309999999986</v>
      </c>
      <c r="AZ221" s="13">
        <f>Table1[[#This Row],[Total (HRK million)                                                                      ]]*1000000/Table1[[#This Row],[Population 2016]]</f>
        <v>377.78816868410752</v>
      </c>
      <c r="BA221" s="68">
        <v>5159</v>
      </c>
      <c r="BB221" s="52">
        <v>9.1766900000000007</v>
      </c>
      <c r="BC221" s="13">
        <f>Table1[[#This Row],[Total (HRK million)                                                           ]]*1000000/Table1[[#This Row],[Population 2015]]</f>
        <v>1778.7730180267495</v>
      </c>
      <c r="BD221" s="52">
        <v>9.7064269999999997</v>
      </c>
      <c r="BE221" s="13">
        <f>Table1[[#This Row],[Total (HRK million) ]]*1000000/Table1[[#This Row],[Population 2015]]</f>
        <v>1881.4551269625897</v>
      </c>
      <c r="BF221" s="82">
        <f>Table1[[#This Row],[Total (HRK million)                                                           ]]-Table1[[#This Row],[Total (HRK million) ]]</f>
        <v>-0.52973699999999901</v>
      </c>
      <c r="BG221" s="13">
        <f>Table1[[#This Row],[Total (HRK million)     ]]*1000000/Table1[[#This Row],[Population 2015]]</f>
        <v>-102.68210893584011</v>
      </c>
      <c r="BH221" s="68">
        <v>5226</v>
      </c>
      <c r="BI221" s="88">
        <v>10.298501</v>
      </c>
      <c r="BJ221" s="12">
        <f>Table1[[#This Row],[Total (HRK million)                                  ]]*1000000/Table1[[#This Row],[Population 2014]]</f>
        <v>1970.6278224263299</v>
      </c>
      <c r="BK221" s="88">
        <v>10.579499999999999</v>
      </c>
      <c r="BL221" s="12">
        <f>Table1[[#This Row],[Total (HRK million)    ]]*1000000/Table1[[#This Row],[Population 2014]]</f>
        <v>2024.3972445464983</v>
      </c>
      <c r="BM221" s="88">
        <f>Table1[[#This Row],[Total (HRK million)                                  ]]-Table1[[#This Row],[Total (HRK million)    ]]</f>
        <v>-0.28099899999999955</v>
      </c>
      <c r="BN221" s="12">
        <f>Table1[[#This Row],[Total (HRK million)      ]]*1000000/Table1[[#This Row],[Population 2014]]</f>
        <v>-53.769422120168301</v>
      </c>
      <c r="BO221" s="94">
        <v>4</v>
      </c>
      <c r="BP221" s="53">
        <v>4</v>
      </c>
      <c r="BQ221" s="55">
        <v>4</v>
      </c>
      <c r="BR221" s="26">
        <v>4</v>
      </c>
      <c r="BS221" s="13">
        <v>4</v>
      </c>
      <c r="BT221" s="13">
        <v>4</v>
      </c>
      <c r="BU221" s="13">
        <v>4</v>
      </c>
      <c r="BV221" s="13">
        <v>4</v>
      </c>
      <c r="BW221" s="56">
        <v>3</v>
      </c>
    </row>
    <row r="222" spans="1:75" x14ac:dyDescent="0.25">
      <c r="A222" s="14" t="s">
        <v>606</v>
      </c>
      <c r="B222" s="15" t="s">
        <v>661</v>
      </c>
      <c r="C222" s="15" t="s">
        <v>123</v>
      </c>
      <c r="D222" s="45">
        <v>119409</v>
      </c>
      <c r="E222" s="44">
        <v>236.31713099999999</v>
      </c>
      <c r="F222" s="40">
        <f>Table1[[#This Row],[Total (HRK million)]]*1000000/Table1[[#This Row],[Population 2022]]</f>
        <v>1979.0562771650377</v>
      </c>
      <c r="G222" s="44">
        <v>198.10415734</v>
      </c>
      <c r="H222" s="40">
        <f>Table1[[#This Row],[Total (HRK million)                ]]*1000000/Table1[[#This Row],[Population 2022]]</f>
        <v>1659.0387436457888</v>
      </c>
      <c r="I222" s="44">
        <v>38.212973659999996</v>
      </c>
      <c r="J222" s="40">
        <f>Table1[[#This Row],[Total (HRK million)                           ]]*1000000/Table1[[#This Row],[Population 2022]]</f>
        <v>320.01753351924896</v>
      </c>
      <c r="K222" s="45">
        <v>120702</v>
      </c>
      <c r="L222" s="44">
        <v>205.092772</v>
      </c>
      <c r="M222" s="40">
        <f>Table1[[#This Row],[Total (HRK million)  ]]*1000000/Table1[[#This Row],[Population 2021]]</f>
        <v>1699.1663104173915</v>
      </c>
      <c r="N222" s="44">
        <v>179.79852399999999</v>
      </c>
      <c r="O222" s="40">
        <f>Table1[[#This Row],[Total (HRK million)                 ]]*1000000/Table1[[#This Row],[Population 2021]]</f>
        <v>1489.6068333581879</v>
      </c>
      <c r="P222" s="44">
        <v>25.29424800000001</v>
      </c>
      <c r="Q222" s="40">
        <f>Table1[[#This Row],[Total (HRK million)                            ]]*1000000/Table1[[#This Row],[Population 2021]]</f>
        <v>209.55947705920374</v>
      </c>
      <c r="R222" s="65">
        <v>124110</v>
      </c>
      <c r="S222" s="35">
        <v>200.90419</v>
      </c>
      <c r="T222" s="36">
        <f>Table1[[#This Row],[Total (HRK million)   ]]*1000000/Table1[[#This Row],[Population 2020]]</f>
        <v>1618.7590846829426</v>
      </c>
      <c r="U222" s="35">
        <v>210.40987699999999</v>
      </c>
      <c r="V222" s="36">
        <f>Table1[[#This Row],[Total (HRK million)                  ]]*1000000/Table1[[#This Row],[Population 2020]]</f>
        <v>1695.3499073402627</v>
      </c>
      <c r="W222" s="35">
        <f>Table1[[#This Row],[Total (HRK million)   ]]-Table1[[#This Row],[Total (HRK million)                  ]]</f>
        <v>-9.5056869999999947</v>
      </c>
      <c r="X222" s="36">
        <f>Table1[[#This Row],[Total (HRK million)                             ]]*1000000/Table1[[#This Row],[Population 2020]]</f>
        <v>-76.590822657320075</v>
      </c>
      <c r="Y222" s="68">
        <v>124517</v>
      </c>
      <c r="Z222" s="7">
        <v>177.123625</v>
      </c>
      <c r="AA222" s="6">
        <f>Table1[[#This Row],[Total (HRK million)                     ]]*1000000/Table1[[#This Row],[Population 2019                 ]]</f>
        <v>1422.4854839098275</v>
      </c>
      <c r="AB222" s="7">
        <v>203.638721</v>
      </c>
      <c r="AC222" s="6">
        <f>Table1[[#This Row],[Total (HRK million)                                   ]]*1000000/Table1[[#This Row],[Population 2019                 ]]</f>
        <v>1635.4290659106789</v>
      </c>
      <c r="AD222" s="7">
        <f>Table1[[#This Row],[Total (HRK million)                     ]]-Table1[[#This Row],[Total (HRK million)                                   ]]</f>
        <v>-26.515096</v>
      </c>
      <c r="AE222" s="8">
        <f>Table1[[#This Row],[Total (HRK million)                       ]]*1000000/Table1[[#This Row],[Population 2019                 ]]</f>
        <v>-212.94358200085128</v>
      </c>
      <c r="AF222" s="6">
        <v>124786</v>
      </c>
      <c r="AG222" s="7">
        <v>160.24495300000001</v>
      </c>
      <c r="AH222" s="6">
        <f>Table1[[#This Row],[Total (HRK million)                                 ]]*1000000/Table1[[#This Row],[Population 2018]]</f>
        <v>1284.158102671774</v>
      </c>
      <c r="AI222" s="7">
        <v>173.58910299999999</v>
      </c>
      <c r="AJ222" s="6">
        <f>Table1[[#This Row],[Total (HRK million)                                     ]]*1000000/Table1[[#This Row],[Population 2018]]</f>
        <v>1391.0943775744074</v>
      </c>
      <c r="AK222" s="7">
        <f>Table1[[#This Row],[Total (HRK million)                                 ]]-Table1[[#This Row],[Total (HRK million)                                     ]]</f>
        <v>-13.344149999999985</v>
      </c>
      <c r="AL222" s="8">
        <f>Table1[[#This Row],[Total (HRK million)                                      ]]*1000000/Table1[[#This Row],[Population 2018]]</f>
        <v>-106.93627490263319</v>
      </c>
      <c r="AM222" s="17">
        <v>125849</v>
      </c>
      <c r="AN222" s="10">
        <v>156.183224</v>
      </c>
      <c r="AO222" s="24">
        <f>Table1[[#This Row],[Total (HRK million)                                         ]]*1000000/Table1[[#This Row],[Population 2017               ]]</f>
        <v>1241.0366709310365</v>
      </c>
      <c r="AP222" s="10">
        <v>150.323702</v>
      </c>
      <c r="AQ222" s="11">
        <f>Table1[[#This Row],[Total (HRK million)                                          ]]*1000000/Table1[[#This Row],[Population 2017               ]]</f>
        <v>1194.4767300495037</v>
      </c>
      <c r="AR222" s="10">
        <f>Table1[[#This Row],[Total (HRK million)                                         ]]-Table1[[#This Row],[Total (HRK million)                                          ]]</f>
        <v>5.8595219999999983</v>
      </c>
      <c r="AS222" s="11">
        <f>Table1[[#This Row],[Total (HRK million)                                                  ]]*1000000/Table1[[#This Row],[Population 2017               ]]</f>
        <v>46.559940881532619</v>
      </c>
      <c r="AT222" s="45">
        <v>127060</v>
      </c>
      <c r="AU222" s="46">
        <v>153.489508</v>
      </c>
      <c r="AV222" s="13">
        <f>Table1[[#This Row],[Total (HRK million)                                ]]*1000000/Table1[[#This Row],[Population 2016]]</f>
        <v>1208.0080906658272</v>
      </c>
      <c r="AW222" s="46">
        <v>158.64129</v>
      </c>
      <c r="AX222" s="13">
        <f>Table1[[#This Row],[Total (HRK million)                                                        ]]*1000000/Table1[[#This Row],[Population 2016]]</f>
        <v>1248.5541476467811</v>
      </c>
      <c r="AY222" s="82">
        <f>Table1[[#This Row],[Total (HRK million)                                ]]-Table1[[#This Row],[Total (HRK million)                                                        ]]</f>
        <v>-5.1517819999999972</v>
      </c>
      <c r="AZ222" s="13">
        <f>Table1[[#This Row],[Total (HRK million)                                                                      ]]*1000000/Table1[[#This Row],[Population 2016]]</f>
        <v>-40.546056980953857</v>
      </c>
      <c r="BA222" s="68">
        <v>128469</v>
      </c>
      <c r="BB222" s="52">
        <v>145.204128</v>
      </c>
      <c r="BC222" s="13">
        <f>Table1[[#This Row],[Total (HRK million)                                                           ]]*1000000/Table1[[#This Row],[Population 2015]]</f>
        <v>1130.2658851551737</v>
      </c>
      <c r="BD222" s="52">
        <v>146.04948099999999</v>
      </c>
      <c r="BE222" s="13">
        <f>Table1[[#This Row],[Total (HRK million) ]]*1000000/Table1[[#This Row],[Population 2015]]</f>
        <v>1136.8460951669274</v>
      </c>
      <c r="BF222" s="82">
        <f>Table1[[#This Row],[Total (HRK million)                                                           ]]-Table1[[#This Row],[Total (HRK million) ]]</f>
        <v>-0.8453529999999887</v>
      </c>
      <c r="BG222" s="13">
        <f>Table1[[#This Row],[Total (HRK million)     ]]*1000000/Table1[[#This Row],[Population 2015]]</f>
        <v>-6.5802100117537208</v>
      </c>
      <c r="BH222" s="68">
        <v>129547</v>
      </c>
      <c r="BI222" s="88">
        <v>146.19479899999999</v>
      </c>
      <c r="BJ222" s="12">
        <f>Table1[[#This Row],[Total (HRK million)                                  ]]*1000000/Table1[[#This Row],[Population 2014]]</f>
        <v>1128.5077925386154</v>
      </c>
      <c r="BK222" s="88">
        <v>145.636942</v>
      </c>
      <c r="BL222" s="12">
        <f>Table1[[#This Row],[Total (HRK million)    ]]*1000000/Table1[[#This Row],[Population 2014]]</f>
        <v>1124.2015793495798</v>
      </c>
      <c r="BM222" s="88">
        <f>Table1[[#This Row],[Total (HRK million)                                  ]]-Table1[[#This Row],[Total (HRK million)    ]]</f>
        <v>0.55785699999998428</v>
      </c>
      <c r="BN222" s="12">
        <f>Table1[[#This Row],[Total (HRK million)      ]]*1000000/Table1[[#This Row],[Population 2014]]</f>
        <v>4.3062131890355184</v>
      </c>
      <c r="BO222" s="94">
        <v>5</v>
      </c>
      <c r="BP222" s="53">
        <v>5</v>
      </c>
      <c r="BQ222" s="55">
        <v>5</v>
      </c>
      <c r="BR222" s="26">
        <v>5</v>
      </c>
      <c r="BS222" s="13">
        <v>5</v>
      </c>
      <c r="BT222" s="13">
        <v>5</v>
      </c>
      <c r="BU222" s="13">
        <v>5</v>
      </c>
      <c r="BV222" s="13">
        <v>5</v>
      </c>
      <c r="BW222" s="56">
        <v>5</v>
      </c>
    </row>
    <row r="223" spans="1:75" x14ac:dyDescent="0.25">
      <c r="A223" s="14" t="s">
        <v>608</v>
      </c>
      <c r="B223" s="15" t="s">
        <v>121</v>
      </c>
      <c r="C223" s="15" t="s">
        <v>153</v>
      </c>
      <c r="D223" s="45">
        <v>2217</v>
      </c>
      <c r="E223" s="44">
        <v>7.1855282699999998</v>
      </c>
      <c r="F223" s="40">
        <f>Table1[[#This Row],[Total (HRK million)]]*1000000/Table1[[#This Row],[Population 2022]]</f>
        <v>3241.1043166441136</v>
      </c>
      <c r="G223" s="44">
        <v>6.2832199399999995</v>
      </c>
      <c r="H223" s="40">
        <f>Table1[[#This Row],[Total (HRK million)                ]]*1000000/Table1[[#This Row],[Population 2022]]</f>
        <v>2834.1091294542171</v>
      </c>
      <c r="I223" s="44">
        <v>0.9023083300000001</v>
      </c>
      <c r="J223" s="40">
        <f>Table1[[#This Row],[Total (HRK million)                           ]]*1000000/Table1[[#This Row],[Population 2022]]</f>
        <v>406.99518718989628</v>
      </c>
      <c r="K223" s="45">
        <v>2250</v>
      </c>
      <c r="L223" s="44">
        <v>6.6101279999999996</v>
      </c>
      <c r="M223" s="40">
        <f>Table1[[#This Row],[Total (HRK million)  ]]*1000000/Table1[[#This Row],[Population 2021]]</f>
        <v>2937.8346666666666</v>
      </c>
      <c r="N223" s="44">
        <v>7.3149480000000002</v>
      </c>
      <c r="O223" s="40">
        <f>Table1[[#This Row],[Total (HRK million)                 ]]*1000000/Table1[[#This Row],[Population 2021]]</f>
        <v>3251.0880000000002</v>
      </c>
      <c r="P223" s="44">
        <v>-0.70482000000000067</v>
      </c>
      <c r="Q223" s="40">
        <f>Table1[[#This Row],[Total (HRK million)                            ]]*1000000/Table1[[#This Row],[Population 2021]]</f>
        <v>-313.25333333333367</v>
      </c>
      <c r="R223" s="64">
        <v>2255</v>
      </c>
      <c r="S223" s="35">
        <v>6.5458569999999998</v>
      </c>
      <c r="T223" s="36">
        <f>Table1[[#This Row],[Total (HRK million)   ]]*1000000/Table1[[#This Row],[Population 2020]]</f>
        <v>2902.8190687361421</v>
      </c>
      <c r="U223" s="35">
        <v>5.6111329999999997</v>
      </c>
      <c r="V223" s="36">
        <f>Table1[[#This Row],[Total (HRK million)                  ]]*1000000/Table1[[#This Row],[Population 2020]]</f>
        <v>2488.3073170731709</v>
      </c>
      <c r="W223" s="35">
        <f>Table1[[#This Row],[Total (HRK million)   ]]-Table1[[#This Row],[Total (HRK million)                  ]]</f>
        <v>0.93472400000000011</v>
      </c>
      <c r="X223" s="36">
        <f>Table1[[#This Row],[Total (HRK million)                             ]]*1000000/Table1[[#This Row],[Population 2020]]</f>
        <v>414.51175166297122</v>
      </c>
      <c r="Y223" s="68">
        <v>2311</v>
      </c>
      <c r="Z223" s="7">
        <v>6.393186</v>
      </c>
      <c r="AA223" s="6">
        <f>Table1[[#This Row],[Total (HRK million)                     ]]*1000000/Table1[[#This Row],[Population 2019                 ]]</f>
        <v>2766.415404586759</v>
      </c>
      <c r="AB223" s="7">
        <v>6.8171189999999999</v>
      </c>
      <c r="AC223" s="6">
        <f>Table1[[#This Row],[Total (HRK million)                                   ]]*1000000/Table1[[#This Row],[Population 2019                 ]]</f>
        <v>2949.8567719601906</v>
      </c>
      <c r="AD223" s="7">
        <f>Table1[[#This Row],[Total (HRK million)                     ]]-Table1[[#This Row],[Total (HRK million)                                   ]]</f>
        <v>-0.42393299999999989</v>
      </c>
      <c r="AE223" s="8">
        <f>Table1[[#This Row],[Total (HRK million)                       ]]*1000000/Table1[[#This Row],[Population 2019                 ]]</f>
        <v>-183.44136737343138</v>
      </c>
      <c r="AF223" s="6">
        <v>2333</v>
      </c>
      <c r="AG223" s="7">
        <v>6.749028</v>
      </c>
      <c r="AH223" s="6">
        <f>Table1[[#This Row],[Total (HRK million)                                 ]]*1000000/Table1[[#This Row],[Population 2018]]</f>
        <v>2892.8538362623231</v>
      </c>
      <c r="AI223" s="7">
        <v>4.0137980000000004</v>
      </c>
      <c r="AJ223" s="6">
        <f>Table1[[#This Row],[Total (HRK million)                                     ]]*1000000/Table1[[#This Row],[Population 2018]]</f>
        <v>1720.4449207029577</v>
      </c>
      <c r="AK223" s="7">
        <f>Table1[[#This Row],[Total (HRK million)                                 ]]-Table1[[#This Row],[Total (HRK million)                                     ]]</f>
        <v>2.7352299999999996</v>
      </c>
      <c r="AL223" s="8">
        <f>Table1[[#This Row],[Total (HRK million)                                      ]]*1000000/Table1[[#This Row],[Population 2018]]</f>
        <v>1172.4089155593654</v>
      </c>
      <c r="AM223" s="9">
        <v>2376</v>
      </c>
      <c r="AN223" s="10">
        <v>3.5591810000000002</v>
      </c>
      <c r="AO223" s="11">
        <f>Table1[[#This Row],[Total (HRK million)                                         ]]*1000000/Table1[[#This Row],[Population 2017               ]]</f>
        <v>1497.9718013468014</v>
      </c>
      <c r="AP223" s="10">
        <v>4.338114</v>
      </c>
      <c r="AQ223" s="11">
        <f>Table1[[#This Row],[Total (HRK million)                                          ]]*1000000/Table1[[#This Row],[Population 2017               ]]</f>
        <v>1825.8055555555557</v>
      </c>
      <c r="AR223" s="10">
        <f>Table1[[#This Row],[Total (HRK million)                                         ]]-Table1[[#This Row],[Total (HRK million)                                          ]]</f>
        <v>-0.77893299999999988</v>
      </c>
      <c r="AS223" s="11">
        <f>Table1[[#This Row],[Total (HRK million)                                                  ]]*1000000/Table1[[#This Row],[Population 2017               ]]</f>
        <v>-327.83375420875416</v>
      </c>
      <c r="AT223" s="45">
        <v>2437</v>
      </c>
      <c r="AU223" s="46">
        <v>3.914558</v>
      </c>
      <c r="AV223" s="13">
        <f>Table1[[#This Row],[Total (HRK million)                                ]]*1000000/Table1[[#This Row],[Population 2016]]</f>
        <v>1606.3020106688552</v>
      </c>
      <c r="AW223" s="46">
        <v>3.5473309999999998</v>
      </c>
      <c r="AX223" s="13">
        <f>Table1[[#This Row],[Total (HRK million)                                                        ]]*1000000/Table1[[#This Row],[Population 2016]]</f>
        <v>1455.6138695116947</v>
      </c>
      <c r="AY223" s="82">
        <f>Table1[[#This Row],[Total (HRK million)                                ]]-Table1[[#This Row],[Total (HRK million)                                                        ]]</f>
        <v>0.36722700000000019</v>
      </c>
      <c r="AZ223" s="13">
        <f>Table1[[#This Row],[Total (HRK million)                                                                      ]]*1000000/Table1[[#This Row],[Population 2016]]</f>
        <v>150.68814115716052</v>
      </c>
      <c r="BA223" s="68">
        <v>2458</v>
      </c>
      <c r="BB223" s="52">
        <v>3.061871</v>
      </c>
      <c r="BC223" s="13">
        <f>Table1[[#This Row],[Total (HRK million)                                                           ]]*1000000/Table1[[#This Row],[Population 2015]]</f>
        <v>1245.6757526444264</v>
      </c>
      <c r="BD223" s="52">
        <v>3.4194840000000002</v>
      </c>
      <c r="BE223" s="13">
        <f>Table1[[#This Row],[Total (HRK million) ]]*1000000/Table1[[#This Row],[Population 2015]]</f>
        <v>1391.1651749389748</v>
      </c>
      <c r="BF223" s="82">
        <f>Table1[[#This Row],[Total (HRK million)                                                           ]]-Table1[[#This Row],[Total (HRK million) ]]</f>
        <v>-0.35761300000000018</v>
      </c>
      <c r="BG223" s="13">
        <f>Table1[[#This Row],[Total (HRK million)     ]]*1000000/Table1[[#This Row],[Population 2015]]</f>
        <v>-145.48942229454849</v>
      </c>
      <c r="BH223" s="68">
        <v>2492</v>
      </c>
      <c r="BI223" s="88">
        <v>3.3643339999999999</v>
      </c>
      <c r="BJ223" s="12">
        <f>Table1[[#This Row],[Total (HRK million)                                  ]]*1000000/Table1[[#This Row],[Population 2014]]</f>
        <v>1350.0537720706261</v>
      </c>
      <c r="BK223" s="88">
        <v>3.3777360000000001</v>
      </c>
      <c r="BL223" s="12">
        <f>Table1[[#This Row],[Total (HRK million)    ]]*1000000/Table1[[#This Row],[Population 2014]]</f>
        <v>1355.4317817014446</v>
      </c>
      <c r="BM223" s="88">
        <f>Table1[[#This Row],[Total (HRK million)                                  ]]-Table1[[#This Row],[Total (HRK million)    ]]</f>
        <v>-1.3402000000000136E-2</v>
      </c>
      <c r="BN223" s="12">
        <f>Table1[[#This Row],[Total (HRK million)      ]]*1000000/Table1[[#This Row],[Population 2014]]</f>
        <v>-5.3780096308186742</v>
      </c>
      <c r="BO223" s="94">
        <v>5</v>
      </c>
      <c r="BP223" s="53">
        <v>4</v>
      </c>
      <c r="BQ223" s="55">
        <v>5</v>
      </c>
      <c r="BR223" s="26">
        <v>3</v>
      </c>
      <c r="BS223" s="13">
        <v>4</v>
      </c>
      <c r="BT223" s="13">
        <v>3</v>
      </c>
      <c r="BU223" s="13">
        <v>4</v>
      </c>
      <c r="BV223" s="13">
        <v>3</v>
      </c>
      <c r="BW223" s="56">
        <v>3</v>
      </c>
    </row>
    <row r="224" spans="1:75" x14ac:dyDescent="0.25">
      <c r="A224" s="14" t="s">
        <v>608</v>
      </c>
      <c r="B224" s="15" t="s">
        <v>121</v>
      </c>
      <c r="C224" s="15" t="s">
        <v>154</v>
      </c>
      <c r="D224" s="45">
        <v>1848</v>
      </c>
      <c r="E224" s="44">
        <v>17.653402570000001</v>
      </c>
      <c r="F224" s="40">
        <f>Table1[[#This Row],[Total (HRK million)]]*1000000/Table1[[#This Row],[Population 2022]]</f>
        <v>9552.7070183982687</v>
      </c>
      <c r="G224" s="44">
        <v>7.34443249</v>
      </c>
      <c r="H224" s="40">
        <f>Table1[[#This Row],[Total (HRK million)                ]]*1000000/Table1[[#This Row],[Population 2022]]</f>
        <v>3974.2600054112554</v>
      </c>
      <c r="I224" s="44">
        <v>10.30897008</v>
      </c>
      <c r="J224" s="40">
        <f>Table1[[#This Row],[Total (HRK million)                           ]]*1000000/Table1[[#This Row],[Population 2022]]</f>
        <v>5578.4470129870133</v>
      </c>
      <c r="K224" s="45">
        <v>1824</v>
      </c>
      <c r="L224" s="44">
        <v>10.975546</v>
      </c>
      <c r="M224" s="40">
        <f>Table1[[#This Row],[Total (HRK million)  ]]*1000000/Table1[[#This Row],[Population 2021]]</f>
        <v>6017.2949561403511</v>
      </c>
      <c r="N224" s="44">
        <v>14.867076000000001</v>
      </c>
      <c r="O224" s="40">
        <f>Table1[[#This Row],[Total (HRK million)                 ]]*1000000/Table1[[#This Row],[Population 2021]]</f>
        <v>8150.8092105263158</v>
      </c>
      <c r="P224" s="44">
        <v>-3.8915300000000013</v>
      </c>
      <c r="Q224" s="40">
        <f>Table1[[#This Row],[Total (HRK million)                            ]]*1000000/Table1[[#This Row],[Population 2021]]</f>
        <v>-2133.5142543859656</v>
      </c>
      <c r="R224" s="64">
        <v>1937</v>
      </c>
      <c r="S224" s="35">
        <v>9.3876760000000008</v>
      </c>
      <c r="T224" s="36">
        <f>Table1[[#This Row],[Total (HRK million)   ]]*1000000/Table1[[#This Row],[Population 2020]]</f>
        <v>4846.5028394424371</v>
      </c>
      <c r="U224" s="35">
        <v>5.2189699999999997</v>
      </c>
      <c r="V224" s="36">
        <f>Table1[[#This Row],[Total (HRK million)                  ]]*1000000/Table1[[#This Row],[Population 2020]]</f>
        <v>2694.3572534847704</v>
      </c>
      <c r="W224" s="35">
        <f>Table1[[#This Row],[Total (HRK million)   ]]-Table1[[#This Row],[Total (HRK million)                  ]]</f>
        <v>4.1687060000000011</v>
      </c>
      <c r="X224" s="36">
        <f>Table1[[#This Row],[Total (HRK million)                             ]]*1000000/Table1[[#This Row],[Population 2020]]</f>
        <v>2152.1455859576668</v>
      </c>
      <c r="Y224" s="68">
        <v>1921</v>
      </c>
      <c r="Z224" s="7">
        <v>7.92056</v>
      </c>
      <c r="AA224" s="6">
        <f>Table1[[#This Row],[Total (HRK million)                     ]]*1000000/Table1[[#This Row],[Population 2019                 ]]</f>
        <v>4123.14419573139</v>
      </c>
      <c r="AB224" s="7">
        <v>10.60628</v>
      </c>
      <c r="AC224" s="6">
        <f>Table1[[#This Row],[Total (HRK million)                                   ]]*1000000/Table1[[#This Row],[Population 2019                 ]]</f>
        <v>5521.2285268089536</v>
      </c>
      <c r="AD224" s="7">
        <f>Table1[[#This Row],[Total (HRK million)                     ]]-Table1[[#This Row],[Total (HRK million)                                   ]]</f>
        <v>-2.6857199999999999</v>
      </c>
      <c r="AE224" s="8">
        <f>Table1[[#This Row],[Total (HRK million)                       ]]*1000000/Table1[[#This Row],[Population 2019                 ]]</f>
        <v>-1398.0843310775638</v>
      </c>
      <c r="AF224" s="6">
        <v>1885</v>
      </c>
      <c r="AG224" s="7">
        <v>4.8774709999999999</v>
      </c>
      <c r="AH224" s="6">
        <f>Table1[[#This Row],[Total (HRK million)                                 ]]*1000000/Table1[[#This Row],[Population 2018]]</f>
        <v>2587.5177718832892</v>
      </c>
      <c r="AI224" s="7">
        <v>4.6276320000000002</v>
      </c>
      <c r="AJ224" s="6">
        <f>Table1[[#This Row],[Total (HRK million)                                     ]]*1000000/Table1[[#This Row],[Population 2018]]</f>
        <v>2454.9771883289127</v>
      </c>
      <c r="AK224" s="7">
        <f>Table1[[#This Row],[Total (HRK million)                                 ]]-Table1[[#This Row],[Total (HRK million)                                     ]]</f>
        <v>0.2498389999999997</v>
      </c>
      <c r="AL224" s="8">
        <f>Table1[[#This Row],[Total (HRK million)                                      ]]*1000000/Table1[[#This Row],[Population 2018]]</f>
        <v>132.5405835543765</v>
      </c>
      <c r="AM224" s="9">
        <v>1922</v>
      </c>
      <c r="AN224" s="10">
        <v>3.812951</v>
      </c>
      <c r="AO224" s="11">
        <f>Table1[[#This Row],[Total (HRK million)                                         ]]*1000000/Table1[[#This Row],[Population 2017               ]]</f>
        <v>1983.8454734651405</v>
      </c>
      <c r="AP224" s="10">
        <v>4.1664849999999998</v>
      </c>
      <c r="AQ224" s="11">
        <f>Table1[[#This Row],[Total (HRK million)                                          ]]*1000000/Table1[[#This Row],[Population 2017               ]]</f>
        <v>2167.7861602497401</v>
      </c>
      <c r="AR224" s="10">
        <f>Table1[[#This Row],[Total (HRK million)                                         ]]-Table1[[#This Row],[Total (HRK million)                                          ]]</f>
        <v>-0.35353399999999979</v>
      </c>
      <c r="AS224" s="11">
        <f>Table1[[#This Row],[Total (HRK million)                                                  ]]*1000000/Table1[[#This Row],[Population 2017               ]]</f>
        <v>-183.94068678459925</v>
      </c>
      <c r="AT224" s="45">
        <v>1941</v>
      </c>
      <c r="AU224" s="46">
        <v>4.7966980000000001</v>
      </c>
      <c r="AV224" s="13">
        <f>Table1[[#This Row],[Total (HRK million)                                ]]*1000000/Table1[[#This Row],[Population 2016]]</f>
        <v>2471.250901597115</v>
      </c>
      <c r="AW224" s="46">
        <v>4.8945970000000001</v>
      </c>
      <c r="AX224" s="13">
        <f>Table1[[#This Row],[Total (HRK million)                                                        ]]*1000000/Table1[[#This Row],[Population 2016]]</f>
        <v>2521.688304997424</v>
      </c>
      <c r="AY224" s="82">
        <f>Table1[[#This Row],[Total (HRK million)                                ]]-Table1[[#This Row],[Total (HRK million)                                                        ]]</f>
        <v>-9.7898999999999958E-2</v>
      </c>
      <c r="AZ224" s="13">
        <f>Table1[[#This Row],[Total (HRK million)                                                                      ]]*1000000/Table1[[#This Row],[Population 2016]]</f>
        <v>-50.437403400309094</v>
      </c>
      <c r="BA224" s="68">
        <v>1955</v>
      </c>
      <c r="BB224" s="52">
        <v>4.2111499999999999</v>
      </c>
      <c r="BC224" s="13">
        <f>Table1[[#This Row],[Total (HRK million)                                                           ]]*1000000/Table1[[#This Row],[Population 2015]]</f>
        <v>2154.0409207161124</v>
      </c>
      <c r="BD224" s="52">
        <v>4.7796459999999996</v>
      </c>
      <c r="BE224" s="13">
        <f>Table1[[#This Row],[Total (HRK million) ]]*1000000/Table1[[#This Row],[Population 2015]]</f>
        <v>2444.8317135549873</v>
      </c>
      <c r="BF224" s="82">
        <f>Table1[[#This Row],[Total (HRK million)                                                           ]]-Table1[[#This Row],[Total (HRK million) ]]</f>
        <v>-0.56849599999999967</v>
      </c>
      <c r="BG224" s="13">
        <f>Table1[[#This Row],[Total (HRK million)     ]]*1000000/Table1[[#This Row],[Population 2015]]</f>
        <v>-290.79079283887449</v>
      </c>
      <c r="BH224" s="68">
        <v>1979</v>
      </c>
      <c r="BI224" s="88">
        <v>4.652336</v>
      </c>
      <c r="BJ224" s="12">
        <f>Table1[[#This Row],[Total (HRK million)                                  ]]*1000000/Table1[[#This Row],[Population 2014]]</f>
        <v>2350.8519454269835</v>
      </c>
      <c r="BK224" s="88">
        <v>4.2021129999999998</v>
      </c>
      <c r="BL224" s="12">
        <f>Table1[[#This Row],[Total (HRK million)    ]]*1000000/Table1[[#This Row],[Population 2014]]</f>
        <v>2123.3516927741284</v>
      </c>
      <c r="BM224" s="88">
        <f>Table1[[#This Row],[Total (HRK million)                                  ]]-Table1[[#This Row],[Total (HRK million)    ]]</f>
        <v>0.45022300000000026</v>
      </c>
      <c r="BN224" s="12">
        <f>Table1[[#This Row],[Total (HRK million)      ]]*1000000/Table1[[#This Row],[Population 2014]]</f>
        <v>227.5002526528551</v>
      </c>
      <c r="BO224" s="94">
        <v>5</v>
      </c>
      <c r="BP224" s="53">
        <v>5</v>
      </c>
      <c r="BQ224" s="55">
        <v>3</v>
      </c>
      <c r="BR224" s="26">
        <v>5</v>
      </c>
      <c r="BS224" s="13">
        <v>5</v>
      </c>
      <c r="BT224" s="13">
        <v>5</v>
      </c>
      <c r="BU224" s="13">
        <v>5</v>
      </c>
      <c r="BV224" s="13">
        <v>2</v>
      </c>
      <c r="BW224" s="56">
        <v>2</v>
      </c>
    </row>
    <row r="225" spans="1:75" x14ac:dyDescent="0.25">
      <c r="A225" s="14" t="s">
        <v>608</v>
      </c>
      <c r="B225" s="15" t="s">
        <v>121</v>
      </c>
      <c r="C225" s="15" t="s">
        <v>155</v>
      </c>
      <c r="D225" s="45">
        <v>6092</v>
      </c>
      <c r="E225" s="44">
        <v>31.839303079999997</v>
      </c>
      <c r="F225" s="40">
        <f>Table1[[#This Row],[Total (HRK million)]]*1000000/Table1[[#This Row],[Population 2022]]</f>
        <v>5226.4121930400524</v>
      </c>
      <c r="G225" s="44">
        <v>22.83218214</v>
      </c>
      <c r="H225" s="40">
        <f>Table1[[#This Row],[Total (HRK million)                ]]*1000000/Table1[[#This Row],[Population 2022]]</f>
        <v>3747.8959520682865</v>
      </c>
      <c r="I225" s="44">
        <v>9.0071209399999983</v>
      </c>
      <c r="J225" s="40">
        <f>Table1[[#This Row],[Total (HRK million)                           ]]*1000000/Table1[[#This Row],[Population 2022]]</f>
        <v>1478.5162409717659</v>
      </c>
      <c r="K225" s="45">
        <v>6098</v>
      </c>
      <c r="L225" s="44">
        <v>29.185758</v>
      </c>
      <c r="M225" s="40">
        <f>Table1[[#This Row],[Total (HRK million)  ]]*1000000/Table1[[#This Row],[Population 2021]]</f>
        <v>4786.1197113807802</v>
      </c>
      <c r="N225" s="44">
        <v>30.890711</v>
      </c>
      <c r="O225" s="40">
        <f>Table1[[#This Row],[Total (HRK million)                 ]]*1000000/Table1[[#This Row],[Population 2021]]</f>
        <v>5065.7118727451625</v>
      </c>
      <c r="P225" s="44">
        <v>-1.7049529999999997</v>
      </c>
      <c r="Q225" s="40">
        <f>Table1[[#This Row],[Total (HRK million)                            ]]*1000000/Table1[[#This Row],[Population 2021]]</f>
        <v>-279.59216136438175</v>
      </c>
      <c r="R225" s="64">
        <v>6214</v>
      </c>
      <c r="S225" s="35">
        <v>23.175553000000001</v>
      </c>
      <c r="T225" s="36">
        <f>Table1[[#This Row],[Total (HRK million)   ]]*1000000/Table1[[#This Row],[Population 2020]]</f>
        <v>3729.5708078532348</v>
      </c>
      <c r="U225" s="35">
        <v>25.73424</v>
      </c>
      <c r="V225" s="36">
        <f>Table1[[#This Row],[Total (HRK million)                  ]]*1000000/Table1[[#This Row],[Population 2020]]</f>
        <v>4141.3324750563243</v>
      </c>
      <c r="W225" s="35">
        <f>Table1[[#This Row],[Total (HRK million)   ]]-Table1[[#This Row],[Total (HRK million)                  ]]</f>
        <v>-2.558686999999999</v>
      </c>
      <c r="X225" s="36">
        <f>Table1[[#This Row],[Total (HRK million)                             ]]*1000000/Table1[[#This Row],[Population 2020]]</f>
        <v>-411.76166720308964</v>
      </c>
      <c r="Y225" s="68">
        <v>6254</v>
      </c>
      <c r="Z225" s="7">
        <v>20.310057</v>
      </c>
      <c r="AA225" s="6">
        <f>Table1[[#This Row],[Total (HRK million)                     ]]*1000000/Table1[[#This Row],[Population 2019                 ]]</f>
        <v>3247.5307003517751</v>
      </c>
      <c r="AB225" s="7">
        <v>18.195784</v>
      </c>
      <c r="AC225" s="6">
        <f>Table1[[#This Row],[Total (HRK million)                                   ]]*1000000/Table1[[#This Row],[Population 2019                 ]]</f>
        <v>2909.4633834346018</v>
      </c>
      <c r="AD225" s="7">
        <f>Table1[[#This Row],[Total (HRK million)                     ]]-Table1[[#This Row],[Total (HRK million)                                   ]]</f>
        <v>2.1142730000000007</v>
      </c>
      <c r="AE225" s="8">
        <f>Table1[[#This Row],[Total (HRK million)                       ]]*1000000/Table1[[#This Row],[Population 2019                 ]]</f>
        <v>338.06731691717317</v>
      </c>
      <c r="AF225" s="6">
        <v>6303</v>
      </c>
      <c r="AG225" s="7">
        <v>21.871554</v>
      </c>
      <c r="AH225" s="6">
        <f>Table1[[#This Row],[Total (HRK million)                                 ]]*1000000/Table1[[#This Row],[Population 2018]]</f>
        <v>3470.0228462636842</v>
      </c>
      <c r="AI225" s="7">
        <v>24.208777000000001</v>
      </c>
      <c r="AJ225" s="6">
        <f>Table1[[#This Row],[Total (HRK million)                                     ]]*1000000/Table1[[#This Row],[Population 2018]]</f>
        <v>3840.8340472790733</v>
      </c>
      <c r="AK225" s="7">
        <f>Table1[[#This Row],[Total (HRK million)                                 ]]-Table1[[#This Row],[Total (HRK million)                                     ]]</f>
        <v>-2.3372230000000016</v>
      </c>
      <c r="AL225" s="8">
        <f>Table1[[#This Row],[Total (HRK million)                                      ]]*1000000/Table1[[#This Row],[Population 2018]]</f>
        <v>-370.81120101538971</v>
      </c>
      <c r="AM225" s="9">
        <v>6398</v>
      </c>
      <c r="AN225" s="10">
        <v>18.102830999999998</v>
      </c>
      <c r="AO225" s="11">
        <f>Table1[[#This Row],[Total (HRK million)                                         ]]*1000000/Table1[[#This Row],[Population 2017               ]]</f>
        <v>2829.4515473585498</v>
      </c>
      <c r="AP225" s="10">
        <v>20.411995999999998</v>
      </c>
      <c r="AQ225" s="11">
        <f>Table1[[#This Row],[Total (HRK million)                                          ]]*1000000/Table1[[#This Row],[Population 2017               ]]</f>
        <v>3190.3713660518911</v>
      </c>
      <c r="AR225" s="10">
        <f>Table1[[#This Row],[Total (HRK million)                                         ]]-Table1[[#This Row],[Total (HRK million)                                          ]]</f>
        <v>-2.3091650000000001</v>
      </c>
      <c r="AS225" s="11">
        <f>Table1[[#This Row],[Total (HRK million)                                                  ]]*1000000/Table1[[#This Row],[Population 2017               ]]</f>
        <v>-360.91981869334165</v>
      </c>
      <c r="AT225" s="45">
        <v>6531</v>
      </c>
      <c r="AU225" s="46">
        <v>17.752271</v>
      </c>
      <c r="AV225" s="13">
        <f>Table1[[#This Row],[Total (HRK million)                                ]]*1000000/Table1[[#This Row],[Population 2016]]</f>
        <v>2718.1551064155565</v>
      </c>
      <c r="AW225" s="46">
        <v>16.748829000000001</v>
      </c>
      <c r="AX225" s="13">
        <f>Table1[[#This Row],[Total (HRK million)                                                        ]]*1000000/Table1[[#This Row],[Population 2016]]</f>
        <v>2564.5121727147452</v>
      </c>
      <c r="AY225" s="82">
        <f>Table1[[#This Row],[Total (HRK million)                                ]]-Table1[[#This Row],[Total (HRK million)                                                        ]]</f>
        <v>1.0034419999999997</v>
      </c>
      <c r="AZ225" s="13">
        <f>Table1[[#This Row],[Total (HRK million)                                                                      ]]*1000000/Table1[[#This Row],[Population 2016]]</f>
        <v>153.64293370081148</v>
      </c>
      <c r="BA225" s="68">
        <v>6656</v>
      </c>
      <c r="BB225" s="52">
        <v>19.081106999999999</v>
      </c>
      <c r="BC225" s="13">
        <f>Table1[[#This Row],[Total (HRK million)                                                           ]]*1000000/Table1[[#This Row],[Population 2015]]</f>
        <v>2866.7528545673076</v>
      </c>
      <c r="BD225" s="52">
        <v>13.851675</v>
      </c>
      <c r="BE225" s="13">
        <f>Table1[[#This Row],[Total (HRK million) ]]*1000000/Table1[[#This Row],[Population 2015]]</f>
        <v>2081.0809795673076</v>
      </c>
      <c r="BF225" s="82">
        <f>Table1[[#This Row],[Total (HRK million)                                                           ]]-Table1[[#This Row],[Total (HRK million) ]]</f>
        <v>5.2294319999999992</v>
      </c>
      <c r="BG225" s="13">
        <f>Table1[[#This Row],[Total (HRK million)     ]]*1000000/Table1[[#This Row],[Population 2015]]</f>
        <v>785.67187499999989</v>
      </c>
      <c r="BH225" s="68">
        <v>6772</v>
      </c>
      <c r="BI225" s="88">
        <v>18.886336</v>
      </c>
      <c r="BJ225" s="12">
        <f>Table1[[#This Row],[Total (HRK million)                                  ]]*1000000/Table1[[#This Row],[Population 2014]]</f>
        <v>2788.8860011813349</v>
      </c>
      <c r="BK225" s="88">
        <v>20.873989000000002</v>
      </c>
      <c r="BL225" s="12">
        <f>Table1[[#This Row],[Total (HRK million)    ]]*1000000/Table1[[#This Row],[Population 2014]]</f>
        <v>3082.3964855286472</v>
      </c>
      <c r="BM225" s="88">
        <f>Table1[[#This Row],[Total (HRK million)                                  ]]-Table1[[#This Row],[Total (HRK million)    ]]</f>
        <v>-1.9876530000000017</v>
      </c>
      <c r="BN225" s="12">
        <f>Table1[[#This Row],[Total (HRK million)      ]]*1000000/Table1[[#This Row],[Population 2014]]</f>
        <v>-293.51048434731268</v>
      </c>
      <c r="BO225" s="94">
        <v>5</v>
      </c>
      <c r="BP225" s="53">
        <v>5</v>
      </c>
      <c r="BQ225" s="55">
        <v>5</v>
      </c>
      <c r="BR225" s="26">
        <v>5</v>
      </c>
      <c r="BS225" s="13">
        <v>5</v>
      </c>
      <c r="BT225" s="13">
        <v>5</v>
      </c>
      <c r="BU225" s="13">
        <v>5</v>
      </c>
      <c r="BV225" s="13">
        <v>4</v>
      </c>
      <c r="BW225" s="56">
        <v>3</v>
      </c>
    </row>
    <row r="226" spans="1:75" x14ac:dyDescent="0.25">
      <c r="A226" s="14" t="s">
        <v>607</v>
      </c>
      <c r="B226" s="15" t="s">
        <v>672</v>
      </c>
      <c r="C226" s="15" t="s">
        <v>36</v>
      </c>
      <c r="D226" s="45">
        <v>18966</v>
      </c>
      <c r="E226" s="44">
        <v>90.307501389999999</v>
      </c>
      <c r="F226" s="40">
        <f>Table1[[#This Row],[Total (HRK million)]]*1000000/Table1[[#This Row],[Population 2022]]</f>
        <v>4761.5470520932195</v>
      </c>
      <c r="G226" s="44">
        <v>95.713215860000005</v>
      </c>
      <c r="H226" s="40">
        <f>Table1[[#This Row],[Total (HRK million)                ]]*1000000/Table1[[#This Row],[Population 2022]]</f>
        <v>5046.568378150374</v>
      </c>
      <c r="I226" s="44">
        <v>-5.4057144699999986</v>
      </c>
      <c r="J226" s="40">
        <f>Table1[[#This Row],[Total (HRK million)                           ]]*1000000/Table1[[#This Row],[Population 2022]]</f>
        <v>-285.02132605715485</v>
      </c>
      <c r="K226" s="45">
        <v>18949</v>
      </c>
      <c r="L226" s="44">
        <v>75.396642999999997</v>
      </c>
      <c r="M226" s="40">
        <f>Table1[[#This Row],[Total (HRK million)  ]]*1000000/Table1[[#This Row],[Population 2021]]</f>
        <v>3978.9246398226819</v>
      </c>
      <c r="N226" s="44">
        <v>78.604215999999994</v>
      </c>
      <c r="O226" s="40">
        <f>Table1[[#This Row],[Total (HRK million)                 ]]*1000000/Table1[[#This Row],[Population 2021]]</f>
        <v>4148.1986384505781</v>
      </c>
      <c r="P226" s="44">
        <v>-3.2075729999999965</v>
      </c>
      <c r="Q226" s="40">
        <f>Table1[[#This Row],[Total (HRK million)                            ]]*1000000/Table1[[#This Row],[Population 2021]]</f>
        <v>-169.27399862789574</v>
      </c>
      <c r="R226" s="64">
        <v>19700</v>
      </c>
      <c r="S226" s="35">
        <v>78.189349000000007</v>
      </c>
      <c r="T226" s="36">
        <f>Table1[[#This Row],[Total (HRK million)   ]]*1000000/Table1[[#This Row],[Population 2020]]</f>
        <v>3969.0024873096445</v>
      </c>
      <c r="U226" s="35">
        <v>80.413371999999995</v>
      </c>
      <c r="V226" s="36">
        <f>Table1[[#This Row],[Total (HRK million)                  ]]*1000000/Table1[[#This Row],[Population 2020]]</f>
        <v>4081.8970558375636</v>
      </c>
      <c r="W226" s="35">
        <f>Table1[[#This Row],[Total (HRK million)   ]]-Table1[[#This Row],[Total (HRK million)                  ]]</f>
        <v>-2.2240229999999883</v>
      </c>
      <c r="X226" s="36">
        <f>Table1[[#This Row],[Total (HRK million)                             ]]*1000000/Table1[[#This Row],[Population 2020]]</f>
        <v>-112.8945685279182</v>
      </c>
      <c r="Y226" s="68">
        <v>19769</v>
      </c>
      <c r="Z226" s="7">
        <v>78.437894999999997</v>
      </c>
      <c r="AA226" s="6">
        <f>Table1[[#This Row],[Total (HRK million)                     ]]*1000000/Table1[[#This Row],[Population 2019                 ]]</f>
        <v>3967.7219383883858</v>
      </c>
      <c r="AB226" s="7">
        <v>69.961225999999996</v>
      </c>
      <c r="AC226" s="6">
        <f>Table1[[#This Row],[Total (HRK million)                                   ]]*1000000/Table1[[#This Row],[Population 2019                 ]]</f>
        <v>3538.9360109261975</v>
      </c>
      <c r="AD226" s="7">
        <f>Table1[[#This Row],[Total (HRK million)                     ]]-Table1[[#This Row],[Total (HRK million)                                   ]]</f>
        <v>8.4766690000000011</v>
      </c>
      <c r="AE226" s="8">
        <f>Table1[[#This Row],[Total (HRK million)                       ]]*1000000/Table1[[#This Row],[Population 2019                 ]]</f>
        <v>428.7859274621884</v>
      </c>
      <c r="AF226" s="6">
        <v>19960</v>
      </c>
      <c r="AG226" s="7">
        <v>69.151706000000004</v>
      </c>
      <c r="AH226" s="6">
        <f>Table1[[#This Row],[Total (HRK million)                                 ]]*1000000/Table1[[#This Row],[Population 2018]]</f>
        <v>3464.5143286573148</v>
      </c>
      <c r="AI226" s="7">
        <v>60.909965</v>
      </c>
      <c r="AJ226" s="6">
        <f>Table1[[#This Row],[Total (HRK million)                                     ]]*1000000/Table1[[#This Row],[Population 2018]]</f>
        <v>3051.6014529058116</v>
      </c>
      <c r="AK226" s="7">
        <f>Table1[[#This Row],[Total (HRK million)                                 ]]-Table1[[#This Row],[Total (HRK million)                                     ]]</f>
        <v>8.2417410000000046</v>
      </c>
      <c r="AL226" s="8">
        <f>Table1[[#This Row],[Total (HRK million)                                      ]]*1000000/Table1[[#This Row],[Population 2018]]</f>
        <v>412.91287575150324</v>
      </c>
      <c r="AM226" s="9">
        <v>20094</v>
      </c>
      <c r="AN226" s="10">
        <v>48.735135</v>
      </c>
      <c r="AO226" s="11">
        <f>Table1[[#This Row],[Total (HRK million)                                         ]]*1000000/Table1[[#This Row],[Population 2017               ]]</f>
        <v>2425.3575694237084</v>
      </c>
      <c r="AP226" s="10">
        <v>44.435187999999997</v>
      </c>
      <c r="AQ226" s="11">
        <f>Table1[[#This Row],[Total (HRK million)                                          ]]*1000000/Table1[[#This Row],[Population 2017               ]]</f>
        <v>2211.3659798944959</v>
      </c>
      <c r="AR226" s="10">
        <f>Table1[[#This Row],[Total (HRK million)                                         ]]-Table1[[#This Row],[Total (HRK million)                                          ]]</f>
        <v>4.2999470000000031</v>
      </c>
      <c r="AS226" s="11">
        <f>Table1[[#This Row],[Total (HRK million)                                                  ]]*1000000/Table1[[#This Row],[Population 2017               ]]</f>
        <v>213.99158952921283</v>
      </c>
      <c r="AT226" s="45">
        <v>20303</v>
      </c>
      <c r="AU226" s="46">
        <v>79.185717999999994</v>
      </c>
      <c r="AV226" s="13">
        <f>Table1[[#This Row],[Total (HRK million)                                ]]*1000000/Table1[[#This Row],[Population 2016]]</f>
        <v>3900.197901787913</v>
      </c>
      <c r="AW226" s="46">
        <v>76.288126000000005</v>
      </c>
      <c r="AX226" s="13">
        <f>Table1[[#This Row],[Total (HRK million)                                                        ]]*1000000/Table1[[#This Row],[Population 2016]]</f>
        <v>3757.4804708663746</v>
      </c>
      <c r="AY226" s="82">
        <f>Table1[[#This Row],[Total (HRK million)                                ]]-Table1[[#This Row],[Total (HRK million)                                                        ]]</f>
        <v>2.8975919999999888</v>
      </c>
      <c r="AZ226" s="13">
        <f>Table1[[#This Row],[Total (HRK million)                                                                      ]]*1000000/Table1[[#This Row],[Population 2016]]</f>
        <v>142.71743092153812</v>
      </c>
      <c r="BA226" s="68">
        <v>20602</v>
      </c>
      <c r="BB226" s="52">
        <v>55.602894999999997</v>
      </c>
      <c r="BC226" s="13">
        <f>Table1[[#This Row],[Total (HRK million)                                                           ]]*1000000/Table1[[#This Row],[Population 2015]]</f>
        <v>2698.9076303271527</v>
      </c>
      <c r="BD226" s="52">
        <v>52.821846999999998</v>
      </c>
      <c r="BE226" s="13">
        <f>Table1[[#This Row],[Total (HRK million) ]]*1000000/Table1[[#This Row],[Population 2015]]</f>
        <v>2563.9184059800018</v>
      </c>
      <c r="BF226" s="82">
        <f>Table1[[#This Row],[Total (HRK million)                                                           ]]-Table1[[#This Row],[Total (HRK million) ]]</f>
        <v>2.7810479999999984</v>
      </c>
      <c r="BG226" s="13">
        <f>Table1[[#This Row],[Total (HRK million)     ]]*1000000/Table1[[#This Row],[Population 2015]]</f>
        <v>134.9892243471507</v>
      </c>
      <c r="BH226" s="68">
        <v>20778</v>
      </c>
      <c r="BI226" s="88">
        <v>61.974238999999997</v>
      </c>
      <c r="BJ226" s="12">
        <f>Table1[[#This Row],[Total (HRK million)                                  ]]*1000000/Table1[[#This Row],[Population 2014]]</f>
        <v>2982.6854846472229</v>
      </c>
      <c r="BK226" s="88">
        <v>57.131044000000003</v>
      </c>
      <c r="BL226" s="12">
        <f>Table1[[#This Row],[Total (HRK million)    ]]*1000000/Table1[[#This Row],[Population 2014]]</f>
        <v>2749.5930310905765</v>
      </c>
      <c r="BM226" s="88">
        <f>Table1[[#This Row],[Total (HRK million)                                  ]]-Table1[[#This Row],[Total (HRK million)    ]]</f>
        <v>4.8431949999999944</v>
      </c>
      <c r="BN226" s="12">
        <f>Table1[[#This Row],[Total (HRK million)      ]]*1000000/Table1[[#This Row],[Population 2014]]</f>
        <v>233.09245355664618</v>
      </c>
      <c r="BO226" s="94">
        <v>5</v>
      </c>
      <c r="BP226" s="53">
        <v>5</v>
      </c>
      <c r="BQ226" s="55">
        <v>4</v>
      </c>
      <c r="BR226" s="26">
        <v>1</v>
      </c>
      <c r="BS226" s="13">
        <v>4</v>
      </c>
      <c r="BT226" s="13">
        <v>4</v>
      </c>
      <c r="BU226" s="13">
        <v>2</v>
      </c>
      <c r="BV226" s="13">
        <v>4</v>
      </c>
      <c r="BW226" s="56">
        <v>2</v>
      </c>
    </row>
    <row r="227" spans="1:75" x14ac:dyDescent="0.25">
      <c r="A227" s="14" t="s">
        <v>607</v>
      </c>
      <c r="B227" s="15" t="s">
        <v>669</v>
      </c>
      <c r="C227" s="15" t="s">
        <v>49</v>
      </c>
      <c r="D227" s="45">
        <v>6909</v>
      </c>
      <c r="E227" s="44">
        <v>80.861548560000003</v>
      </c>
      <c r="F227" s="40">
        <f>Table1[[#This Row],[Total (HRK million)]]*1000000/Table1[[#This Row],[Population 2022]]</f>
        <v>11703.799183673469</v>
      </c>
      <c r="G227" s="44">
        <v>68.943045480000009</v>
      </c>
      <c r="H227" s="40">
        <f>Table1[[#This Row],[Total (HRK million)                ]]*1000000/Table1[[#This Row],[Population 2022]]</f>
        <v>9978.7299869735143</v>
      </c>
      <c r="I227" s="44">
        <v>11.918503079999999</v>
      </c>
      <c r="J227" s="40">
        <f>Table1[[#This Row],[Total (HRK million)                           ]]*1000000/Table1[[#This Row],[Population 2022]]</f>
        <v>1725.0691966999564</v>
      </c>
      <c r="K227" s="45">
        <v>6816</v>
      </c>
      <c r="L227" s="44">
        <v>67.090705</v>
      </c>
      <c r="M227" s="40">
        <f>Table1[[#This Row],[Total (HRK million)  ]]*1000000/Table1[[#This Row],[Population 2021]]</f>
        <v>9843.1198650234746</v>
      </c>
      <c r="N227" s="44">
        <v>59.519083000000002</v>
      </c>
      <c r="O227" s="40">
        <f>Table1[[#This Row],[Total (HRK million)                 ]]*1000000/Table1[[#This Row],[Population 2021]]</f>
        <v>8732.2598298122066</v>
      </c>
      <c r="P227" s="44">
        <v>7.5716219999999979</v>
      </c>
      <c r="Q227" s="40">
        <f>Table1[[#This Row],[Total (HRK million)                            ]]*1000000/Table1[[#This Row],[Population 2021]]</f>
        <v>1110.8600352112674</v>
      </c>
      <c r="R227" s="64">
        <v>7121</v>
      </c>
      <c r="S227" s="35">
        <v>52.896942000000003</v>
      </c>
      <c r="T227" s="36">
        <f>Table1[[#This Row],[Total (HRK million)   ]]*1000000/Table1[[#This Row],[Population 2020]]</f>
        <v>7428.3024856059546</v>
      </c>
      <c r="U227" s="35">
        <v>45.267294</v>
      </c>
      <c r="V227" s="36">
        <f>Table1[[#This Row],[Total (HRK million)                  ]]*1000000/Table1[[#This Row],[Population 2020]]</f>
        <v>6356.8731919674201</v>
      </c>
      <c r="W227" s="35">
        <f>Table1[[#This Row],[Total (HRK million)   ]]-Table1[[#This Row],[Total (HRK million)                  ]]</f>
        <v>7.6296480000000031</v>
      </c>
      <c r="X227" s="36">
        <f>Table1[[#This Row],[Total (HRK million)                             ]]*1000000/Table1[[#This Row],[Population 2020]]</f>
        <v>1071.4292936385343</v>
      </c>
      <c r="Y227" s="68">
        <v>7030</v>
      </c>
      <c r="Z227" s="7">
        <v>56.589036</v>
      </c>
      <c r="AA227" s="6">
        <f>Table1[[#This Row],[Total (HRK million)                     ]]*1000000/Table1[[#This Row],[Population 2019                 ]]</f>
        <v>8049.6495021337123</v>
      </c>
      <c r="AB227" s="7">
        <v>57.614933999999998</v>
      </c>
      <c r="AC227" s="6">
        <f>Table1[[#This Row],[Total (HRK million)                                   ]]*1000000/Table1[[#This Row],[Population 2019                 ]]</f>
        <v>8195.5809388335711</v>
      </c>
      <c r="AD227" s="7">
        <f>Table1[[#This Row],[Total (HRK million)                     ]]-Table1[[#This Row],[Total (HRK million)                                   ]]</f>
        <v>-1.025897999999998</v>
      </c>
      <c r="AE227" s="8">
        <f>Table1[[#This Row],[Total (HRK million)                       ]]*1000000/Table1[[#This Row],[Population 2019                 ]]</f>
        <v>-145.93143669985747</v>
      </c>
      <c r="AF227" s="6">
        <v>6878</v>
      </c>
      <c r="AG227" s="7">
        <v>57.422736</v>
      </c>
      <c r="AH227" s="6">
        <f>Table1[[#This Row],[Total (HRK million)                                 ]]*1000000/Table1[[#This Row],[Population 2018]]</f>
        <v>8348.7548706019188</v>
      </c>
      <c r="AI227" s="7">
        <v>54.566788000000003</v>
      </c>
      <c r="AJ227" s="6">
        <f>Table1[[#This Row],[Total (HRK million)                                     ]]*1000000/Table1[[#This Row],[Population 2018]]</f>
        <v>7933.5254434428616</v>
      </c>
      <c r="AK227" s="7">
        <f>Table1[[#This Row],[Total (HRK million)                                 ]]-Table1[[#This Row],[Total (HRK million)                                     ]]</f>
        <v>2.8559479999999979</v>
      </c>
      <c r="AL227" s="8">
        <f>Table1[[#This Row],[Total (HRK million)                                      ]]*1000000/Table1[[#This Row],[Population 2018]]</f>
        <v>415.22942715905759</v>
      </c>
      <c r="AM227" s="9">
        <v>6810</v>
      </c>
      <c r="AN227" s="10">
        <v>55.955598999999999</v>
      </c>
      <c r="AO227" s="11">
        <f>Table1[[#This Row],[Total (HRK million)                                         ]]*1000000/Table1[[#This Row],[Population 2017               ]]</f>
        <v>8216.6812041116009</v>
      </c>
      <c r="AP227" s="10">
        <v>53.278306999999998</v>
      </c>
      <c r="AQ227" s="11">
        <f>Table1[[#This Row],[Total (HRK million)                                          ]]*1000000/Table1[[#This Row],[Population 2017               ]]</f>
        <v>7823.5399412628485</v>
      </c>
      <c r="AR227" s="10">
        <f>Table1[[#This Row],[Total (HRK million)                                         ]]-Table1[[#This Row],[Total (HRK million)                                          ]]</f>
        <v>2.6772920000000013</v>
      </c>
      <c r="AS227" s="11">
        <f>Table1[[#This Row],[Total (HRK million)                                                  ]]*1000000/Table1[[#This Row],[Population 2017               ]]</f>
        <v>393.14126284875204</v>
      </c>
      <c r="AT227" s="45">
        <v>6748</v>
      </c>
      <c r="AU227" s="46">
        <v>53.524669000000003</v>
      </c>
      <c r="AV227" s="13">
        <f>Table1[[#This Row],[Total (HRK million)                                ]]*1000000/Table1[[#This Row],[Population 2016]]</f>
        <v>7931.9307943094254</v>
      </c>
      <c r="AW227" s="46">
        <v>46.049847999999997</v>
      </c>
      <c r="AX227" s="13">
        <f>Table1[[#This Row],[Total (HRK million)                                                        ]]*1000000/Table1[[#This Row],[Population 2016]]</f>
        <v>6824.221695317131</v>
      </c>
      <c r="AY227" s="82">
        <f>Table1[[#This Row],[Total (HRK million)                                ]]-Table1[[#This Row],[Total (HRK million)                                                        ]]</f>
        <v>7.4748210000000057</v>
      </c>
      <c r="AZ227" s="13">
        <f>Table1[[#This Row],[Total (HRK million)                                                                      ]]*1000000/Table1[[#This Row],[Population 2016]]</f>
        <v>1107.7090989922949</v>
      </c>
      <c r="BA227" s="68">
        <v>6675</v>
      </c>
      <c r="BB227" s="52">
        <v>57.065852</v>
      </c>
      <c r="BC227" s="13">
        <f>Table1[[#This Row],[Total (HRK million)                                                           ]]*1000000/Table1[[#This Row],[Population 2015]]</f>
        <v>8549.1913108614226</v>
      </c>
      <c r="BD227" s="52">
        <v>60.451115000000001</v>
      </c>
      <c r="BE227" s="13">
        <f>Table1[[#This Row],[Total (HRK million) ]]*1000000/Table1[[#This Row],[Population 2015]]</f>
        <v>9056.3468164794012</v>
      </c>
      <c r="BF227" s="82">
        <f>Table1[[#This Row],[Total (HRK million)                                                           ]]-Table1[[#This Row],[Total (HRK million) ]]</f>
        <v>-3.3852630000000019</v>
      </c>
      <c r="BG227" s="13">
        <f>Table1[[#This Row],[Total (HRK million)     ]]*1000000/Table1[[#This Row],[Population 2015]]</f>
        <v>-507.15550561797778</v>
      </c>
      <c r="BH227" s="68">
        <v>6644</v>
      </c>
      <c r="BI227" s="88">
        <v>65.635580000000004</v>
      </c>
      <c r="BJ227" s="12">
        <f>Table1[[#This Row],[Total (HRK million)                                  ]]*1000000/Table1[[#This Row],[Population 2014]]</f>
        <v>9878.9253461770022</v>
      </c>
      <c r="BK227" s="88">
        <v>59.057558999999998</v>
      </c>
      <c r="BL227" s="12">
        <f>Table1[[#This Row],[Total (HRK million)    ]]*1000000/Table1[[#This Row],[Population 2014]]</f>
        <v>8888.8559602649002</v>
      </c>
      <c r="BM227" s="88">
        <f>Table1[[#This Row],[Total (HRK million)                                  ]]-Table1[[#This Row],[Total (HRK million)    ]]</f>
        <v>6.5780210000000068</v>
      </c>
      <c r="BN227" s="12">
        <f>Table1[[#This Row],[Total (HRK million)      ]]*1000000/Table1[[#This Row],[Population 2014]]</f>
        <v>990.06938591210212</v>
      </c>
      <c r="BO227" s="94">
        <v>5</v>
      </c>
      <c r="BP227" s="53">
        <v>5</v>
      </c>
      <c r="BQ227" s="55">
        <v>5</v>
      </c>
      <c r="BR227" s="26">
        <v>5</v>
      </c>
      <c r="BS227" s="13">
        <v>5</v>
      </c>
      <c r="BT227" s="13">
        <v>5</v>
      </c>
      <c r="BU227" s="13">
        <v>4</v>
      </c>
      <c r="BV227" s="13">
        <v>4</v>
      </c>
      <c r="BW227" s="56">
        <v>4</v>
      </c>
    </row>
    <row r="228" spans="1:75" x14ac:dyDescent="0.25">
      <c r="A228" s="14" t="s">
        <v>608</v>
      </c>
      <c r="B228" s="15" t="s">
        <v>24</v>
      </c>
      <c r="C228" s="15" t="s">
        <v>211</v>
      </c>
      <c r="D228" s="47">
        <v>1331</v>
      </c>
      <c r="E228" s="46">
        <v>7.7278397500000002</v>
      </c>
      <c r="F228" s="36">
        <f>Table1[[#This Row],[Total (HRK million)]]*1000000/Table1[[#This Row],[Population 2022]]</f>
        <v>5806.040383170548</v>
      </c>
      <c r="G228" s="46">
        <v>8.7702329800000012</v>
      </c>
      <c r="H228" s="36">
        <f>Table1[[#This Row],[Total (HRK million)                ]]*1000000/Table1[[#This Row],[Population 2022]]</f>
        <v>6589.2058452291512</v>
      </c>
      <c r="I228" s="46">
        <v>-1.0423932300000005</v>
      </c>
      <c r="J228" s="36">
        <f>Table1[[#This Row],[Total (HRK million)                           ]]*1000000/Table1[[#This Row],[Population 2022]]</f>
        <v>-783.16546205860288</v>
      </c>
      <c r="K228" s="47">
        <v>1332</v>
      </c>
      <c r="L228" s="46">
        <v>8.8779570000000003</v>
      </c>
      <c r="M228" s="36">
        <f>Table1[[#This Row],[Total (HRK million)  ]]*1000000/Table1[[#This Row],[Population 2021]]</f>
        <v>6665.1328828828828</v>
      </c>
      <c r="N228" s="46">
        <v>9.34694</v>
      </c>
      <c r="O228" s="36">
        <f>Table1[[#This Row],[Total (HRK million)                 ]]*1000000/Table1[[#This Row],[Population 2021]]</f>
        <v>7017.2222222222226</v>
      </c>
      <c r="P228" s="46">
        <v>-0.46898299999999971</v>
      </c>
      <c r="Q228" s="36">
        <f>Table1[[#This Row],[Total (HRK million)                            ]]*1000000/Table1[[#This Row],[Population 2021]]</f>
        <v>-352.08933933933912</v>
      </c>
      <c r="R228" s="64">
        <v>1486</v>
      </c>
      <c r="S228" s="35">
        <v>7.668355</v>
      </c>
      <c r="T228" s="36">
        <f>Table1[[#This Row],[Total (HRK million)   ]]*1000000/Table1[[#This Row],[Population 2020]]</f>
        <v>5160.4004037685063</v>
      </c>
      <c r="U228" s="35">
        <v>7.3879789999999996</v>
      </c>
      <c r="V228" s="36">
        <f>Table1[[#This Row],[Total (HRK million)                  ]]*1000000/Table1[[#This Row],[Population 2020]]</f>
        <v>4971.7220726783307</v>
      </c>
      <c r="W228" s="35">
        <f>Table1[[#This Row],[Total (HRK million)   ]]-Table1[[#This Row],[Total (HRK million)                  ]]</f>
        <v>0.2803760000000004</v>
      </c>
      <c r="X228" s="36">
        <f>Table1[[#This Row],[Total (HRK million)                             ]]*1000000/Table1[[#This Row],[Population 2020]]</f>
        <v>188.67833109017525</v>
      </c>
      <c r="Y228" s="68">
        <v>1388</v>
      </c>
      <c r="Z228" s="7">
        <v>8.20181</v>
      </c>
      <c r="AA228" s="6">
        <f>Table1[[#This Row],[Total (HRK million)                     ]]*1000000/Table1[[#This Row],[Population 2019                 ]]</f>
        <v>5909.0850144092219</v>
      </c>
      <c r="AB228" s="7">
        <v>7.8200940000000001</v>
      </c>
      <c r="AC228" s="6">
        <f>Table1[[#This Row],[Total (HRK million)                                   ]]*1000000/Table1[[#This Row],[Population 2019                 ]]</f>
        <v>5634.0734870317001</v>
      </c>
      <c r="AD228" s="7">
        <f>Table1[[#This Row],[Total (HRK million)                     ]]-Table1[[#This Row],[Total (HRK million)                                   ]]</f>
        <v>0.38171599999999994</v>
      </c>
      <c r="AE228" s="8">
        <f>Table1[[#This Row],[Total (HRK million)                       ]]*1000000/Table1[[#This Row],[Population 2019                 ]]</f>
        <v>275.01152737752159</v>
      </c>
      <c r="AF228" s="6">
        <v>1423</v>
      </c>
      <c r="AG228" s="7">
        <v>6.361256</v>
      </c>
      <c r="AH228" s="6">
        <f>Table1[[#This Row],[Total (HRK million)                                 ]]*1000000/Table1[[#This Row],[Population 2018]]</f>
        <v>4470.3134223471543</v>
      </c>
      <c r="AI228" s="7">
        <v>7.0782249999999998</v>
      </c>
      <c r="AJ228" s="6">
        <f>Table1[[#This Row],[Total (HRK million)                                     ]]*1000000/Table1[[#This Row],[Population 2018]]</f>
        <v>4974.1567111735767</v>
      </c>
      <c r="AK228" s="7">
        <f>Table1[[#This Row],[Total (HRK million)                                 ]]-Table1[[#This Row],[Total (HRK million)                                     ]]</f>
        <v>-0.71696899999999975</v>
      </c>
      <c r="AL228" s="8">
        <f>Table1[[#This Row],[Total (HRK million)                                      ]]*1000000/Table1[[#This Row],[Population 2018]]</f>
        <v>-503.84328882642291</v>
      </c>
      <c r="AM228" s="9">
        <v>1458</v>
      </c>
      <c r="AN228" s="10">
        <v>5.7052829999999997</v>
      </c>
      <c r="AO228" s="11">
        <f>Table1[[#This Row],[Total (HRK million)                                         ]]*1000000/Table1[[#This Row],[Population 2017               ]]</f>
        <v>3913.0884773662551</v>
      </c>
      <c r="AP228" s="10">
        <v>4.8769830000000001</v>
      </c>
      <c r="AQ228" s="11">
        <f>Table1[[#This Row],[Total (HRK million)                                          ]]*1000000/Table1[[#This Row],[Population 2017               ]]</f>
        <v>3344.9814814814813</v>
      </c>
      <c r="AR228" s="10">
        <f>Table1[[#This Row],[Total (HRK million)                                         ]]-Table1[[#This Row],[Total (HRK million)                                          ]]</f>
        <v>0.82829999999999959</v>
      </c>
      <c r="AS228" s="11">
        <f>Table1[[#This Row],[Total (HRK million)                                                  ]]*1000000/Table1[[#This Row],[Population 2017               ]]</f>
        <v>568.10699588477337</v>
      </c>
      <c r="AT228" s="45">
        <v>1558</v>
      </c>
      <c r="AU228" s="46">
        <v>4.5830209999999996</v>
      </c>
      <c r="AV228" s="13">
        <f>Table1[[#This Row],[Total (HRK million)                                ]]*1000000/Table1[[#This Row],[Population 2016]]</f>
        <v>2941.6052631578946</v>
      </c>
      <c r="AW228" s="46">
        <v>4.3806830000000003</v>
      </c>
      <c r="AX228" s="13">
        <f>Table1[[#This Row],[Total (HRK million)                                                        ]]*1000000/Table1[[#This Row],[Population 2016]]</f>
        <v>2811.734916559692</v>
      </c>
      <c r="AY228" s="82">
        <f>Table1[[#This Row],[Total (HRK million)                                ]]-Table1[[#This Row],[Total (HRK million)                                                        ]]</f>
        <v>0.20233799999999924</v>
      </c>
      <c r="AZ228" s="13">
        <f>Table1[[#This Row],[Total (HRK million)                                                                      ]]*1000000/Table1[[#This Row],[Population 2016]]</f>
        <v>129.87034659820233</v>
      </c>
      <c r="BA228" s="68">
        <v>1606</v>
      </c>
      <c r="BB228" s="52">
        <v>4.1661570000000001</v>
      </c>
      <c r="BC228" s="13">
        <f>Table1[[#This Row],[Total (HRK million)                                                           ]]*1000000/Table1[[#This Row],[Population 2015]]</f>
        <v>2594.1201743462016</v>
      </c>
      <c r="BD228" s="52">
        <v>3.79495</v>
      </c>
      <c r="BE228" s="13">
        <f>Table1[[#This Row],[Total (HRK million) ]]*1000000/Table1[[#This Row],[Population 2015]]</f>
        <v>2362.9825653798257</v>
      </c>
      <c r="BF228" s="82">
        <f>Table1[[#This Row],[Total (HRK million)                                                           ]]-Table1[[#This Row],[Total (HRK million) ]]</f>
        <v>0.37120700000000006</v>
      </c>
      <c r="BG228" s="13">
        <f>Table1[[#This Row],[Total (HRK million)     ]]*1000000/Table1[[#This Row],[Population 2015]]</f>
        <v>231.13760896637612</v>
      </c>
      <c r="BH228" s="68">
        <v>1664</v>
      </c>
      <c r="BI228" s="88">
        <v>3.5150999999999999</v>
      </c>
      <c r="BJ228" s="12">
        <f>Table1[[#This Row],[Total (HRK million)                                  ]]*1000000/Table1[[#This Row],[Population 2014]]</f>
        <v>2112.4399038461538</v>
      </c>
      <c r="BK228" s="88">
        <v>3.0750220000000001</v>
      </c>
      <c r="BL228" s="12">
        <f>Table1[[#This Row],[Total (HRK million)    ]]*1000000/Table1[[#This Row],[Population 2014]]</f>
        <v>1847.9699519230769</v>
      </c>
      <c r="BM228" s="88">
        <f>Table1[[#This Row],[Total (HRK million)                                  ]]-Table1[[#This Row],[Total (HRK million)    ]]</f>
        <v>0.44007799999999975</v>
      </c>
      <c r="BN228" s="12">
        <f>Table1[[#This Row],[Total (HRK million)      ]]*1000000/Table1[[#This Row],[Population 2014]]</f>
        <v>264.46995192307679</v>
      </c>
      <c r="BO228" s="94">
        <v>5</v>
      </c>
      <c r="BP228" s="53">
        <v>4</v>
      </c>
      <c r="BQ228" s="55">
        <v>4</v>
      </c>
      <c r="BR228" s="26">
        <v>2</v>
      </c>
      <c r="BS228" s="13">
        <v>1</v>
      </c>
      <c r="BT228" s="13">
        <v>3</v>
      </c>
      <c r="BU228" s="13">
        <v>3</v>
      </c>
      <c r="BV228" s="13">
        <v>2</v>
      </c>
      <c r="BW228" s="56">
        <v>4</v>
      </c>
    </row>
    <row r="229" spans="1:75" x14ac:dyDescent="0.25">
      <c r="A229" s="14" t="s">
        <v>608</v>
      </c>
      <c r="B229" s="15" t="s">
        <v>671</v>
      </c>
      <c r="C229" s="15" t="s">
        <v>502</v>
      </c>
      <c r="D229" s="45">
        <v>2909</v>
      </c>
      <c r="E229" s="44">
        <v>30.443677540000003</v>
      </c>
      <c r="F229" s="40">
        <f>Table1[[#This Row],[Total (HRK million)]]*1000000/Table1[[#This Row],[Population 2022]]</f>
        <v>10465.341196287385</v>
      </c>
      <c r="G229" s="44">
        <v>28.406761109999998</v>
      </c>
      <c r="H229" s="40">
        <f>Table1[[#This Row],[Total (HRK million)                ]]*1000000/Table1[[#This Row],[Population 2022]]</f>
        <v>9765.1292918528707</v>
      </c>
      <c r="I229" s="44">
        <v>2.0369164300000033</v>
      </c>
      <c r="J229" s="40">
        <f>Table1[[#This Row],[Total (HRK million)                           ]]*1000000/Table1[[#This Row],[Population 2022]]</f>
        <v>700.21190443451474</v>
      </c>
      <c r="K229" s="45">
        <v>2829</v>
      </c>
      <c r="L229" s="44">
        <v>26.020226000000001</v>
      </c>
      <c r="M229" s="40">
        <f>Table1[[#This Row],[Total (HRK million)  ]]*1000000/Table1[[#This Row],[Population 2021]]</f>
        <v>9197.6762106751503</v>
      </c>
      <c r="N229" s="44">
        <v>33.895164999999999</v>
      </c>
      <c r="O229" s="40">
        <f>Table1[[#This Row],[Total (HRK million)                 ]]*1000000/Table1[[#This Row],[Population 2021]]</f>
        <v>11981.32378932485</v>
      </c>
      <c r="P229" s="44">
        <v>-7.8749389999999977</v>
      </c>
      <c r="Q229" s="40">
        <f>Table1[[#This Row],[Total (HRK million)                            ]]*1000000/Table1[[#This Row],[Population 2021]]</f>
        <v>-2783.647578649699</v>
      </c>
      <c r="R229" s="64">
        <v>2856</v>
      </c>
      <c r="S229" s="35">
        <v>22.563292000000001</v>
      </c>
      <c r="T229" s="36">
        <f>Table1[[#This Row],[Total (HRK million)   ]]*1000000/Table1[[#This Row],[Population 2020]]</f>
        <v>7900.3123249299724</v>
      </c>
      <c r="U229" s="35">
        <v>21.859088</v>
      </c>
      <c r="V229" s="36">
        <f>Table1[[#This Row],[Total (HRK million)                  ]]*1000000/Table1[[#This Row],[Population 2020]]</f>
        <v>7653.7422969187674</v>
      </c>
      <c r="W229" s="35">
        <f>Table1[[#This Row],[Total (HRK million)   ]]-Table1[[#This Row],[Total (HRK million)                  ]]</f>
        <v>0.70420400000000072</v>
      </c>
      <c r="X229" s="36">
        <f>Table1[[#This Row],[Total (HRK million)                             ]]*1000000/Table1[[#This Row],[Population 2020]]</f>
        <v>246.57002801120473</v>
      </c>
      <c r="Y229" s="68">
        <v>2852</v>
      </c>
      <c r="Z229" s="7">
        <v>25.552136999999998</v>
      </c>
      <c r="AA229" s="6">
        <f>Table1[[#This Row],[Total (HRK million)                     ]]*1000000/Table1[[#This Row],[Population 2019                 ]]</f>
        <v>8959.3748246844316</v>
      </c>
      <c r="AB229" s="7">
        <v>20.858688999999998</v>
      </c>
      <c r="AC229" s="6">
        <f>Table1[[#This Row],[Total (HRK million)                                   ]]*1000000/Table1[[#This Row],[Population 2019                 ]]</f>
        <v>7313.7058204768582</v>
      </c>
      <c r="AD229" s="7">
        <f>Table1[[#This Row],[Total (HRK million)                     ]]-Table1[[#This Row],[Total (HRK million)                                   ]]</f>
        <v>4.6934480000000001</v>
      </c>
      <c r="AE229" s="8">
        <f>Table1[[#This Row],[Total (HRK million)                       ]]*1000000/Table1[[#This Row],[Population 2019                 ]]</f>
        <v>1645.6690042075736</v>
      </c>
      <c r="AF229" s="6">
        <v>2871</v>
      </c>
      <c r="AG229" s="7">
        <v>26.350204999999999</v>
      </c>
      <c r="AH229" s="6">
        <f>Table1[[#This Row],[Total (HRK million)                                 ]]*1000000/Table1[[#This Row],[Population 2018]]</f>
        <v>9178.0581678857543</v>
      </c>
      <c r="AI229" s="7">
        <v>24.247499999999999</v>
      </c>
      <c r="AJ229" s="6">
        <f>Table1[[#This Row],[Total (HRK million)                                     ]]*1000000/Table1[[#This Row],[Population 2018]]</f>
        <v>8445.6635318704284</v>
      </c>
      <c r="AK229" s="7">
        <f>Table1[[#This Row],[Total (HRK million)                                 ]]-Table1[[#This Row],[Total (HRK million)                                     ]]</f>
        <v>2.1027050000000003</v>
      </c>
      <c r="AL229" s="8">
        <f>Table1[[#This Row],[Total (HRK million)                                      ]]*1000000/Table1[[#This Row],[Population 2018]]</f>
        <v>732.39463601532589</v>
      </c>
      <c r="AM229" s="9">
        <v>2867</v>
      </c>
      <c r="AN229" s="10">
        <v>27.552697999999999</v>
      </c>
      <c r="AO229" s="11">
        <f>Table1[[#This Row],[Total (HRK million)                                         ]]*1000000/Table1[[#This Row],[Population 2017               ]]</f>
        <v>9610.2888036274853</v>
      </c>
      <c r="AP229" s="10">
        <v>33.428854999999999</v>
      </c>
      <c r="AQ229" s="11">
        <f>Table1[[#This Row],[Total (HRK million)                                          ]]*1000000/Table1[[#This Row],[Population 2017               ]]</f>
        <v>11659.872689222184</v>
      </c>
      <c r="AR229" s="10">
        <f>Table1[[#This Row],[Total (HRK million)                                         ]]-Table1[[#This Row],[Total (HRK million)                                          ]]</f>
        <v>-5.8761569999999992</v>
      </c>
      <c r="AS229" s="11">
        <f>Table1[[#This Row],[Total (HRK million)                                                  ]]*1000000/Table1[[#This Row],[Population 2017               ]]</f>
        <v>-2049.5838855946981</v>
      </c>
      <c r="AT229" s="45">
        <v>2864</v>
      </c>
      <c r="AU229" s="46">
        <v>27.896528</v>
      </c>
      <c r="AV229" s="13">
        <f>Table1[[#This Row],[Total (HRK million)                                ]]*1000000/Table1[[#This Row],[Population 2016]]</f>
        <v>9740.4078212290497</v>
      </c>
      <c r="AW229" s="46">
        <v>25.258782</v>
      </c>
      <c r="AX229" s="13">
        <f>Table1[[#This Row],[Total (HRK million)                                                        ]]*1000000/Table1[[#This Row],[Population 2016]]</f>
        <v>8819.4071229050278</v>
      </c>
      <c r="AY229" s="82">
        <f>Table1[[#This Row],[Total (HRK million)                                ]]-Table1[[#This Row],[Total (HRK million)                                                        ]]</f>
        <v>2.6377459999999999</v>
      </c>
      <c r="AZ229" s="13">
        <f>Table1[[#This Row],[Total (HRK million)                                                                      ]]*1000000/Table1[[#This Row],[Population 2016]]</f>
        <v>921.00069832402232</v>
      </c>
      <c r="BA229" s="68">
        <v>2851</v>
      </c>
      <c r="BB229" s="52">
        <v>21.774462</v>
      </c>
      <c r="BC229" s="13">
        <f>Table1[[#This Row],[Total (HRK million)                                                           ]]*1000000/Table1[[#This Row],[Population 2015]]</f>
        <v>7637.4822869168711</v>
      </c>
      <c r="BD229" s="52">
        <v>21.117087000000001</v>
      </c>
      <c r="BE229" s="13">
        <f>Table1[[#This Row],[Total (HRK million) ]]*1000000/Table1[[#This Row],[Population 2015]]</f>
        <v>7406.9052963872327</v>
      </c>
      <c r="BF229" s="82">
        <f>Table1[[#This Row],[Total (HRK million)                                                           ]]-Table1[[#This Row],[Total (HRK million) ]]</f>
        <v>0.65737499999999827</v>
      </c>
      <c r="BG229" s="13">
        <f>Table1[[#This Row],[Total (HRK million)     ]]*1000000/Table1[[#This Row],[Population 2015]]</f>
        <v>230.57699052963812</v>
      </c>
      <c r="BH229" s="68">
        <v>2890</v>
      </c>
      <c r="BI229" s="88">
        <v>19.304770000000001</v>
      </c>
      <c r="BJ229" s="12">
        <f>Table1[[#This Row],[Total (HRK million)                                  ]]*1000000/Table1[[#This Row],[Population 2014]]</f>
        <v>6679.8512110726642</v>
      </c>
      <c r="BK229" s="88">
        <v>17.667404999999999</v>
      </c>
      <c r="BL229" s="12">
        <f>Table1[[#This Row],[Total (HRK million)    ]]*1000000/Table1[[#This Row],[Population 2014]]</f>
        <v>6113.2889273356404</v>
      </c>
      <c r="BM229" s="88">
        <f>Table1[[#This Row],[Total (HRK million)                                  ]]-Table1[[#This Row],[Total (HRK million)    ]]</f>
        <v>1.6373650000000026</v>
      </c>
      <c r="BN229" s="12">
        <f>Table1[[#This Row],[Total (HRK million)      ]]*1000000/Table1[[#This Row],[Population 2014]]</f>
        <v>566.56228373702515</v>
      </c>
      <c r="BO229" s="94">
        <v>5</v>
      </c>
      <c r="BP229" s="53">
        <v>5</v>
      </c>
      <c r="BQ229" s="55">
        <v>5</v>
      </c>
      <c r="BR229" s="26">
        <v>4</v>
      </c>
      <c r="BS229" s="13">
        <v>5</v>
      </c>
      <c r="BT229" s="13">
        <v>4</v>
      </c>
      <c r="BU229" s="13">
        <v>4</v>
      </c>
      <c r="BV229" s="13">
        <v>4</v>
      </c>
      <c r="BW229" s="56">
        <v>1</v>
      </c>
    </row>
    <row r="230" spans="1:75" x14ac:dyDescent="0.25">
      <c r="A230" s="14" t="s">
        <v>608</v>
      </c>
      <c r="B230" s="15" t="s">
        <v>75</v>
      </c>
      <c r="C230" s="15" t="s">
        <v>363</v>
      </c>
      <c r="D230" s="49">
        <v>625</v>
      </c>
      <c r="E230" s="46">
        <v>5.1109785700000003</v>
      </c>
      <c r="F230" s="36">
        <f>Table1[[#This Row],[Total (HRK million)]]*1000000/Table1[[#This Row],[Population 2022]]</f>
        <v>8177.5657120000005</v>
      </c>
      <c r="G230" s="46">
        <v>4.8360770500000001</v>
      </c>
      <c r="H230" s="36">
        <f>Table1[[#This Row],[Total (HRK million)                ]]*1000000/Table1[[#This Row],[Population 2022]]</f>
        <v>7737.7232799999992</v>
      </c>
      <c r="I230" s="46">
        <v>0.27490152000000051</v>
      </c>
      <c r="J230" s="36">
        <f>Table1[[#This Row],[Total (HRK million)                           ]]*1000000/Table1[[#This Row],[Population 2022]]</f>
        <v>439.84243200000077</v>
      </c>
      <c r="K230" s="49">
        <v>628</v>
      </c>
      <c r="L230" s="46">
        <v>5.1040549999999998</v>
      </c>
      <c r="M230" s="36">
        <f>Table1[[#This Row],[Total (HRK million)  ]]*1000000/Table1[[#This Row],[Population 2021]]</f>
        <v>8127.4761146496812</v>
      </c>
      <c r="N230" s="46">
        <v>5.0919819999999998</v>
      </c>
      <c r="O230" s="36">
        <f>Table1[[#This Row],[Total (HRK million)                 ]]*1000000/Table1[[#This Row],[Population 2021]]</f>
        <v>8108.251592356688</v>
      </c>
      <c r="P230" s="46">
        <v>1.2073E-2</v>
      </c>
      <c r="Q230" s="36">
        <f>Table1[[#This Row],[Total (HRK million)                            ]]*1000000/Table1[[#This Row],[Population 2021]]</f>
        <v>19.22452229299363</v>
      </c>
      <c r="R230" s="64">
        <v>744</v>
      </c>
      <c r="S230" s="35">
        <v>4.4705959999999996</v>
      </c>
      <c r="T230" s="36">
        <f>Table1[[#This Row],[Total (HRK million)   ]]*1000000/Table1[[#This Row],[Population 2020]]</f>
        <v>6008.8655913978491</v>
      </c>
      <c r="U230" s="35">
        <v>4.3351100000000002</v>
      </c>
      <c r="V230" s="36">
        <f>Table1[[#This Row],[Total (HRK million)                  ]]*1000000/Table1[[#This Row],[Population 2020]]</f>
        <v>5826.760752688172</v>
      </c>
      <c r="W230" s="35">
        <f>Table1[[#This Row],[Total (HRK million)   ]]-Table1[[#This Row],[Total (HRK million)                  ]]</f>
        <v>0.13548599999999933</v>
      </c>
      <c r="X230" s="36">
        <f>Table1[[#This Row],[Total (HRK million)                             ]]*1000000/Table1[[#This Row],[Population 2020]]</f>
        <v>182.10483870967653</v>
      </c>
      <c r="Y230" s="68">
        <v>744</v>
      </c>
      <c r="Z230" s="7">
        <v>6.0098580000000004</v>
      </c>
      <c r="AA230" s="6">
        <f>Table1[[#This Row],[Total (HRK million)                     ]]*1000000/Table1[[#This Row],[Population 2019                 ]]</f>
        <v>8077.7661290322585</v>
      </c>
      <c r="AB230" s="7">
        <v>6.9951910000000002</v>
      </c>
      <c r="AC230" s="6">
        <f>Table1[[#This Row],[Total (HRK million)                                   ]]*1000000/Table1[[#This Row],[Population 2019                 ]]</f>
        <v>9402.1384408602153</v>
      </c>
      <c r="AD230" s="7">
        <f>Table1[[#This Row],[Total (HRK million)                     ]]-Table1[[#This Row],[Total (HRK million)                                   ]]</f>
        <v>-0.98533299999999979</v>
      </c>
      <c r="AE230" s="8">
        <f>Table1[[#This Row],[Total (HRK million)                       ]]*1000000/Table1[[#This Row],[Population 2019                 ]]</f>
        <v>-1324.3723118279568</v>
      </c>
      <c r="AF230" s="6">
        <v>728</v>
      </c>
      <c r="AG230" s="7">
        <v>4.9386950000000001</v>
      </c>
      <c r="AH230" s="6">
        <f>Table1[[#This Row],[Total (HRK million)                                 ]]*1000000/Table1[[#This Row],[Population 2018]]</f>
        <v>6783.9217032967035</v>
      </c>
      <c r="AI230" s="7">
        <v>4.5704250000000002</v>
      </c>
      <c r="AJ230" s="6">
        <f>Table1[[#This Row],[Total (HRK million)                                     ]]*1000000/Table1[[#This Row],[Population 2018]]</f>
        <v>6278.0563186813188</v>
      </c>
      <c r="AK230" s="7">
        <f>Table1[[#This Row],[Total (HRK million)                                 ]]-Table1[[#This Row],[Total (HRK million)                                     ]]</f>
        <v>0.36826999999999988</v>
      </c>
      <c r="AL230" s="8">
        <f>Table1[[#This Row],[Total (HRK million)                                      ]]*1000000/Table1[[#This Row],[Population 2018]]</f>
        <v>505.86538461538447</v>
      </c>
      <c r="AM230" s="9">
        <v>733</v>
      </c>
      <c r="AN230" s="10">
        <v>3.8586870000000002</v>
      </c>
      <c r="AO230" s="11">
        <f>Table1[[#This Row],[Total (HRK million)                                         ]]*1000000/Table1[[#This Row],[Population 2017               ]]</f>
        <v>5264.2387448840382</v>
      </c>
      <c r="AP230" s="10">
        <v>3.0421770000000001</v>
      </c>
      <c r="AQ230" s="11">
        <f>Table1[[#This Row],[Total (HRK million)                                          ]]*1000000/Table1[[#This Row],[Population 2017               ]]</f>
        <v>4150.3096862210095</v>
      </c>
      <c r="AR230" s="10">
        <f>Table1[[#This Row],[Total (HRK million)                                         ]]-Table1[[#This Row],[Total (HRK million)                                          ]]</f>
        <v>0.81651000000000007</v>
      </c>
      <c r="AS230" s="11">
        <f>Table1[[#This Row],[Total (HRK million)                                                  ]]*1000000/Table1[[#This Row],[Population 2017               ]]</f>
        <v>1113.9290586630289</v>
      </c>
      <c r="AT230" s="45">
        <v>755</v>
      </c>
      <c r="AU230" s="46">
        <v>4.7599640000000001</v>
      </c>
      <c r="AV230" s="13">
        <f>Table1[[#This Row],[Total (HRK million)                                ]]*1000000/Table1[[#This Row],[Population 2016]]</f>
        <v>6304.5880794701989</v>
      </c>
      <c r="AW230" s="46">
        <v>4.5830099999999998</v>
      </c>
      <c r="AX230" s="13">
        <f>Table1[[#This Row],[Total (HRK million)                                                        ]]*1000000/Table1[[#This Row],[Population 2016]]</f>
        <v>6070.2119205298013</v>
      </c>
      <c r="AY230" s="82">
        <f>Table1[[#This Row],[Total (HRK million)                                ]]-Table1[[#This Row],[Total (HRK million)                                                        ]]</f>
        <v>0.17695400000000028</v>
      </c>
      <c r="AZ230" s="13">
        <f>Table1[[#This Row],[Total (HRK million)                                                                      ]]*1000000/Table1[[#This Row],[Population 2016]]</f>
        <v>234.37615894039774</v>
      </c>
      <c r="BA230" s="68">
        <v>766</v>
      </c>
      <c r="BB230" s="52">
        <v>3.7537790000000002</v>
      </c>
      <c r="BC230" s="13">
        <f>Table1[[#This Row],[Total (HRK million)                                                           ]]*1000000/Table1[[#This Row],[Population 2015]]</f>
        <v>4900.4947780678849</v>
      </c>
      <c r="BD230" s="52">
        <v>3.568756</v>
      </c>
      <c r="BE230" s="13">
        <f>Table1[[#This Row],[Total (HRK million) ]]*1000000/Table1[[#This Row],[Population 2015]]</f>
        <v>4658.9503916449084</v>
      </c>
      <c r="BF230" s="82">
        <f>Table1[[#This Row],[Total (HRK million)                                                           ]]-Table1[[#This Row],[Total (HRK million) ]]</f>
        <v>0.18502300000000016</v>
      </c>
      <c r="BG230" s="13">
        <f>Table1[[#This Row],[Total (HRK million)     ]]*1000000/Table1[[#This Row],[Population 2015]]</f>
        <v>241.54438642297669</v>
      </c>
      <c r="BH230" s="68">
        <v>764</v>
      </c>
      <c r="BI230" s="88">
        <v>3.5561560000000001</v>
      </c>
      <c r="BJ230" s="12">
        <f>Table1[[#This Row],[Total (HRK million)                                  ]]*1000000/Table1[[#This Row],[Population 2014]]</f>
        <v>4654.6544502617799</v>
      </c>
      <c r="BK230" s="88">
        <v>3.5035699999999999</v>
      </c>
      <c r="BL230" s="12">
        <f>Table1[[#This Row],[Total (HRK million)    ]]*1000000/Table1[[#This Row],[Population 2014]]</f>
        <v>4585.8246073298433</v>
      </c>
      <c r="BM230" s="88">
        <f>Table1[[#This Row],[Total (HRK million)                                  ]]-Table1[[#This Row],[Total (HRK million)    ]]</f>
        <v>5.2586000000000244E-2</v>
      </c>
      <c r="BN230" s="12">
        <f>Table1[[#This Row],[Total (HRK million)      ]]*1000000/Table1[[#This Row],[Population 2014]]</f>
        <v>68.829842931937492</v>
      </c>
      <c r="BO230" s="94">
        <v>3</v>
      </c>
      <c r="BP230" s="53">
        <v>5</v>
      </c>
      <c r="BQ230" s="55">
        <v>5</v>
      </c>
      <c r="BR230" s="26">
        <v>3</v>
      </c>
      <c r="BS230" s="13">
        <v>2</v>
      </c>
      <c r="BT230" s="13">
        <v>3</v>
      </c>
      <c r="BU230" s="13">
        <v>2</v>
      </c>
      <c r="BV230" s="13">
        <v>1</v>
      </c>
      <c r="BW230" s="56">
        <v>0</v>
      </c>
    </row>
    <row r="231" spans="1:75" x14ac:dyDescent="0.25">
      <c r="A231" s="14" t="s">
        <v>608</v>
      </c>
      <c r="B231" s="15" t="s">
        <v>663</v>
      </c>
      <c r="C231" s="15" t="s">
        <v>517</v>
      </c>
      <c r="D231" s="47">
        <v>1403</v>
      </c>
      <c r="E231" s="46">
        <v>4.8638284000000001</v>
      </c>
      <c r="F231" s="36">
        <f>Table1[[#This Row],[Total (HRK million)]]*1000000/Table1[[#This Row],[Population 2022]]</f>
        <v>3466.7344262295082</v>
      </c>
      <c r="G231" s="46">
        <v>4.5903816200000005</v>
      </c>
      <c r="H231" s="36">
        <f>Table1[[#This Row],[Total (HRK million)                ]]*1000000/Table1[[#This Row],[Population 2022]]</f>
        <v>3271.8329436920885</v>
      </c>
      <c r="I231" s="46">
        <v>0.27344678000000028</v>
      </c>
      <c r="J231" s="36">
        <f>Table1[[#This Row],[Total (HRK million)                           ]]*1000000/Table1[[#This Row],[Population 2022]]</f>
        <v>194.90148253742001</v>
      </c>
      <c r="K231" s="47">
        <v>1414</v>
      </c>
      <c r="L231" s="46">
        <v>6.3458949999999996</v>
      </c>
      <c r="M231" s="36">
        <f>Table1[[#This Row],[Total (HRK million)  ]]*1000000/Table1[[#This Row],[Population 2021]]</f>
        <v>4487.9031117397453</v>
      </c>
      <c r="N231" s="46">
        <v>7.5420480000000003</v>
      </c>
      <c r="O231" s="36">
        <f>Table1[[#This Row],[Total (HRK million)                 ]]*1000000/Table1[[#This Row],[Population 2021]]</f>
        <v>5333.8387553041021</v>
      </c>
      <c r="P231" s="46">
        <v>-1.1961530000000007</v>
      </c>
      <c r="Q231" s="36">
        <f>Table1[[#This Row],[Total (HRK million)                            ]]*1000000/Table1[[#This Row],[Population 2021]]</f>
        <v>-845.93564356435695</v>
      </c>
      <c r="R231" s="64">
        <v>1487</v>
      </c>
      <c r="S231" s="35">
        <v>4.9646100000000004</v>
      </c>
      <c r="T231" s="36">
        <f>Table1[[#This Row],[Total (HRK million)   ]]*1000000/Table1[[#This Row],[Population 2020]]</f>
        <v>3338.6751849361131</v>
      </c>
      <c r="U231" s="35">
        <v>4.8435319999999997</v>
      </c>
      <c r="V231" s="36">
        <f>Table1[[#This Row],[Total (HRK million)                  ]]*1000000/Table1[[#This Row],[Population 2020]]</f>
        <v>3257.2508406186953</v>
      </c>
      <c r="W231" s="35">
        <f>Table1[[#This Row],[Total (HRK million)   ]]-Table1[[#This Row],[Total (HRK million)                  ]]</f>
        <v>0.12107800000000069</v>
      </c>
      <c r="X231" s="36">
        <f>Table1[[#This Row],[Total (HRK million)                             ]]*1000000/Table1[[#This Row],[Population 2020]]</f>
        <v>81.424344317418075</v>
      </c>
      <c r="Y231" s="68">
        <v>1511</v>
      </c>
      <c r="Z231" s="7">
        <v>10.11659</v>
      </c>
      <c r="AA231" s="6">
        <f>Table1[[#This Row],[Total (HRK million)                     ]]*1000000/Table1[[#This Row],[Population 2019                 ]]</f>
        <v>6695.2945069490406</v>
      </c>
      <c r="AB231" s="7">
        <v>9.8323020000000003</v>
      </c>
      <c r="AC231" s="6">
        <f>Table1[[#This Row],[Total (HRK million)                                   ]]*1000000/Table1[[#This Row],[Population 2019                 ]]</f>
        <v>6507.1489080079418</v>
      </c>
      <c r="AD231" s="7">
        <f>Table1[[#This Row],[Total (HRK million)                     ]]-Table1[[#This Row],[Total (HRK million)                                   ]]</f>
        <v>0.2842880000000001</v>
      </c>
      <c r="AE231" s="8">
        <f>Table1[[#This Row],[Total (HRK million)                       ]]*1000000/Table1[[#This Row],[Population 2019                 ]]</f>
        <v>188.14559894109868</v>
      </c>
      <c r="AF231" s="6">
        <v>1532</v>
      </c>
      <c r="AG231" s="7">
        <v>5.380547</v>
      </c>
      <c r="AH231" s="6">
        <f>Table1[[#This Row],[Total (HRK million)                                 ]]*1000000/Table1[[#This Row],[Population 2018]]</f>
        <v>3512.1063968668409</v>
      </c>
      <c r="AI231" s="7">
        <v>5.3589390000000003</v>
      </c>
      <c r="AJ231" s="6">
        <f>Table1[[#This Row],[Total (HRK million)                                     ]]*1000000/Table1[[#This Row],[Population 2018]]</f>
        <v>3498.0019582245432</v>
      </c>
      <c r="AK231" s="7">
        <f>Table1[[#This Row],[Total (HRK million)                                 ]]-Table1[[#This Row],[Total (HRK million)                                     ]]</f>
        <v>2.1607999999999628E-2</v>
      </c>
      <c r="AL231" s="8">
        <f>Table1[[#This Row],[Total (HRK million)                                      ]]*1000000/Table1[[#This Row],[Population 2018]]</f>
        <v>14.104438642297408</v>
      </c>
      <c r="AM231" s="9">
        <v>1579</v>
      </c>
      <c r="AN231" s="10">
        <v>5.3463830000000003</v>
      </c>
      <c r="AO231" s="11">
        <f>Table1[[#This Row],[Total (HRK million)                                         ]]*1000000/Table1[[#This Row],[Population 2017               ]]</f>
        <v>3385.929702343255</v>
      </c>
      <c r="AP231" s="10">
        <v>3.524737</v>
      </c>
      <c r="AQ231" s="11">
        <f>Table1[[#This Row],[Total (HRK million)                                          ]]*1000000/Table1[[#This Row],[Population 2017               ]]</f>
        <v>2232.2590246991767</v>
      </c>
      <c r="AR231" s="10">
        <f>Table1[[#This Row],[Total (HRK million)                                         ]]-Table1[[#This Row],[Total (HRK million)                                          ]]</f>
        <v>1.8216460000000003</v>
      </c>
      <c r="AS231" s="11">
        <f>Table1[[#This Row],[Total (HRK million)                                                  ]]*1000000/Table1[[#This Row],[Population 2017               ]]</f>
        <v>1153.6706776440788</v>
      </c>
      <c r="AT231" s="45">
        <v>1620</v>
      </c>
      <c r="AU231" s="46">
        <v>3.3874550000000001</v>
      </c>
      <c r="AV231" s="13">
        <f>Table1[[#This Row],[Total (HRK million)                                ]]*1000000/Table1[[#This Row],[Population 2016]]</f>
        <v>2091.0216049382716</v>
      </c>
      <c r="AW231" s="46">
        <v>3.3123230000000001</v>
      </c>
      <c r="AX231" s="13">
        <f>Table1[[#This Row],[Total (HRK million)                                                        ]]*1000000/Table1[[#This Row],[Population 2016]]</f>
        <v>2044.6438271604939</v>
      </c>
      <c r="AY231" s="82">
        <f>Table1[[#This Row],[Total (HRK million)                                ]]-Table1[[#This Row],[Total (HRK million)                                                        ]]</f>
        <v>7.5131999999999977E-2</v>
      </c>
      <c r="AZ231" s="13">
        <f>Table1[[#This Row],[Total (HRK million)                                                                      ]]*1000000/Table1[[#This Row],[Population 2016]]</f>
        <v>46.377777777777759</v>
      </c>
      <c r="BA231" s="68">
        <v>1630</v>
      </c>
      <c r="BB231" s="52">
        <v>2.735382</v>
      </c>
      <c r="BC231" s="13">
        <f>Table1[[#This Row],[Total (HRK million)                                                           ]]*1000000/Table1[[#This Row],[Population 2015]]</f>
        <v>1678.1484662576688</v>
      </c>
      <c r="BD231" s="52">
        <v>2.7461259999999998</v>
      </c>
      <c r="BE231" s="13">
        <f>Table1[[#This Row],[Total (HRK million) ]]*1000000/Table1[[#This Row],[Population 2015]]</f>
        <v>1684.7398773006134</v>
      </c>
      <c r="BF231" s="82">
        <f>Table1[[#This Row],[Total (HRK million)                                                           ]]-Table1[[#This Row],[Total (HRK million) ]]</f>
        <v>-1.0743999999999865E-2</v>
      </c>
      <c r="BG231" s="13">
        <f>Table1[[#This Row],[Total (HRK million)     ]]*1000000/Table1[[#This Row],[Population 2015]]</f>
        <v>-6.5914110429447028</v>
      </c>
      <c r="BH231" s="68">
        <v>1652</v>
      </c>
      <c r="BI231" s="88">
        <v>2.6471450000000001</v>
      </c>
      <c r="BJ231" s="12">
        <f>Table1[[#This Row],[Total (HRK million)                                  ]]*1000000/Table1[[#This Row],[Population 2014]]</f>
        <v>1602.3880145278451</v>
      </c>
      <c r="BK231" s="88">
        <v>2.422733</v>
      </c>
      <c r="BL231" s="12">
        <f>Table1[[#This Row],[Total (HRK million)    ]]*1000000/Table1[[#This Row],[Population 2014]]</f>
        <v>1466.5453995157386</v>
      </c>
      <c r="BM231" s="88">
        <f>Table1[[#This Row],[Total (HRK million)                                  ]]-Table1[[#This Row],[Total (HRK million)    ]]</f>
        <v>0.22441200000000006</v>
      </c>
      <c r="BN231" s="12">
        <f>Table1[[#This Row],[Total (HRK million)      ]]*1000000/Table1[[#This Row],[Population 2014]]</f>
        <v>135.84261501210656</v>
      </c>
      <c r="BO231" s="94">
        <v>5</v>
      </c>
      <c r="BP231" s="53">
        <v>4</v>
      </c>
      <c r="BQ231" s="55">
        <v>5</v>
      </c>
      <c r="BR231" s="26">
        <v>5</v>
      </c>
      <c r="BS231" s="13">
        <v>2</v>
      </c>
      <c r="BT231" s="13">
        <v>3</v>
      </c>
      <c r="BU231" s="13">
        <v>2</v>
      </c>
      <c r="BV231" s="13">
        <v>2</v>
      </c>
      <c r="BW231" s="56">
        <v>0</v>
      </c>
    </row>
    <row r="232" spans="1:75" x14ac:dyDescent="0.25">
      <c r="A232" s="14" t="s">
        <v>608</v>
      </c>
      <c r="B232" s="15" t="s">
        <v>661</v>
      </c>
      <c r="C232" s="15" t="s">
        <v>178</v>
      </c>
      <c r="D232" s="45">
        <v>1395</v>
      </c>
      <c r="E232" s="44">
        <v>5.5840735299999995</v>
      </c>
      <c r="F232" s="40">
        <f>Table1[[#This Row],[Total (HRK million)]]*1000000/Table1[[#This Row],[Population 2022]]</f>
        <v>4002.9200931899636</v>
      </c>
      <c r="G232" s="44">
        <v>5.0082926299999997</v>
      </c>
      <c r="H232" s="40">
        <f>Table1[[#This Row],[Total (HRK million)                ]]*1000000/Table1[[#This Row],[Population 2022]]</f>
        <v>3590.173928315412</v>
      </c>
      <c r="I232" s="44">
        <v>0.57578089999999948</v>
      </c>
      <c r="J232" s="40">
        <f>Table1[[#This Row],[Total (HRK million)                           ]]*1000000/Table1[[#This Row],[Population 2022]]</f>
        <v>412.7461648745516</v>
      </c>
      <c r="K232" s="45">
        <v>1412</v>
      </c>
      <c r="L232" s="44">
        <v>4.9507940000000001</v>
      </c>
      <c r="M232" s="40">
        <f>Table1[[#This Row],[Total (HRK million)  ]]*1000000/Table1[[#This Row],[Population 2021]]</f>
        <v>3506.228045325779</v>
      </c>
      <c r="N232" s="44">
        <v>6.1342090000000002</v>
      </c>
      <c r="O232" s="40">
        <f>Table1[[#This Row],[Total (HRK million)                 ]]*1000000/Table1[[#This Row],[Population 2021]]</f>
        <v>4344.3406515580737</v>
      </c>
      <c r="P232" s="44">
        <v>-1.1834150000000001</v>
      </c>
      <c r="Q232" s="40">
        <f>Table1[[#This Row],[Total (HRK million)                            ]]*1000000/Table1[[#This Row],[Population 2021]]</f>
        <v>-838.11260623229464</v>
      </c>
      <c r="R232" s="64">
        <v>1417</v>
      </c>
      <c r="S232" s="35">
        <v>5.5612740000000001</v>
      </c>
      <c r="T232" s="36">
        <f>Table1[[#This Row],[Total (HRK million)   ]]*1000000/Table1[[#This Row],[Population 2020]]</f>
        <v>3924.6817219477771</v>
      </c>
      <c r="U232" s="35">
        <v>7.2904879999999999</v>
      </c>
      <c r="V232" s="36">
        <f>Table1[[#This Row],[Total (HRK million)                  ]]*1000000/Table1[[#This Row],[Population 2020]]</f>
        <v>5145.0162314749468</v>
      </c>
      <c r="W232" s="35">
        <f>Table1[[#This Row],[Total (HRK million)   ]]-Table1[[#This Row],[Total (HRK million)                  ]]</f>
        <v>-1.7292139999999998</v>
      </c>
      <c r="X232" s="36">
        <f>Table1[[#This Row],[Total (HRK million)                             ]]*1000000/Table1[[#This Row],[Population 2020]]</f>
        <v>-1220.33450952717</v>
      </c>
      <c r="Y232" s="68">
        <v>1432</v>
      </c>
      <c r="Z232" s="7">
        <v>4.9513870000000004</v>
      </c>
      <c r="AA232" s="6">
        <f>Table1[[#This Row],[Total (HRK million)                     ]]*1000000/Table1[[#This Row],[Population 2019                 ]]</f>
        <v>3457.6724860335194</v>
      </c>
      <c r="AB232" s="7">
        <v>10.178734</v>
      </c>
      <c r="AC232" s="6">
        <f>Table1[[#This Row],[Total (HRK million)                                   ]]*1000000/Table1[[#This Row],[Population 2019                 ]]</f>
        <v>7108.0544692737431</v>
      </c>
      <c r="AD232" s="7">
        <f>Table1[[#This Row],[Total (HRK million)                     ]]-Table1[[#This Row],[Total (HRK million)                                   ]]</f>
        <v>-5.227347</v>
      </c>
      <c r="AE232" s="8">
        <f>Table1[[#This Row],[Total (HRK million)                       ]]*1000000/Table1[[#This Row],[Population 2019                 ]]</f>
        <v>-3650.3819832402237</v>
      </c>
      <c r="AF232" s="6">
        <v>1451</v>
      </c>
      <c r="AG232" s="7">
        <v>7.7924480000000003</v>
      </c>
      <c r="AH232" s="6">
        <f>Table1[[#This Row],[Total (HRK million)                                 ]]*1000000/Table1[[#This Row],[Population 2018]]</f>
        <v>5370.3983459682977</v>
      </c>
      <c r="AI232" s="7">
        <v>4.2083139999999997</v>
      </c>
      <c r="AJ232" s="6">
        <f>Table1[[#This Row],[Total (HRK million)                                     ]]*1000000/Table1[[#This Row],[Population 2018]]</f>
        <v>2900.2853204686421</v>
      </c>
      <c r="AK232" s="7">
        <f>Table1[[#This Row],[Total (HRK million)                                 ]]-Table1[[#This Row],[Total (HRK million)                                     ]]</f>
        <v>3.5841340000000006</v>
      </c>
      <c r="AL232" s="8">
        <f>Table1[[#This Row],[Total (HRK million)                                      ]]*1000000/Table1[[#This Row],[Population 2018]]</f>
        <v>2470.1130254996556</v>
      </c>
      <c r="AM232" s="9">
        <v>1448</v>
      </c>
      <c r="AN232" s="10">
        <v>2.5913189999999999</v>
      </c>
      <c r="AO232" s="11">
        <f>Table1[[#This Row],[Total (HRK million)                                         ]]*1000000/Table1[[#This Row],[Population 2017               ]]</f>
        <v>1789.5849447513813</v>
      </c>
      <c r="AP232" s="10">
        <v>2.3281000000000001</v>
      </c>
      <c r="AQ232" s="11">
        <f>Table1[[#This Row],[Total (HRK million)                                          ]]*1000000/Table1[[#This Row],[Population 2017               ]]</f>
        <v>1607.8038674033148</v>
      </c>
      <c r="AR232" s="10">
        <f>Table1[[#This Row],[Total (HRK million)                                         ]]-Table1[[#This Row],[Total (HRK million)                                          ]]</f>
        <v>0.26321899999999987</v>
      </c>
      <c r="AS232" s="11">
        <f>Table1[[#This Row],[Total (HRK million)                                                  ]]*1000000/Table1[[#This Row],[Population 2017               ]]</f>
        <v>181.78107734806622</v>
      </c>
      <c r="AT232" s="45">
        <v>1474</v>
      </c>
      <c r="AU232" s="46">
        <v>2.5780669999999999</v>
      </c>
      <c r="AV232" s="13">
        <f>Table1[[#This Row],[Total (HRK million)                                ]]*1000000/Table1[[#This Row],[Population 2016]]</f>
        <v>1749.0278154681139</v>
      </c>
      <c r="AW232" s="46">
        <v>1.913251</v>
      </c>
      <c r="AX232" s="13">
        <f>Table1[[#This Row],[Total (HRK million)                                                        ]]*1000000/Table1[[#This Row],[Population 2016]]</f>
        <v>1297.9993215739485</v>
      </c>
      <c r="AY232" s="82">
        <f>Table1[[#This Row],[Total (HRK million)                                ]]-Table1[[#This Row],[Total (HRK million)                                                        ]]</f>
        <v>0.66481599999999985</v>
      </c>
      <c r="AZ232" s="13">
        <f>Table1[[#This Row],[Total (HRK million)                                                                      ]]*1000000/Table1[[#This Row],[Population 2016]]</f>
        <v>451.02849389416548</v>
      </c>
      <c r="BA232" s="68">
        <v>1489</v>
      </c>
      <c r="BB232" s="52">
        <v>2.638617</v>
      </c>
      <c r="BC232" s="13">
        <f>Table1[[#This Row],[Total (HRK million)                                                           ]]*1000000/Table1[[#This Row],[Population 2015]]</f>
        <v>1772.0732034922767</v>
      </c>
      <c r="BD232" s="52">
        <v>2.9718450000000001</v>
      </c>
      <c r="BE232" s="13">
        <f>Table1[[#This Row],[Total (HRK million) ]]*1000000/Table1[[#This Row],[Population 2015]]</f>
        <v>1995.8663532572195</v>
      </c>
      <c r="BF232" s="82">
        <f>Table1[[#This Row],[Total (HRK million)                                                           ]]-Table1[[#This Row],[Total (HRK million) ]]</f>
        <v>-0.33322800000000008</v>
      </c>
      <c r="BG232" s="13">
        <f>Table1[[#This Row],[Total (HRK million)     ]]*1000000/Table1[[#This Row],[Population 2015]]</f>
        <v>-223.79314976494297</v>
      </c>
      <c r="BH232" s="68">
        <v>1507</v>
      </c>
      <c r="BI232" s="88">
        <v>2.7652589999999999</v>
      </c>
      <c r="BJ232" s="12">
        <f>Table1[[#This Row],[Total (HRK million)                                  ]]*1000000/Table1[[#This Row],[Population 2014]]</f>
        <v>1834.9429329794293</v>
      </c>
      <c r="BK232" s="88">
        <v>3.1939799999999998</v>
      </c>
      <c r="BL232" s="12">
        <f>Table1[[#This Row],[Total (HRK million)    ]]*1000000/Table1[[#This Row],[Population 2014]]</f>
        <v>2119.4293297942932</v>
      </c>
      <c r="BM232" s="88">
        <f>Table1[[#This Row],[Total (HRK million)                                  ]]-Table1[[#This Row],[Total (HRK million)    ]]</f>
        <v>-0.42872099999999991</v>
      </c>
      <c r="BN232" s="12">
        <f>Table1[[#This Row],[Total (HRK million)      ]]*1000000/Table1[[#This Row],[Population 2014]]</f>
        <v>-284.48639681486389</v>
      </c>
      <c r="BO232" s="94">
        <v>5</v>
      </c>
      <c r="BP232" s="53">
        <v>5</v>
      </c>
      <c r="BQ232" s="55">
        <v>5</v>
      </c>
      <c r="BR232" s="26">
        <v>5</v>
      </c>
      <c r="BS232" s="13">
        <v>3</v>
      </c>
      <c r="BT232" s="13">
        <v>1</v>
      </c>
      <c r="BU232" s="13">
        <v>2</v>
      </c>
      <c r="BV232" s="13">
        <v>1</v>
      </c>
      <c r="BW232" s="56">
        <v>2</v>
      </c>
    </row>
    <row r="233" spans="1:75" x14ac:dyDescent="0.25">
      <c r="A233" s="14" t="s">
        <v>607</v>
      </c>
      <c r="B233" s="15" t="s">
        <v>674</v>
      </c>
      <c r="C233" s="15" t="s">
        <v>18</v>
      </c>
      <c r="D233" s="45">
        <v>19147</v>
      </c>
      <c r="E233" s="44">
        <v>114.33903008999999</v>
      </c>
      <c r="F233" s="40">
        <f>Table1[[#This Row],[Total (HRK million)]]*1000000/Table1[[#This Row],[Population 2022]]</f>
        <v>5971.6420373948913</v>
      </c>
      <c r="G233" s="44">
        <v>128.70568559999998</v>
      </c>
      <c r="H233" s="40">
        <f>Table1[[#This Row],[Total (HRK million)                ]]*1000000/Table1[[#This Row],[Population 2022]]</f>
        <v>6721.9765811876523</v>
      </c>
      <c r="I233" s="44">
        <v>-14.366655510000005</v>
      </c>
      <c r="J233" s="40">
        <f>Table1[[#This Row],[Total (HRK million)                           ]]*1000000/Table1[[#This Row],[Population 2022]]</f>
        <v>-750.33454379276156</v>
      </c>
      <c r="K233" s="45">
        <v>19601</v>
      </c>
      <c r="L233" s="44">
        <v>89.709432000000007</v>
      </c>
      <c r="M233" s="40">
        <f>Table1[[#This Row],[Total (HRK million)  ]]*1000000/Table1[[#This Row],[Population 2021]]</f>
        <v>4576.7783276363452</v>
      </c>
      <c r="N233" s="44">
        <v>101.29658499999999</v>
      </c>
      <c r="O233" s="40">
        <f>Table1[[#This Row],[Total (HRK million)                 ]]*1000000/Table1[[#This Row],[Population 2021]]</f>
        <v>5167.929442375389</v>
      </c>
      <c r="P233" s="44">
        <v>-11.587152999999986</v>
      </c>
      <c r="Q233" s="40">
        <f>Table1[[#This Row],[Total (HRK million)                            ]]*1000000/Table1[[#This Row],[Population 2021]]</f>
        <v>-591.15111473904324</v>
      </c>
      <c r="R233" s="64">
        <v>20234</v>
      </c>
      <c r="S233" s="35">
        <v>98.765568999999999</v>
      </c>
      <c r="T233" s="36">
        <f>Table1[[#This Row],[Total (HRK million)   ]]*1000000/Table1[[#This Row],[Population 2020]]</f>
        <v>4881.1687753286551</v>
      </c>
      <c r="U233" s="35">
        <v>96.684072</v>
      </c>
      <c r="V233" s="36">
        <f>Table1[[#This Row],[Total (HRK million)                  ]]*1000000/Table1[[#This Row],[Population 2020]]</f>
        <v>4778.2975190273801</v>
      </c>
      <c r="W233" s="35">
        <f>Table1[[#This Row],[Total (HRK million)   ]]-Table1[[#This Row],[Total (HRK million)                  ]]</f>
        <v>2.0814969999999988</v>
      </c>
      <c r="X233" s="36">
        <f>Table1[[#This Row],[Total (HRK million)                             ]]*1000000/Table1[[#This Row],[Population 2020]]</f>
        <v>102.87125630127503</v>
      </c>
      <c r="Y233" s="68">
        <v>20359</v>
      </c>
      <c r="Z233" s="7">
        <v>102.456209</v>
      </c>
      <c r="AA233" s="6">
        <f>Table1[[#This Row],[Total (HRK million)                     ]]*1000000/Table1[[#This Row],[Population 2019                 ]]</f>
        <v>5032.4774792475073</v>
      </c>
      <c r="AB233" s="7">
        <v>90.842826000000002</v>
      </c>
      <c r="AC233" s="6">
        <f>Table1[[#This Row],[Total (HRK million)                                   ]]*1000000/Table1[[#This Row],[Population 2019                 ]]</f>
        <v>4462.0475465396139</v>
      </c>
      <c r="AD233" s="7">
        <f>Table1[[#This Row],[Total (HRK million)                     ]]-Table1[[#This Row],[Total (HRK million)                                   ]]</f>
        <v>11.613382999999999</v>
      </c>
      <c r="AE233" s="8">
        <f>Table1[[#This Row],[Total (HRK million)                       ]]*1000000/Table1[[#This Row],[Population 2019                 ]]</f>
        <v>570.42993270789327</v>
      </c>
      <c r="AF233" s="6">
        <v>20616</v>
      </c>
      <c r="AG233" s="7">
        <v>85.558819999999997</v>
      </c>
      <c r="AH233" s="6">
        <f>Table1[[#This Row],[Total (HRK million)                                 ]]*1000000/Table1[[#This Row],[Population 2018]]</f>
        <v>4150.117384555685</v>
      </c>
      <c r="AI233" s="7">
        <v>86.94529</v>
      </c>
      <c r="AJ233" s="6">
        <f>Table1[[#This Row],[Total (HRK million)                                     ]]*1000000/Table1[[#This Row],[Population 2018]]</f>
        <v>4217.3695188203337</v>
      </c>
      <c r="AK233" s="7">
        <f>Table1[[#This Row],[Total (HRK million)                                 ]]-Table1[[#This Row],[Total (HRK million)                                     ]]</f>
        <v>-1.3864700000000028</v>
      </c>
      <c r="AL233" s="8">
        <f>Table1[[#This Row],[Total (HRK million)                                      ]]*1000000/Table1[[#This Row],[Population 2018]]</f>
        <v>-67.252134264648959</v>
      </c>
      <c r="AM233" s="9">
        <v>20937</v>
      </c>
      <c r="AN233" s="10">
        <v>73.933476999999996</v>
      </c>
      <c r="AO233" s="11">
        <f>Table1[[#This Row],[Total (HRK million)                                         ]]*1000000/Table1[[#This Row],[Population 2017               ]]</f>
        <v>3531.235468309691</v>
      </c>
      <c r="AP233" s="10">
        <v>73.721678999999995</v>
      </c>
      <c r="AQ233" s="11">
        <f>Table1[[#This Row],[Total (HRK million)                                          ]]*1000000/Table1[[#This Row],[Population 2017               ]]</f>
        <v>3521.1195013612264</v>
      </c>
      <c r="AR233" s="10">
        <f>Table1[[#This Row],[Total (HRK million)                                         ]]-Table1[[#This Row],[Total (HRK million)                                          ]]</f>
        <v>0.21179800000000171</v>
      </c>
      <c r="AS233" s="11">
        <f>Table1[[#This Row],[Total (HRK million)                                                  ]]*1000000/Table1[[#This Row],[Population 2017               ]]</f>
        <v>10.115966948464523</v>
      </c>
      <c r="AT233" s="45">
        <v>21427</v>
      </c>
      <c r="AU233" s="46">
        <v>69.421895000000006</v>
      </c>
      <c r="AV233" s="13">
        <f>Table1[[#This Row],[Total (HRK million)                                ]]*1000000/Table1[[#This Row],[Population 2016]]</f>
        <v>3239.9260279087134</v>
      </c>
      <c r="AW233" s="46">
        <v>68.199753000000001</v>
      </c>
      <c r="AX233" s="13">
        <f>Table1[[#This Row],[Total (HRK million)                                                        ]]*1000000/Table1[[#This Row],[Population 2016]]</f>
        <v>3182.8885518271341</v>
      </c>
      <c r="AY233" s="82">
        <f>Table1[[#This Row],[Total (HRK million)                                ]]-Table1[[#This Row],[Total (HRK million)                                                        ]]</f>
        <v>1.2221420000000052</v>
      </c>
      <c r="AZ233" s="13">
        <f>Table1[[#This Row],[Total (HRK million)                                                                      ]]*1000000/Table1[[#This Row],[Population 2016]]</f>
        <v>57.037476081579555</v>
      </c>
      <c r="BA233" s="68">
        <v>21796</v>
      </c>
      <c r="BB233" s="52">
        <v>72.370581999999999</v>
      </c>
      <c r="BC233" s="13">
        <f>Table1[[#This Row],[Total (HRK million)                                                           ]]*1000000/Table1[[#This Row],[Population 2015]]</f>
        <v>3320.3607083868601</v>
      </c>
      <c r="BD233" s="52">
        <v>67.715317999999996</v>
      </c>
      <c r="BE233" s="13">
        <f>Table1[[#This Row],[Total (HRK million) ]]*1000000/Table1[[#This Row],[Population 2015]]</f>
        <v>3106.7772985868969</v>
      </c>
      <c r="BF233" s="82">
        <f>Table1[[#This Row],[Total (HRK million)                                                           ]]-Table1[[#This Row],[Total (HRK million) ]]</f>
        <v>4.6552640000000025</v>
      </c>
      <c r="BG233" s="13">
        <f>Table1[[#This Row],[Total (HRK million)     ]]*1000000/Table1[[#This Row],[Population 2015]]</f>
        <v>213.58340979996342</v>
      </c>
      <c r="BH233" s="68">
        <v>22164</v>
      </c>
      <c r="BI233" s="88">
        <v>78.531881999999996</v>
      </c>
      <c r="BJ233" s="12">
        <f>Table1[[#This Row],[Total (HRK million)                                  ]]*1000000/Table1[[#This Row],[Population 2014]]</f>
        <v>3543.2179209528967</v>
      </c>
      <c r="BK233" s="88">
        <v>71.042100000000005</v>
      </c>
      <c r="BL233" s="12">
        <f>Table1[[#This Row],[Total (HRK million)    ]]*1000000/Table1[[#This Row],[Population 2014]]</f>
        <v>3205.2923659989174</v>
      </c>
      <c r="BM233" s="88">
        <f>Table1[[#This Row],[Total (HRK million)                                  ]]-Table1[[#This Row],[Total (HRK million)    ]]</f>
        <v>7.4897819999999911</v>
      </c>
      <c r="BN233" s="12">
        <f>Table1[[#This Row],[Total (HRK million)      ]]*1000000/Table1[[#This Row],[Population 2014]]</f>
        <v>337.92555495397903</v>
      </c>
      <c r="BO233" s="94">
        <v>5</v>
      </c>
      <c r="BP233" s="53">
        <v>5</v>
      </c>
      <c r="BQ233" s="55">
        <v>5</v>
      </c>
      <c r="BR233" s="26">
        <v>4</v>
      </c>
      <c r="BS233" s="13">
        <v>4</v>
      </c>
      <c r="BT233" s="13">
        <v>4</v>
      </c>
      <c r="BU233" s="13">
        <v>4</v>
      </c>
      <c r="BV233" s="13">
        <v>3</v>
      </c>
      <c r="BW233" s="56">
        <v>2</v>
      </c>
    </row>
    <row r="234" spans="1:75" x14ac:dyDescent="0.25">
      <c r="A234" s="14" t="s">
        <v>607</v>
      </c>
      <c r="B234" s="15" t="s">
        <v>673</v>
      </c>
      <c r="C234" s="15" t="s">
        <v>63</v>
      </c>
      <c r="D234" s="45">
        <v>4659</v>
      </c>
      <c r="E234" s="44">
        <v>24.6108999</v>
      </c>
      <c r="F234" s="40">
        <f>Table1[[#This Row],[Total (HRK million)]]*1000000/Table1[[#This Row],[Population 2022]]</f>
        <v>5282.4425627817127</v>
      </c>
      <c r="G234" s="44">
        <v>18.81573427</v>
      </c>
      <c r="H234" s="40">
        <f>Table1[[#This Row],[Total (HRK million)                ]]*1000000/Table1[[#This Row],[Population 2022]]</f>
        <v>4038.5778643485723</v>
      </c>
      <c r="I234" s="44">
        <v>5.7951656299999987</v>
      </c>
      <c r="J234" s="40">
        <f>Table1[[#This Row],[Total (HRK million)                           ]]*1000000/Table1[[#This Row],[Population 2022]]</f>
        <v>1243.8646984331399</v>
      </c>
      <c r="K234" s="45">
        <v>4870</v>
      </c>
      <c r="L234" s="44">
        <v>25.351787000000002</v>
      </c>
      <c r="M234" s="40">
        <f>Table1[[#This Row],[Total (HRK million)  ]]*1000000/Table1[[#This Row],[Population 2021]]</f>
        <v>5205.7057494866531</v>
      </c>
      <c r="N234" s="44">
        <v>25.908881999999998</v>
      </c>
      <c r="O234" s="40">
        <f>Table1[[#This Row],[Total (HRK million)                 ]]*1000000/Table1[[#This Row],[Population 2021]]</f>
        <v>5320.098973305955</v>
      </c>
      <c r="P234" s="44">
        <v>-0.55709499999999679</v>
      </c>
      <c r="Q234" s="40">
        <f>Table1[[#This Row],[Total (HRK million)                            ]]*1000000/Table1[[#This Row],[Population 2021]]</f>
        <v>-114.39322381930118</v>
      </c>
      <c r="R234" s="64">
        <v>4878</v>
      </c>
      <c r="S234" s="35">
        <v>37.805185999999999</v>
      </c>
      <c r="T234" s="36">
        <f>Table1[[#This Row],[Total (HRK million)   ]]*1000000/Table1[[#This Row],[Population 2020]]</f>
        <v>7750.1406314063142</v>
      </c>
      <c r="U234" s="35">
        <v>47.076424000000003</v>
      </c>
      <c r="V234" s="36">
        <f>Table1[[#This Row],[Total (HRK million)                  ]]*1000000/Table1[[#This Row],[Population 2020]]</f>
        <v>9650.763427634276</v>
      </c>
      <c r="W234" s="35">
        <f>Table1[[#This Row],[Total (HRK million)   ]]-Table1[[#This Row],[Total (HRK million)                  ]]</f>
        <v>-9.2712380000000039</v>
      </c>
      <c r="X234" s="36">
        <f>Table1[[#This Row],[Total (HRK million)                             ]]*1000000/Table1[[#This Row],[Population 2020]]</f>
        <v>-1900.6227962279631</v>
      </c>
      <c r="Y234" s="68">
        <v>4985</v>
      </c>
      <c r="Z234" s="7">
        <v>20.131395999999999</v>
      </c>
      <c r="AA234" s="6">
        <f>Table1[[#This Row],[Total (HRK million)                     ]]*1000000/Table1[[#This Row],[Population 2019                 ]]</f>
        <v>4038.3943831494485</v>
      </c>
      <c r="AB234" s="7">
        <v>24.926048000000002</v>
      </c>
      <c r="AC234" s="6">
        <f>Table1[[#This Row],[Total (HRK million)                                   ]]*1000000/Table1[[#This Row],[Population 2019                 ]]</f>
        <v>5000.210230692076</v>
      </c>
      <c r="AD234" s="7">
        <f>Table1[[#This Row],[Total (HRK million)                     ]]-Table1[[#This Row],[Total (HRK million)                                   ]]</f>
        <v>-4.7946520000000028</v>
      </c>
      <c r="AE234" s="8">
        <f>Table1[[#This Row],[Total (HRK million)                       ]]*1000000/Table1[[#This Row],[Population 2019                 ]]</f>
        <v>-961.81584754262849</v>
      </c>
      <c r="AF234" s="6">
        <v>5151</v>
      </c>
      <c r="AG234" s="7">
        <v>17.394252000000002</v>
      </c>
      <c r="AH234" s="6">
        <f>Table1[[#This Row],[Total (HRK million)                                 ]]*1000000/Table1[[#This Row],[Population 2018]]</f>
        <v>3376.8689574839836</v>
      </c>
      <c r="AI234" s="7">
        <v>14.30578</v>
      </c>
      <c r="AJ234" s="6">
        <f>Table1[[#This Row],[Total (HRK million)                                     ]]*1000000/Table1[[#This Row],[Population 2018]]</f>
        <v>2777.2820811492916</v>
      </c>
      <c r="AK234" s="7">
        <f>Table1[[#This Row],[Total (HRK million)                                 ]]-Table1[[#This Row],[Total (HRK million)                                     ]]</f>
        <v>3.0884720000000012</v>
      </c>
      <c r="AL234" s="8">
        <f>Table1[[#This Row],[Total (HRK million)                                      ]]*1000000/Table1[[#This Row],[Population 2018]]</f>
        <v>599.58687633469253</v>
      </c>
      <c r="AM234" s="9">
        <v>5370</v>
      </c>
      <c r="AN234" s="10">
        <v>10.292104</v>
      </c>
      <c r="AO234" s="11">
        <f>Table1[[#This Row],[Total (HRK million)                                         ]]*1000000/Table1[[#This Row],[Population 2017               ]]</f>
        <v>1916.5929236499069</v>
      </c>
      <c r="AP234" s="10">
        <v>10.325772000000001</v>
      </c>
      <c r="AQ234" s="11">
        <f>Table1[[#This Row],[Total (HRK million)                                          ]]*1000000/Table1[[#This Row],[Population 2017               ]]</f>
        <v>1922.8625698324022</v>
      </c>
      <c r="AR234" s="10">
        <f>Table1[[#This Row],[Total (HRK million)                                         ]]-Table1[[#This Row],[Total (HRK million)                                          ]]</f>
        <v>-3.3668000000000475E-2</v>
      </c>
      <c r="AS234" s="11">
        <f>Table1[[#This Row],[Total (HRK million)                                                  ]]*1000000/Table1[[#This Row],[Population 2017               ]]</f>
        <v>-6.2696461824954328</v>
      </c>
      <c r="AT234" s="45">
        <v>5566</v>
      </c>
      <c r="AU234" s="46">
        <v>16.016081</v>
      </c>
      <c r="AV234" s="13">
        <f>Table1[[#This Row],[Total (HRK million)                                ]]*1000000/Table1[[#This Row],[Population 2016]]</f>
        <v>2877.4849083722602</v>
      </c>
      <c r="AW234" s="46">
        <v>10.408291</v>
      </c>
      <c r="AX234" s="13">
        <f>Table1[[#This Row],[Total (HRK million)                                                        ]]*1000000/Table1[[#This Row],[Population 2016]]</f>
        <v>1869.9768235716851</v>
      </c>
      <c r="AY234" s="82">
        <f>Table1[[#This Row],[Total (HRK million)                                ]]-Table1[[#This Row],[Total (HRK million)                                                        ]]</f>
        <v>5.6077899999999996</v>
      </c>
      <c r="AZ234" s="13">
        <f>Table1[[#This Row],[Total (HRK million)                                                                      ]]*1000000/Table1[[#This Row],[Population 2016]]</f>
        <v>1007.5080848005749</v>
      </c>
      <c r="BA234" s="68">
        <v>5747</v>
      </c>
      <c r="BB234" s="52">
        <v>8.8426170000000006</v>
      </c>
      <c r="BC234" s="13">
        <f>Table1[[#This Row],[Total (HRK million)                                                           ]]*1000000/Table1[[#This Row],[Population 2015]]</f>
        <v>1538.6492082825823</v>
      </c>
      <c r="BD234" s="52">
        <v>10.413352</v>
      </c>
      <c r="BE234" s="13">
        <f>Table1[[#This Row],[Total (HRK million) ]]*1000000/Table1[[#This Row],[Population 2015]]</f>
        <v>1811.9631111884462</v>
      </c>
      <c r="BF234" s="82">
        <f>Table1[[#This Row],[Total (HRK million)                                                           ]]-Table1[[#This Row],[Total (HRK million) ]]</f>
        <v>-1.5707349999999991</v>
      </c>
      <c r="BG234" s="13">
        <f>Table1[[#This Row],[Total (HRK million)     ]]*1000000/Table1[[#This Row],[Population 2015]]</f>
        <v>-273.31390290586376</v>
      </c>
      <c r="BH234" s="68">
        <v>5970</v>
      </c>
      <c r="BI234" s="88">
        <v>8.3458710000000007</v>
      </c>
      <c r="BJ234" s="12">
        <f>Table1[[#This Row],[Total (HRK million)                                  ]]*1000000/Table1[[#This Row],[Population 2014]]</f>
        <v>1397.9683417085428</v>
      </c>
      <c r="BK234" s="88">
        <v>8.2617460000000005</v>
      </c>
      <c r="BL234" s="12">
        <f>Table1[[#This Row],[Total (HRK million)    ]]*1000000/Table1[[#This Row],[Population 2014]]</f>
        <v>1383.8770519262982</v>
      </c>
      <c r="BM234" s="88">
        <f>Table1[[#This Row],[Total (HRK million)                                  ]]-Table1[[#This Row],[Total (HRK million)    ]]</f>
        <v>8.4125000000000227E-2</v>
      </c>
      <c r="BN234" s="12">
        <f>Table1[[#This Row],[Total (HRK million)      ]]*1000000/Table1[[#This Row],[Population 2014]]</f>
        <v>14.091289782244596</v>
      </c>
      <c r="BO234" s="94">
        <v>5</v>
      </c>
      <c r="BP234" s="53">
        <v>4</v>
      </c>
      <c r="BQ234" s="55">
        <v>2</v>
      </c>
      <c r="BR234" s="26">
        <v>3</v>
      </c>
      <c r="BS234" s="13">
        <v>4</v>
      </c>
      <c r="BT234" s="13">
        <v>2</v>
      </c>
      <c r="BU234" s="13">
        <v>1</v>
      </c>
      <c r="BV234" s="13">
        <v>0</v>
      </c>
      <c r="BW234" s="56">
        <v>0</v>
      </c>
    </row>
    <row r="235" spans="1:75" x14ac:dyDescent="0.25">
      <c r="A235" s="14" t="s">
        <v>607</v>
      </c>
      <c r="B235" s="15" t="s">
        <v>671</v>
      </c>
      <c r="C235" s="16" t="s">
        <v>110</v>
      </c>
      <c r="D235" s="45">
        <v>10354</v>
      </c>
      <c r="E235" s="44">
        <v>86.76522181</v>
      </c>
      <c r="F235" s="40">
        <f>Table1[[#This Row],[Total (HRK million)]]*1000000/Table1[[#This Row],[Population 2022]]</f>
        <v>8379.8746194707364</v>
      </c>
      <c r="G235" s="44">
        <v>89.272573009999988</v>
      </c>
      <c r="H235" s="40">
        <f>Table1[[#This Row],[Total (HRK million)                ]]*1000000/Table1[[#This Row],[Population 2022]]</f>
        <v>8622.0371846629314</v>
      </c>
      <c r="I235" s="44">
        <v>-2.507351199999988</v>
      </c>
      <c r="J235" s="40">
        <f>Table1[[#This Row],[Total (HRK million)                           ]]*1000000/Table1[[#This Row],[Population 2022]]</f>
        <v>-242.1625651921951</v>
      </c>
      <c r="K235" s="45">
        <v>10424</v>
      </c>
      <c r="L235" s="44">
        <v>65.051693999999998</v>
      </c>
      <c r="M235" s="40">
        <f>Table1[[#This Row],[Total (HRK million)  ]]*1000000/Table1[[#This Row],[Population 2021]]</f>
        <v>6240.5692632386799</v>
      </c>
      <c r="N235" s="44">
        <v>69.745692000000005</v>
      </c>
      <c r="O235" s="40">
        <f>Table1[[#This Row],[Total (HRK million)                 ]]*1000000/Table1[[#This Row],[Population 2021]]</f>
        <v>6690.8760552570993</v>
      </c>
      <c r="P235" s="44">
        <v>-4.6939980000000077</v>
      </c>
      <c r="Q235" s="40">
        <f>Table1[[#This Row],[Total (HRK million)                            ]]*1000000/Table1[[#This Row],[Population 2021]]</f>
        <v>-450.30679201841974</v>
      </c>
      <c r="R235" s="64">
        <v>10794</v>
      </c>
      <c r="S235" s="35">
        <v>65.871397000000002</v>
      </c>
      <c r="T235" s="18">
        <f>Table1[[#This Row],[Total (HRK million)   ]]*1000000/Table1[[#This Row],[Population 2020]]</f>
        <v>6102.5937557902535</v>
      </c>
      <c r="U235" s="35">
        <v>60.815663999999998</v>
      </c>
      <c r="V235" s="18">
        <f>Table1[[#This Row],[Total (HRK million)                  ]]*1000000/Table1[[#This Row],[Population 2020]]</f>
        <v>5634.2101167315177</v>
      </c>
      <c r="W235" s="35">
        <f>Table1[[#This Row],[Total (HRK million)   ]]-Table1[[#This Row],[Total (HRK million)                  ]]</f>
        <v>5.0557330000000036</v>
      </c>
      <c r="X235" s="18">
        <f>Table1[[#This Row],[Total (HRK million)                             ]]*1000000/Table1[[#This Row],[Population 2020]]</f>
        <v>468.38363905873666</v>
      </c>
      <c r="Y235" s="68">
        <v>10794</v>
      </c>
      <c r="Z235" s="7">
        <v>73.424749000000006</v>
      </c>
      <c r="AA235" s="6">
        <f>Table1[[#This Row],[Total (HRK million)                     ]]*1000000/Table1[[#This Row],[Population 2019                 ]]</f>
        <v>6802.3669631276634</v>
      </c>
      <c r="AB235" s="7">
        <v>69.606746999999999</v>
      </c>
      <c r="AC235" s="6">
        <f>Table1[[#This Row],[Total (HRK million)                                   ]]*1000000/Table1[[#This Row],[Population 2019                 ]]</f>
        <v>6448.6517509727628</v>
      </c>
      <c r="AD235" s="7">
        <f>Table1[[#This Row],[Total (HRK million)                     ]]-Table1[[#This Row],[Total (HRK million)                                   ]]</f>
        <v>3.818002000000007</v>
      </c>
      <c r="AE235" s="8">
        <f>Table1[[#This Row],[Total (HRK million)                       ]]*1000000/Table1[[#This Row],[Population 2019                 ]]</f>
        <v>353.71521215490151</v>
      </c>
      <c r="AF235" s="6">
        <v>10922</v>
      </c>
      <c r="AG235" s="7">
        <v>68.837760000000003</v>
      </c>
      <c r="AH235" s="6">
        <f>Table1[[#This Row],[Total (HRK million)                                 ]]*1000000/Table1[[#This Row],[Population 2018]]</f>
        <v>6302.6698406885189</v>
      </c>
      <c r="AI235" s="7">
        <v>65.457031000000001</v>
      </c>
      <c r="AJ235" s="6">
        <f>Table1[[#This Row],[Total (HRK million)                                     ]]*1000000/Table1[[#This Row],[Population 2018]]</f>
        <v>5993.1359641091376</v>
      </c>
      <c r="AK235" s="7">
        <f>Table1[[#This Row],[Total (HRK million)                                 ]]-Table1[[#This Row],[Total (HRK million)                                     ]]</f>
        <v>3.3807290000000023</v>
      </c>
      <c r="AL235" s="8">
        <f>Table1[[#This Row],[Total (HRK million)                                      ]]*1000000/Table1[[#This Row],[Population 2018]]</f>
        <v>309.53387657938129</v>
      </c>
      <c r="AM235" s="9">
        <v>11012</v>
      </c>
      <c r="AN235" s="10">
        <v>65.845561000000004</v>
      </c>
      <c r="AO235" s="11">
        <f>Table1[[#This Row],[Total (HRK million)                                         ]]*1000000/Table1[[#This Row],[Population 2017               ]]</f>
        <v>5979.4370686523789</v>
      </c>
      <c r="AP235" s="10">
        <v>89.108081999999996</v>
      </c>
      <c r="AQ235" s="11">
        <f>Table1[[#This Row],[Total (HRK million)                                          ]]*1000000/Table1[[#This Row],[Population 2017               ]]</f>
        <v>8091.9071921540135</v>
      </c>
      <c r="AR235" s="10">
        <f>Table1[[#This Row],[Total (HRK million)                                         ]]-Table1[[#This Row],[Total (HRK million)                                          ]]</f>
        <v>-23.262520999999992</v>
      </c>
      <c r="AS235" s="11">
        <f>Table1[[#This Row],[Total (HRK million)                                                  ]]*1000000/Table1[[#This Row],[Population 2017               ]]</f>
        <v>-2112.4701235016337</v>
      </c>
      <c r="AT235" s="45">
        <v>11057</v>
      </c>
      <c r="AU235" s="46">
        <v>63.403616999999997</v>
      </c>
      <c r="AV235" s="13">
        <f>Table1[[#This Row],[Total (HRK million)                                ]]*1000000/Table1[[#This Row],[Population 2016]]</f>
        <v>5734.2513339965635</v>
      </c>
      <c r="AW235" s="46">
        <v>65.487440000000007</v>
      </c>
      <c r="AX235" s="13">
        <f>Table1[[#This Row],[Total (HRK million)                                                        ]]*1000000/Table1[[#This Row],[Population 2016]]</f>
        <v>5922.7132133490104</v>
      </c>
      <c r="AY235" s="82">
        <f>Table1[[#This Row],[Total (HRK million)                                ]]-Table1[[#This Row],[Total (HRK million)                                                        ]]</f>
        <v>-2.0838230000000095</v>
      </c>
      <c r="AZ235" s="13">
        <f>Table1[[#This Row],[Total (HRK million)                                                                      ]]*1000000/Table1[[#This Row],[Population 2016]]</f>
        <v>-188.46187935244728</v>
      </c>
      <c r="BA235" s="68">
        <v>11178</v>
      </c>
      <c r="BB235" s="52">
        <v>62.434736999999998</v>
      </c>
      <c r="BC235" s="13">
        <f>Table1[[#This Row],[Total (HRK million)                                                           ]]*1000000/Table1[[#This Row],[Population 2015]]</f>
        <v>5585.5016103059579</v>
      </c>
      <c r="BD235" s="52">
        <v>60.960777</v>
      </c>
      <c r="BE235" s="13">
        <f>Table1[[#This Row],[Total (HRK million) ]]*1000000/Table1[[#This Row],[Population 2015]]</f>
        <v>5453.6390230810521</v>
      </c>
      <c r="BF235" s="82">
        <f>Table1[[#This Row],[Total (HRK million)                                                           ]]-Table1[[#This Row],[Total (HRK million) ]]</f>
        <v>1.4739599999999982</v>
      </c>
      <c r="BG235" s="13">
        <f>Table1[[#This Row],[Total (HRK million)     ]]*1000000/Table1[[#This Row],[Population 2015]]</f>
        <v>131.86258722490589</v>
      </c>
      <c r="BH235" s="68">
        <v>11290</v>
      </c>
      <c r="BI235" s="88">
        <v>67.409167999999994</v>
      </c>
      <c r="BJ235" s="12">
        <f>Table1[[#This Row],[Total (HRK million)                                  ]]*1000000/Table1[[#This Row],[Population 2014]]</f>
        <v>5970.696899911426</v>
      </c>
      <c r="BK235" s="88">
        <v>64.421498999999997</v>
      </c>
      <c r="BL235" s="12">
        <f>Table1[[#This Row],[Total (HRK million)    ]]*1000000/Table1[[#This Row],[Population 2014]]</f>
        <v>5706.0672276350751</v>
      </c>
      <c r="BM235" s="88">
        <f>Table1[[#This Row],[Total (HRK million)                                  ]]-Table1[[#This Row],[Total (HRK million)    ]]</f>
        <v>2.9876689999999968</v>
      </c>
      <c r="BN235" s="12">
        <f>Table1[[#This Row],[Total (HRK million)      ]]*1000000/Table1[[#This Row],[Population 2014]]</f>
        <v>264.62967227635045</v>
      </c>
      <c r="BO235" s="94">
        <v>5</v>
      </c>
      <c r="BP235" s="53">
        <v>5</v>
      </c>
      <c r="BQ235" s="55">
        <v>5</v>
      </c>
      <c r="BR235" s="26">
        <v>5</v>
      </c>
      <c r="BS235" s="13">
        <v>4</v>
      </c>
      <c r="BT235" s="13">
        <v>5</v>
      </c>
      <c r="BU235" s="13">
        <v>4</v>
      </c>
      <c r="BV235" s="13">
        <v>5</v>
      </c>
      <c r="BW235" s="56">
        <v>4</v>
      </c>
    </row>
    <row r="236" spans="1:75" x14ac:dyDescent="0.25">
      <c r="A236" s="14" t="s">
        <v>608</v>
      </c>
      <c r="B236" s="15" t="s">
        <v>671</v>
      </c>
      <c r="C236" s="15" t="s">
        <v>503</v>
      </c>
      <c r="D236" s="49">
        <v>273</v>
      </c>
      <c r="E236" s="46">
        <v>3.2289572999999998</v>
      </c>
      <c r="F236" s="36">
        <f>Table1[[#This Row],[Total (HRK million)]]*1000000/Table1[[#This Row],[Population 2022]]</f>
        <v>11827.682417582417</v>
      </c>
      <c r="G236" s="46">
        <v>2.3930633600000002</v>
      </c>
      <c r="H236" s="36">
        <f>Table1[[#This Row],[Total (HRK million)                ]]*1000000/Table1[[#This Row],[Population 2022]]</f>
        <v>8765.7998534798553</v>
      </c>
      <c r="I236" s="46">
        <v>0.8358939399999995</v>
      </c>
      <c r="J236" s="36">
        <f>Table1[[#This Row],[Total (HRK million)                           ]]*1000000/Table1[[#This Row],[Population 2022]]</f>
        <v>3061.8825641025624</v>
      </c>
      <c r="K236" s="49">
        <v>268</v>
      </c>
      <c r="L236" s="46">
        <v>2.7883049999999998</v>
      </c>
      <c r="M236" s="36">
        <f>Table1[[#This Row],[Total (HRK million)  ]]*1000000/Table1[[#This Row],[Population 2021]]</f>
        <v>10404.123134328358</v>
      </c>
      <c r="N236" s="46">
        <v>3.3848959999999999</v>
      </c>
      <c r="O236" s="36">
        <f>Table1[[#This Row],[Total (HRK million)                 ]]*1000000/Table1[[#This Row],[Population 2021]]</f>
        <v>12630.208955223881</v>
      </c>
      <c r="P236" s="46">
        <v>-0.59659100000000009</v>
      </c>
      <c r="Q236" s="36">
        <f>Table1[[#This Row],[Total (HRK million)                            ]]*1000000/Table1[[#This Row],[Population 2021]]</f>
        <v>-2226.0858208955228</v>
      </c>
      <c r="R236" s="64">
        <v>249</v>
      </c>
      <c r="S236" s="35">
        <v>2.3594080000000002</v>
      </c>
      <c r="T236" s="36">
        <f>Table1[[#This Row],[Total (HRK million)   ]]*1000000/Table1[[#This Row],[Population 2020]]</f>
        <v>9475.5341365461845</v>
      </c>
      <c r="U236" s="35">
        <v>2.0710540000000002</v>
      </c>
      <c r="V236" s="36">
        <f>Table1[[#This Row],[Total (HRK million)                  ]]*1000000/Table1[[#This Row],[Population 2020]]</f>
        <v>8317.485943775102</v>
      </c>
      <c r="W236" s="35">
        <f>Table1[[#This Row],[Total (HRK million)   ]]-Table1[[#This Row],[Total (HRK million)                  ]]</f>
        <v>0.288354</v>
      </c>
      <c r="X236" s="36">
        <f>Table1[[#This Row],[Total (HRK million)                             ]]*1000000/Table1[[#This Row],[Population 2020]]</f>
        <v>1158.0481927710844</v>
      </c>
      <c r="Y236" s="68">
        <v>251</v>
      </c>
      <c r="Z236" s="7">
        <v>2.4567269999999999</v>
      </c>
      <c r="AA236" s="6">
        <f>Table1[[#This Row],[Total (HRK million)                     ]]*1000000/Table1[[#This Row],[Population 2019                 ]]</f>
        <v>9787.7569721115542</v>
      </c>
      <c r="AB236" s="7">
        <v>2.8039350000000001</v>
      </c>
      <c r="AC236" s="6">
        <f>Table1[[#This Row],[Total (HRK million)                                   ]]*1000000/Table1[[#This Row],[Population 2019                 ]]</f>
        <v>11171.05577689243</v>
      </c>
      <c r="AD236" s="7">
        <f>Table1[[#This Row],[Total (HRK million)                     ]]-Table1[[#This Row],[Total (HRK million)                                   ]]</f>
        <v>-0.34720800000000018</v>
      </c>
      <c r="AE236" s="8">
        <f>Table1[[#This Row],[Total (HRK million)                       ]]*1000000/Table1[[#This Row],[Population 2019                 ]]</f>
        <v>-1383.2988047808772</v>
      </c>
      <c r="AF236" s="6">
        <v>262</v>
      </c>
      <c r="AG236" s="7">
        <v>1.6853290000000001</v>
      </c>
      <c r="AH236" s="6">
        <f>Table1[[#This Row],[Total (HRK million)                                 ]]*1000000/Table1[[#This Row],[Population 2018]]</f>
        <v>6432.5534351145034</v>
      </c>
      <c r="AI236" s="7">
        <v>1.689371</v>
      </c>
      <c r="AJ236" s="6">
        <f>Table1[[#This Row],[Total (HRK million)                                     ]]*1000000/Table1[[#This Row],[Population 2018]]</f>
        <v>6447.980916030534</v>
      </c>
      <c r="AK236" s="7">
        <f>Table1[[#This Row],[Total (HRK million)                                 ]]-Table1[[#This Row],[Total (HRK million)                                     ]]</f>
        <v>-4.041999999999879E-3</v>
      </c>
      <c r="AL236" s="8">
        <f>Table1[[#This Row],[Total (HRK million)                                      ]]*1000000/Table1[[#This Row],[Population 2018]]</f>
        <v>-15.427480916030072</v>
      </c>
      <c r="AM236" s="9">
        <v>266</v>
      </c>
      <c r="AN236" s="10">
        <v>1.1918759999999999</v>
      </c>
      <c r="AO236" s="11">
        <f>Table1[[#This Row],[Total (HRK million)                                         ]]*1000000/Table1[[#This Row],[Population 2017               ]]</f>
        <v>4480.7368421052633</v>
      </c>
      <c r="AP236" s="10">
        <v>1.384134</v>
      </c>
      <c r="AQ236" s="11">
        <f>Table1[[#This Row],[Total (HRK million)                                          ]]*1000000/Table1[[#This Row],[Population 2017               ]]</f>
        <v>5203.5112781954886</v>
      </c>
      <c r="AR236" s="10">
        <f>Table1[[#This Row],[Total (HRK million)                                         ]]-Table1[[#This Row],[Total (HRK million)                                          ]]</f>
        <v>-0.19225800000000004</v>
      </c>
      <c r="AS236" s="11">
        <f>Table1[[#This Row],[Total (HRK million)                                                  ]]*1000000/Table1[[#This Row],[Population 2017               ]]</f>
        <v>-722.77443609022566</v>
      </c>
      <c r="AT236" s="45">
        <v>273</v>
      </c>
      <c r="AU236" s="46">
        <v>1.532791</v>
      </c>
      <c r="AV236" s="13">
        <f>Table1[[#This Row],[Total (HRK million)                                ]]*1000000/Table1[[#This Row],[Population 2016]]</f>
        <v>5614.6190476190477</v>
      </c>
      <c r="AW236" s="46">
        <v>1.552837</v>
      </c>
      <c r="AX236" s="13">
        <f>Table1[[#This Row],[Total (HRK million)                                                        ]]*1000000/Table1[[#This Row],[Population 2016]]</f>
        <v>5688.0476190476193</v>
      </c>
      <c r="AY236" s="82">
        <f>Table1[[#This Row],[Total (HRK million)                                ]]-Table1[[#This Row],[Total (HRK million)                                                        ]]</f>
        <v>-2.0046000000000008E-2</v>
      </c>
      <c r="AZ236" s="13">
        <f>Table1[[#This Row],[Total (HRK million)                                                                      ]]*1000000/Table1[[#This Row],[Population 2016]]</f>
        <v>-73.428571428571459</v>
      </c>
      <c r="BA236" s="68">
        <v>294</v>
      </c>
      <c r="BB236" s="52">
        <v>1.9190879999999999</v>
      </c>
      <c r="BC236" s="13">
        <f>Table1[[#This Row],[Total (HRK million)                                                           ]]*1000000/Table1[[#This Row],[Population 2015]]</f>
        <v>6527.5102040816328</v>
      </c>
      <c r="BD236" s="52">
        <v>1.9453670000000001</v>
      </c>
      <c r="BE236" s="13">
        <f>Table1[[#This Row],[Total (HRK million) ]]*1000000/Table1[[#This Row],[Population 2015]]</f>
        <v>6616.8945578231296</v>
      </c>
      <c r="BF236" s="82">
        <f>Table1[[#This Row],[Total (HRK million)                                                           ]]-Table1[[#This Row],[Total (HRK million) ]]</f>
        <v>-2.6279000000000163E-2</v>
      </c>
      <c r="BG236" s="13">
        <f>Table1[[#This Row],[Total (HRK million)     ]]*1000000/Table1[[#This Row],[Population 2015]]</f>
        <v>-89.384353741497151</v>
      </c>
      <c r="BH236" s="68">
        <v>302</v>
      </c>
      <c r="BI236" s="88">
        <v>1.1696530000000001</v>
      </c>
      <c r="BJ236" s="12">
        <f>Table1[[#This Row],[Total (HRK million)                                  ]]*1000000/Table1[[#This Row],[Population 2014]]</f>
        <v>3873.0231788079468</v>
      </c>
      <c r="BK236" s="88">
        <v>1.2508729999999999</v>
      </c>
      <c r="BL236" s="12">
        <f>Table1[[#This Row],[Total (HRK million)    ]]*1000000/Table1[[#This Row],[Population 2014]]</f>
        <v>4141.9635761589407</v>
      </c>
      <c r="BM236" s="88">
        <f>Table1[[#This Row],[Total (HRK million)                                  ]]-Table1[[#This Row],[Total (HRK million)    ]]</f>
        <v>-8.1219999999999848E-2</v>
      </c>
      <c r="BN236" s="12">
        <f>Table1[[#This Row],[Total (HRK million)      ]]*1000000/Table1[[#This Row],[Population 2014]]</f>
        <v>-268.9403973509929</v>
      </c>
      <c r="BO236" s="94">
        <v>3</v>
      </c>
      <c r="BP236" s="53">
        <v>5</v>
      </c>
      <c r="BQ236" s="55">
        <v>5</v>
      </c>
      <c r="BR236" s="26">
        <v>1</v>
      </c>
      <c r="BS236" s="13">
        <v>4</v>
      </c>
      <c r="BT236" s="13">
        <v>4</v>
      </c>
      <c r="BU236" s="13">
        <v>3</v>
      </c>
      <c r="BV236" s="13">
        <v>2</v>
      </c>
      <c r="BW236" s="56">
        <v>2</v>
      </c>
    </row>
    <row r="237" spans="1:75" x14ac:dyDescent="0.25">
      <c r="A237" s="14" t="s">
        <v>608</v>
      </c>
      <c r="B237" s="15" t="s">
        <v>24</v>
      </c>
      <c r="C237" s="15" t="s">
        <v>212</v>
      </c>
      <c r="D237" s="45">
        <v>1273</v>
      </c>
      <c r="E237" s="44">
        <v>6.0759440599999994</v>
      </c>
      <c r="F237" s="40">
        <f>Table1[[#This Row],[Total (HRK million)]]*1000000/Table1[[#This Row],[Population 2022]]</f>
        <v>4772.9332757266293</v>
      </c>
      <c r="G237" s="44">
        <v>5.7946020899999997</v>
      </c>
      <c r="H237" s="40">
        <f>Table1[[#This Row],[Total (HRK million)                ]]*1000000/Table1[[#This Row],[Population 2022]]</f>
        <v>4551.9262293794181</v>
      </c>
      <c r="I237" s="44">
        <v>0.28134196999999972</v>
      </c>
      <c r="J237" s="40">
        <f>Table1[[#This Row],[Total (HRK million)                           ]]*1000000/Table1[[#This Row],[Population 2022]]</f>
        <v>221.00704634721112</v>
      </c>
      <c r="K237" s="45">
        <v>1322</v>
      </c>
      <c r="L237" s="44">
        <v>5.5718959999999997</v>
      </c>
      <c r="M237" s="40">
        <f>Table1[[#This Row],[Total (HRK million)  ]]*1000000/Table1[[#This Row],[Population 2021]]</f>
        <v>4214.7473524962179</v>
      </c>
      <c r="N237" s="44">
        <v>5.2009499999999997</v>
      </c>
      <c r="O237" s="40">
        <f>Table1[[#This Row],[Total (HRK million)                 ]]*1000000/Table1[[#This Row],[Population 2021]]</f>
        <v>3934.1527987897125</v>
      </c>
      <c r="P237" s="44">
        <v>0.370946</v>
      </c>
      <c r="Q237" s="40">
        <f>Table1[[#This Row],[Total (HRK million)                            ]]*1000000/Table1[[#This Row],[Population 2021]]</f>
        <v>280.59455370650528</v>
      </c>
      <c r="R237" s="64">
        <v>1288</v>
      </c>
      <c r="S237" s="35">
        <v>6.3027740000000003</v>
      </c>
      <c r="T237" s="36">
        <f>Table1[[#This Row],[Total (HRK million)   ]]*1000000/Table1[[#This Row],[Population 2020]]</f>
        <v>4893.4580745341618</v>
      </c>
      <c r="U237" s="35">
        <v>3.805307</v>
      </c>
      <c r="V237" s="36">
        <f>Table1[[#This Row],[Total (HRK million)                  ]]*1000000/Table1[[#This Row],[Population 2020]]</f>
        <v>2954.4309006211179</v>
      </c>
      <c r="W237" s="35">
        <f>Table1[[#This Row],[Total (HRK million)   ]]-Table1[[#This Row],[Total (HRK million)                  ]]</f>
        <v>2.4974670000000003</v>
      </c>
      <c r="X237" s="36">
        <f>Table1[[#This Row],[Total (HRK million)                             ]]*1000000/Table1[[#This Row],[Population 2020]]</f>
        <v>1939.027173913044</v>
      </c>
      <c r="Y237" s="68">
        <v>1281</v>
      </c>
      <c r="Z237" s="7">
        <v>7.6546010000000004</v>
      </c>
      <c r="AA237" s="6">
        <f>Table1[[#This Row],[Total (HRK million)                     ]]*1000000/Table1[[#This Row],[Population 2019                 ]]</f>
        <v>5975.4886807181892</v>
      </c>
      <c r="AB237" s="7">
        <v>10.411605</v>
      </c>
      <c r="AC237" s="6">
        <f>Table1[[#This Row],[Total (HRK million)                                   ]]*1000000/Table1[[#This Row],[Population 2019                 ]]</f>
        <v>8127.7166276346607</v>
      </c>
      <c r="AD237" s="7">
        <f>Table1[[#This Row],[Total (HRK million)                     ]]-Table1[[#This Row],[Total (HRK million)                                   ]]</f>
        <v>-2.7570039999999993</v>
      </c>
      <c r="AE237" s="8">
        <f>Table1[[#This Row],[Total (HRK million)                       ]]*1000000/Table1[[#This Row],[Population 2019                 ]]</f>
        <v>-2152.227946916471</v>
      </c>
      <c r="AF237" s="6">
        <v>1330</v>
      </c>
      <c r="AG237" s="7">
        <v>6.2623870000000004</v>
      </c>
      <c r="AH237" s="6">
        <f>Table1[[#This Row],[Total (HRK million)                                 ]]*1000000/Table1[[#This Row],[Population 2018]]</f>
        <v>4708.5616541353384</v>
      </c>
      <c r="AI237" s="7">
        <v>6.287045</v>
      </c>
      <c r="AJ237" s="6">
        <f>Table1[[#This Row],[Total (HRK million)                                     ]]*1000000/Table1[[#This Row],[Population 2018]]</f>
        <v>4727.1015037593988</v>
      </c>
      <c r="AK237" s="7">
        <f>Table1[[#This Row],[Total (HRK million)                                 ]]-Table1[[#This Row],[Total (HRK million)                                     ]]</f>
        <v>-2.4657999999999625E-2</v>
      </c>
      <c r="AL237" s="8">
        <f>Table1[[#This Row],[Total (HRK million)                                      ]]*1000000/Table1[[#This Row],[Population 2018]]</f>
        <v>-18.539849624059869</v>
      </c>
      <c r="AM237" s="9">
        <v>1369</v>
      </c>
      <c r="AN237" s="10">
        <v>5.0051990000000002</v>
      </c>
      <c r="AO237" s="11">
        <f>Table1[[#This Row],[Total (HRK million)                                         ]]*1000000/Table1[[#This Row],[Population 2017               ]]</f>
        <v>3656.0986121256392</v>
      </c>
      <c r="AP237" s="10">
        <v>4.8237730000000001</v>
      </c>
      <c r="AQ237" s="11">
        <f>Table1[[#This Row],[Total (HRK million)                                          ]]*1000000/Table1[[#This Row],[Population 2017               ]]</f>
        <v>3523.5741417092768</v>
      </c>
      <c r="AR237" s="10">
        <f>Table1[[#This Row],[Total (HRK million)                                         ]]-Table1[[#This Row],[Total (HRK million)                                          ]]</f>
        <v>0.18142600000000009</v>
      </c>
      <c r="AS237" s="11">
        <f>Table1[[#This Row],[Total (HRK million)                                                  ]]*1000000/Table1[[#This Row],[Population 2017               ]]</f>
        <v>132.52447041636236</v>
      </c>
      <c r="AT237" s="45">
        <v>1418</v>
      </c>
      <c r="AU237" s="46">
        <v>4.8896740000000003</v>
      </c>
      <c r="AV237" s="13">
        <f>Table1[[#This Row],[Total (HRK million)                                ]]*1000000/Table1[[#This Row],[Population 2016]]</f>
        <v>3448.2891396332861</v>
      </c>
      <c r="AW237" s="46">
        <v>4.5200750000000003</v>
      </c>
      <c r="AX237" s="13">
        <f>Table1[[#This Row],[Total (HRK million)                                                        ]]*1000000/Table1[[#This Row],[Population 2016]]</f>
        <v>3187.6410437235545</v>
      </c>
      <c r="AY237" s="82">
        <f>Table1[[#This Row],[Total (HRK million)                                ]]-Table1[[#This Row],[Total (HRK million)                                                        ]]</f>
        <v>0.36959900000000001</v>
      </c>
      <c r="AZ237" s="13">
        <f>Table1[[#This Row],[Total (HRK million)                                                                      ]]*1000000/Table1[[#This Row],[Population 2016]]</f>
        <v>260.64809590973204</v>
      </c>
      <c r="BA237" s="68">
        <v>1427</v>
      </c>
      <c r="BB237" s="52">
        <v>4.4343729999999999</v>
      </c>
      <c r="BC237" s="13">
        <f>Table1[[#This Row],[Total (HRK million)                                                           ]]*1000000/Table1[[#This Row],[Population 2015]]</f>
        <v>3107.4793272599859</v>
      </c>
      <c r="BD237" s="52">
        <v>4.4338480000000002</v>
      </c>
      <c r="BE237" s="13">
        <f>Table1[[#This Row],[Total (HRK million) ]]*1000000/Table1[[#This Row],[Population 2015]]</f>
        <v>3107.1114225648212</v>
      </c>
      <c r="BF237" s="82">
        <f>Table1[[#This Row],[Total (HRK million)                                                           ]]-Table1[[#This Row],[Total (HRK million) ]]</f>
        <v>5.2499999999966462E-4</v>
      </c>
      <c r="BG237" s="13">
        <f>Table1[[#This Row],[Total (HRK million)     ]]*1000000/Table1[[#This Row],[Population 2015]]</f>
        <v>0.36790469516444613</v>
      </c>
      <c r="BH237" s="68">
        <v>1459</v>
      </c>
      <c r="BI237" s="88">
        <v>4.0944609999999999</v>
      </c>
      <c r="BJ237" s="12">
        <f>Table1[[#This Row],[Total (HRK million)                                  ]]*1000000/Table1[[#This Row],[Population 2014]]</f>
        <v>2806.3474982864977</v>
      </c>
      <c r="BK237" s="88">
        <v>3.9522979999999999</v>
      </c>
      <c r="BL237" s="12">
        <f>Table1[[#This Row],[Total (HRK million)    ]]*1000000/Table1[[#This Row],[Population 2014]]</f>
        <v>2708.9088416723785</v>
      </c>
      <c r="BM237" s="88">
        <f>Table1[[#This Row],[Total (HRK million)                                  ]]-Table1[[#This Row],[Total (HRK million)    ]]</f>
        <v>0.14216300000000004</v>
      </c>
      <c r="BN237" s="12">
        <f>Table1[[#This Row],[Total (HRK million)      ]]*1000000/Table1[[#This Row],[Population 2014]]</f>
        <v>97.438656614119282</v>
      </c>
      <c r="BO237" s="94">
        <v>5</v>
      </c>
      <c r="BP237" s="53">
        <v>5</v>
      </c>
      <c r="BQ237" s="55">
        <v>5</v>
      </c>
      <c r="BR237" s="26">
        <v>5</v>
      </c>
      <c r="BS237" s="13">
        <v>5</v>
      </c>
      <c r="BT237" s="13">
        <v>5</v>
      </c>
      <c r="BU237" s="13">
        <v>4</v>
      </c>
      <c r="BV237" s="13">
        <v>3</v>
      </c>
      <c r="BW237" s="56">
        <v>3</v>
      </c>
    </row>
    <row r="238" spans="1:75" x14ac:dyDescent="0.25">
      <c r="A238" s="14" t="s">
        <v>608</v>
      </c>
      <c r="B238" s="15" t="s">
        <v>663</v>
      </c>
      <c r="C238" s="15" t="s">
        <v>518</v>
      </c>
      <c r="D238" s="49">
        <v>731</v>
      </c>
      <c r="E238" s="46">
        <v>7.1895621900000002</v>
      </c>
      <c r="F238" s="36">
        <f>Table1[[#This Row],[Total (HRK million)]]*1000000/Table1[[#This Row],[Population 2022]]</f>
        <v>9835.2423939808486</v>
      </c>
      <c r="G238" s="46">
        <v>5.8652364499999994</v>
      </c>
      <c r="H238" s="36">
        <f>Table1[[#This Row],[Total (HRK million)                ]]*1000000/Table1[[#This Row],[Population 2022]]</f>
        <v>8023.5792749657994</v>
      </c>
      <c r="I238" s="46">
        <v>1.3243257400000013</v>
      </c>
      <c r="J238" s="36">
        <f>Table1[[#This Row],[Total (HRK million)                           ]]*1000000/Table1[[#This Row],[Population 2022]]</f>
        <v>1811.6631190150495</v>
      </c>
      <c r="K238" s="49">
        <v>748</v>
      </c>
      <c r="L238" s="46">
        <v>4.268046</v>
      </c>
      <c r="M238" s="36">
        <f>Table1[[#This Row],[Total (HRK million)  ]]*1000000/Table1[[#This Row],[Population 2021]]</f>
        <v>5705.9438502673793</v>
      </c>
      <c r="N238" s="46">
        <v>4.4561089999999997</v>
      </c>
      <c r="O238" s="36">
        <f>Table1[[#This Row],[Total (HRK million)                 ]]*1000000/Table1[[#This Row],[Population 2021]]</f>
        <v>5957.3649732620324</v>
      </c>
      <c r="P238" s="46">
        <v>-0.18806299999999965</v>
      </c>
      <c r="Q238" s="36">
        <f>Table1[[#This Row],[Total (HRK million)                            ]]*1000000/Table1[[#This Row],[Population 2021]]</f>
        <v>-251.42112299465194</v>
      </c>
      <c r="R238" s="64">
        <v>779</v>
      </c>
      <c r="S238" s="35">
        <v>3.2644860000000002</v>
      </c>
      <c r="T238" s="36">
        <f>Table1[[#This Row],[Total (HRK million)   ]]*1000000/Table1[[#This Row],[Population 2020]]</f>
        <v>4190.6110397946086</v>
      </c>
      <c r="U238" s="35">
        <v>2.556378</v>
      </c>
      <c r="V238" s="36">
        <f>Table1[[#This Row],[Total (HRK million)                  ]]*1000000/Table1[[#This Row],[Population 2020]]</f>
        <v>3281.6148908857508</v>
      </c>
      <c r="W238" s="35">
        <f>Table1[[#This Row],[Total (HRK million)   ]]-Table1[[#This Row],[Total (HRK million)                  ]]</f>
        <v>0.70810800000000018</v>
      </c>
      <c r="X238" s="36">
        <f>Table1[[#This Row],[Total (HRK million)                             ]]*1000000/Table1[[#This Row],[Population 2020]]</f>
        <v>908.99614890885778</v>
      </c>
      <c r="Y238" s="68">
        <v>786</v>
      </c>
      <c r="Z238" s="7">
        <v>2.6055649999999999</v>
      </c>
      <c r="AA238" s="6">
        <f>Table1[[#This Row],[Total (HRK million)                     ]]*1000000/Table1[[#This Row],[Population 2019                 ]]</f>
        <v>3314.9681933842239</v>
      </c>
      <c r="AB238" s="7">
        <v>2.3255460000000001</v>
      </c>
      <c r="AC238" s="6">
        <f>Table1[[#This Row],[Total (HRK million)                                   ]]*1000000/Table1[[#This Row],[Population 2019                 ]]</f>
        <v>2958.709923664122</v>
      </c>
      <c r="AD238" s="7">
        <f>Table1[[#This Row],[Total (HRK million)                     ]]-Table1[[#This Row],[Total (HRK million)                                   ]]</f>
        <v>0.2800189999999998</v>
      </c>
      <c r="AE238" s="8">
        <f>Table1[[#This Row],[Total (HRK million)                       ]]*1000000/Table1[[#This Row],[Population 2019                 ]]</f>
        <v>356.25826972010151</v>
      </c>
      <c r="AF238" s="6">
        <v>772</v>
      </c>
      <c r="AG238" s="7">
        <v>20.650926999999999</v>
      </c>
      <c r="AH238" s="6">
        <f>Table1[[#This Row],[Total (HRK million)                                 ]]*1000000/Table1[[#This Row],[Population 2018]]</f>
        <v>26749.905440414506</v>
      </c>
      <c r="AI238" s="7">
        <v>20.596779999999999</v>
      </c>
      <c r="AJ238" s="6">
        <f>Table1[[#This Row],[Total (HRK million)                                     ]]*1000000/Table1[[#This Row],[Population 2018]]</f>
        <v>26679.766839378237</v>
      </c>
      <c r="AK238" s="7">
        <f>Table1[[#This Row],[Total (HRK million)                                 ]]-Table1[[#This Row],[Total (HRK million)                                     ]]</f>
        <v>5.4147000000000389E-2</v>
      </c>
      <c r="AL238" s="8">
        <f>Table1[[#This Row],[Total (HRK million)                                      ]]*1000000/Table1[[#This Row],[Population 2018]]</f>
        <v>70.138601036269932</v>
      </c>
      <c r="AM238" s="9">
        <v>786</v>
      </c>
      <c r="AN238" s="10">
        <v>3.7810980000000001</v>
      </c>
      <c r="AO238" s="11">
        <f>Table1[[#This Row],[Total (HRK million)                                         ]]*1000000/Table1[[#This Row],[Population 2017               ]]</f>
        <v>4810.5572519083971</v>
      </c>
      <c r="AP238" s="10">
        <v>3.9647619999999999</v>
      </c>
      <c r="AQ238" s="11">
        <f>Table1[[#This Row],[Total (HRK million)                                          ]]*1000000/Table1[[#This Row],[Population 2017               ]]</f>
        <v>5044.2264631043254</v>
      </c>
      <c r="AR238" s="10">
        <f>Table1[[#This Row],[Total (HRK million)                                         ]]-Table1[[#This Row],[Total (HRK million)                                          ]]</f>
        <v>-0.18366399999999983</v>
      </c>
      <c r="AS238" s="11">
        <f>Table1[[#This Row],[Total (HRK million)                                                  ]]*1000000/Table1[[#This Row],[Population 2017               ]]</f>
        <v>-233.66921119592854</v>
      </c>
      <c r="AT238" s="45">
        <v>776</v>
      </c>
      <c r="AU238" s="46">
        <v>5.2788750000000002</v>
      </c>
      <c r="AV238" s="13">
        <f>Table1[[#This Row],[Total (HRK million)                                ]]*1000000/Table1[[#This Row],[Population 2016]]</f>
        <v>6802.6739690721652</v>
      </c>
      <c r="AW238" s="46">
        <v>5.6441610000000004</v>
      </c>
      <c r="AX238" s="13">
        <f>Table1[[#This Row],[Total (HRK million)                                                        ]]*1000000/Table1[[#This Row],[Population 2016]]</f>
        <v>7273.4033505154639</v>
      </c>
      <c r="AY238" s="82">
        <f>Table1[[#This Row],[Total (HRK million)                                ]]-Table1[[#This Row],[Total (HRK million)                                                        ]]</f>
        <v>-0.36528600000000022</v>
      </c>
      <c r="AZ238" s="13">
        <f>Table1[[#This Row],[Total (HRK million)                                                                      ]]*1000000/Table1[[#This Row],[Population 2016]]</f>
        <v>-470.72938144329925</v>
      </c>
      <c r="BA238" s="68">
        <v>787</v>
      </c>
      <c r="BB238" s="52">
        <v>7.6597429999999997</v>
      </c>
      <c r="BC238" s="13">
        <f>Table1[[#This Row],[Total (HRK million)                                                           ]]*1000000/Table1[[#This Row],[Population 2015]]</f>
        <v>9732.8373570520962</v>
      </c>
      <c r="BD238" s="52">
        <v>8.3090639999999993</v>
      </c>
      <c r="BE238" s="13">
        <f>Table1[[#This Row],[Total (HRK million) ]]*1000000/Table1[[#This Row],[Population 2015]]</f>
        <v>10557.895806861497</v>
      </c>
      <c r="BF238" s="82">
        <f>Table1[[#This Row],[Total (HRK million)                                                           ]]-Table1[[#This Row],[Total (HRK million) ]]</f>
        <v>-0.64932099999999959</v>
      </c>
      <c r="BG238" s="13">
        <f>Table1[[#This Row],[Total (HRK million)     ]]*1000000/Table1[[#This Row],[Population 2015]]</f>
        <v>-825.0584498094023</v>
      </c>
      <c r="BH238" s="68">
        <v>802</v>
      </c>
      <c r="BI238" s="88">
        <v>4.8630579999999997</v>
      </c>
      <c r="BJ238" s="12">
        <f>Table1[[#This Row],[Total (HRK million)                                  ]]*1000000/Table1[[#This Row],[Population 2014]]</f>
        <v>6063.6633416458853</v>
      </c>
      <c r="BK238" s="88">
        <v>4.5094659999999998</v>
      </c>
      <c r="BL238" s="12">
        <f>Table1[[#This Row],[Total (HRK million)    ]]*1000000/Table1[[#This Row],[Population 2014]]</f>
        <v>5622.7755610972572</v>
      </c>
      <c r="BM238" s="88">
        <f>Table1[[#This Row],[Total (HRK million)                                  ]]-Table1[[#This Row],[Total (HRK million)    ]]</f>
        <v>0.35359199999999991</v>
      </c>
      <c r="BN238" s="12">
        <f>Table1[[#This Row],[Total (HRK million)      ]]*1000000/Table1[[#This Row],[Population 2014]]</f>
        <v>440.88778054862826</v>
      </c>
      <c r="BO238" s="94">
        <v>3</v>
      </c>
      <c r="BP238" s="53">
        <v>3</v>
      </c>
      <c r="BQ238" s="55">
        <v>3</v>
      </c>
      <c r="BR238" s="26">
        <v>3</v>
      </c>
      <c r="BS238" s="13">
        <v>3</v>
      </c>
      <c r="BT238" s="13">
        <v>3</v>
      </c>
      <c r="BU238" s="13">
        <v>1</v>
      </c>
      <c r="BV238" s="13">
        <v>1</v>
      </c>
      <c r="BW238" s="56">
        <v>3</v>
      </c>
    </row>
    <row r="239" spans="1:75" x14ac:dyDescent="0.25">
      <c r="A239" s="14" t="s">
        <v>608</v>
      </c>
      <c r="B239" s="15" t="s">
        <v>660</v>
      </c>
      <c r="C239" s="15" t="s">
        <v>469</v>
      </c>
      <c r="D239" s="48">
        <v>488</v>
      </c>
      <c r="E239" s="44">
        <v>7.5720402299999998</v>
      </c>
      <c r="F239" s="40">
        <f>Table1[[#This Row],[Total (HRK million)]]*1000000/Table1[[#This Row],[Population 2022]]</f>
        <v>15516.47588114754</v>
      </c>
      <c r="G239" s="44">
        <v>6.9480479699999993</v>
      </c>
      <c r="H239" s="40">
        <f>Table1[[#This Row],[Total (HRK million)                ]]*1000000/Table1[[#This Row],[Population 2022]]</f>
        <v>14237.803217213113</v>
      </c>
      <c r="I239" s="44">
        <v>0.62399225999999974</v>
      </c>
      <c r="J239" s="40">
        <f>Table1[[#This Row],[Total (HRK million)                           ]]*1000000/Table1[[#This Row],[Population 2022]]</f>
        <v>1278.6726639344258</v>
      </c>
      <c r="K239" s="48">
        <v>495</v>
      </c>
      <c r="L239" s="44">
        <v>6.2015729999999998</v>
      </c>
      <c r="M239" s="40">
        <f>Table1[[#This Row],[Total (HRK million)  ]]*1000000/Table1[[#This Row],[Population 2021]]</f>
        <v>12528.430303030304</v>
      </c>
      <c r="N239" s="44">
        <v>6.719417</v>
      </c>
      <c r="O239" s="40">
        <f>Table1[[#This Row],[Total (HRK million)                 ]]*1000000/Table1[[#This Row],[Population 2021]]</f>
        <v>13574.579797979797</v>
      </c>
      <c r="P239" s="44">
        <v>-0.51784400000000019</v>
      </c>
      <c r="Q239" s="40">
        <f>Table1[[#This Row],[Total (HRK million)                            ]]*1000000/Table1[[#This Row],[Population 2021]]</f>
        <v>-1046.1494949494952</v>
      </c>
      <c r="R239" s="64">
        <v>429</v>
      </c>
      <c r="S239" s="35">
        <v>3.7148029999999999</v>
      </c>
      <c r="T239" s="36">
        <f>Table1[[#This Row],[Total (HRK million)   ]]*1000000/Table1[[#This Row],[Population 2020]]</f>
        <v>8659.2144522144517</v>
      </c>
      <c r="U239" s="35">
        <v>5.2691420000000004</v>
      </c>
      <c r="V239" s="36">
        <f>Table1[[#This Row],[Total (HRK million)                  ]]*1000000/Table1[[#This Row],[Population 2020]]</f>
        <v>12282.382284382284</v>
      </c>
      <c r="W239" s="35">
        <f>Table1[[#This Row],[Total (HRK million)   ]]-Table1[[#This Row],[Total (HRK million)                  ]]</f>
        <v>-1.5543390000000006</v>
      </c>
      <c r="X239" s="36">
        <f>Table1[[#This Row],[Total (HRK million)                             ]]*1000000/Table1[[#This Row],[Population 2020]]</f>
        <v>-3623.1678321678332</v>
      </c>
      <c r="Y239" s="68">
        <v>429</v>
      </c>
      <c r="Z239" s="7">
        <v>5.8073959999999998</v>
      </c>
      <c r="AA239" s="6">
        <f>Table1[[#This Row],[Total (HRK million)                     ]]*1000000/Table1[[#This Row],[Population 2019                 ]]</f>
        <v>13537.053613053613</v>
      </c>
      <c r="AB239" s="7">
        <v>6.6973630000000002</v>
      </c>
      <c r="AC239" s="6">
        <f>Table1[[#This Row],[Total (HRK million)                                   ]]*1000000/Table1[[#This Row],[Population 2019                 ]]</f>
        <v>15611.568764568765</v>
      </c>
      <c r="AD239" s="7">
        <f>Table1[[#This Row],[Total (HRK million)                     ]]-Table1[[#This Row],[Total (HRK million)                                   ]]</f>
        <v>-0.8899670000000004</v>
      </c>
      <c r="AE239" s="8">
        <f>Table1[[#This Row],[Total (HRK million)                       ]]*1000000/Table1[[#This Row],[Population 2019                 ]]</f>
        <v>-2074.5151515151524</v>
      </c>
      <c r="AF239" s="6">
        <v>422</v>
      </c>
      <c r="AG239" s="7">
        <v>5.9668109999999999</v>
      </c>
      <c r="AH239" s="6">
        <f>Table1[[#This Row],[Total (HRK million)                                 ]]*1000000/Table1[[#This Row],[Population 2018]]</f>
        <v>14139.362559241707</v>
      </c>
      <c r="AI239" s="7">
        <v>5.5264350000000002</v>
      </c>
      <c r="AJ239" s="6">
        <f>Table1[[#This Row],[Total (HRK million)                                     ]]*1000000/Table1[[#This Row],[Population 2018]]</f>
        <v>13095.817535545024</v>
      </c>
      <c r="AK239" s="7">
        <f>Table1[[#This Row],[Total (HRK million)                                 ]]-Table1[[#This Row],[Total (HRK million)                                     ]]</f>
        <v>0.44037599999999966</v>
      </c>
      <c r="AL239" s="8">
        <f>Table1[[#This Row],[Total (HRK million)                                      ]]*1000000/Table1[[#This Row],[Population 2018]]</f>
        <v>1043.5450236966817</v>
      </c>
      <c r="AM239" s="9">
        <v>437</v>
      </c>
      <c r="AN239" s="10">
        <v>3.1584629999999998</v>
      </c>
      <c r="AO239" s="11">
        <f>Table1[[#This Row],[Total (HRK million)                                         ]]*1000000/Table1[[#This Row],[Population 2017               ]]</f>
        <v>7227.6041189931348</v>
      </c>
      <c r="AP239" s="10">
        <v>4.0847910000000001</v>
      </c>
      <c r="AQ239" s="11">
        <f>Table1[[#This Row],[Total (HRK million)                                          ]]*1000000/Table1[[#This Row],[Population 2017               ]]</f>
        <v>9347.347826086956</v>
      </c>
      <c r="AR239" s="10">
        <f>Table1[[#This Row],[Total (HRK million)                                         ]]-Table1[[#This Row],[Total (HRK million)                                          ]]</f>
        <v>-0.92632800000000026</v>
      </c>
      <c r="AS239" s="11">
        <f>Table1[[#This Row],[Total (HRK million)                                                  ]]*1000000/Table1[[#This Row],[Population 2017               ]]</f>
        <v>-2119.7437070938222</v>
      </c>
      <c r="AT239" s="45">
        <v>449</v>
      </c>
      <c r="AU239" s="46">
        <v>3.8155640000000002</v>
      </c>
      <c r="AV239" s="13">
        <f>Table1[[#This Row],[Total (HRK million)                                ]]*1000000/Table1[[#This Row],[Population 2016]]</f>
        <v>8497.915367483296</v>
      </c>
      <c r="AW239" s="46">
        <v>3.2437740000000002</v>
      </c>
      <c r="AX239" s="13">
        <f>Table1[[#This Row],[Total (HRK million)                                                        ]]*1000000/Table1[[#This Row],[Population 2016]]</f>
        <v>7224.4409799554569</v>
      </c>
      <c r="AY239" s="82">
        <f>Table1[[#This Row],[Total (HRK million)                                ]]-Table1[[#This Row],[Total (HRK million)                                                        ]]</f>
        <v>0.57179000000000002</v>
      </c>
      <c r="AZ239" s="13">
        <f>Table1[[#This Row],[Total (HRK million)                                                                      ]]*1000000/Table1[[#This Row],[Population 2016]]</f>
        <v>1273.4743875278396</v>
      </c>
      <c r="BA239" s="68">
        <v>471</v>
      </c>
      <c r="BB239" s="52">
        <v>4.3030660000000003</v>
      </c>
      <c r="BC239" s="13">
        <f>Table1[[#This Row],[Total (HRK million)                                                           ]]*1000000/Table1[[#This Row],[Population 2015]]</f>
        <v>9136.0212314225046</v>
      </c>
      <c r="BD239" s="52">
        <v>3.6772860000000001</v>
      </c>
      <c r="BE239" s="13">
        <f>Table1[[#This Row],[Total (HRK million) ]]*1000000/Table1[[#This Row],[Population 2015]]</f>
        <v>7807.4012738853507</v>
      </c>
      <c r="BF239" s="82">
        <f>Table1[[#This Row],[Total (HRK million)                                                           ]]-Table1[[#This Row],[Total (HRK million) ]]</f>
        <v>0.62578000000000022</v>
      </c>
      <c r="BG239" s="13">
        <f>Table1[[#This Row],[Total (HRK million)     ]]*1000000/Table1[[#This Row],[Population 2015]]</f>
        <v>1328.6199575371554</v>
      </c>
      <c r="BH239" s="68">
        <v>492</v>
      </c>
      <c r="BI239" s="88">
        <v>3.0685560000000001</v>
      </c>
      <c r="BJ239" s="12">
        <f>Table1[[#This Row],[Total (HRK million)                                  ]]*1000000/Table1[[#This Row],[Population 2014]]</f>
        <v>6236.9024390243903</v>
      </c>
      <c r="BK239" s="88">
        <v>4.6102509999999999</v>
      </c>
      <c r="BL239" s="12">
        <f>Table1[[#This Row],[Total (HRK million)    ]]*1000000/Table1[[#This Row],[Population 2014]]</f>
        <v>9370.4288617886177</v>
      </c>
      <c r="BM239" s="88">
        <f>Table1[[#This Row],[Total (HRK million)                                  ]]-Table1[[#This Row],[Total (HRK million)    ]]</f>
        <v>-1.5416949999999998</v>
      </c>
      <c r="BN239" s="12">
        <f>Table1[[#This Row],[Total (HRK million)      ]]*1000000/Table1[[#This Row],[Population 2014]]</f>
        <v>-3133.5264227642274</v>
      </c>
      <c r="BO239" s="94">
        <v>5</v>
      </c>
      <c r="BP239" s="53">
        <v>3</v>
      </c>
      <c r="BQ239" s="55">
        <v>5</v>
      </c>
      <c r="BR239" s="26">
        <v>5</v>
      </c>
      <c r="BS239" s="13">
        <v>2</v>
      </c>
      <c r="BT239" s="13">
        <v>4</v>
      </c>
      <c r="BU239" s="13">
        <v>3</v>
      </c>
      <c r="BV239" s="13">
        <v>2</v>
      </c>
      <c r="BW239" s="56">
        <v>2</v>
      </c>
    </row>
    <row r="240" spans="1:75" x14ac:dyDescent="0.25">
      <c r="A240" s="14" t="s">
        <v>608</v>
      </c>
      <c r="B240" s="15" t="s">
        <v>672</v>
      </c>
      <c r="C240" s="15" t="s">
        <v>254</v>
      </c>
      <c r="D240" s="45">
        <v>1891</v>
      </c>
      <c r="E240" s="44">
        <v>10.378247709999998</v>
      </c>
      <c r="F240" s="40">
        <f>Table1[[#This Row],[Total (HRK million)]]*1000000/Table1[[#This Row],[Population 2022]]</f>
        <v>5488.232527763088</v>
      </c>
      <c r="G240" s="44">
        <v>10.877505390000001</v>
      </c>
      <c r="H240" s="40">
        <f>Table1[[#This Row],[Total (HRK million)                ]]*1000000/Table1[[#This Row],[Population 2022]]</f>
        <v>5752.2503384452675</v>
      </c>
      <c r="I240" s="44">
        <v>-0.49925768000000159</v>
      </c>
      <c r="J240" s="40">
        <f>Table1[[#This Row],[Total (HRK million)                           ]]*1000000/Table1[[#This Row],[Population 2022]]</f>
        <v>-264.01781068217957</v>
      </c>
      <c r="K240" s="45">
        <v>1916</v>
      </c>
      <c r="L240" s="44">
        <v>10.004655</v>
      </c>
      <c r="M240" s="40">
        <f>Table1[[#This Row],[Total (HRK million)  ]]*1000000/Table1[[#This Row],[Population 2021]]</f>
        <v>5221.6362212943632</v>
      </c>
      <c r="N240" s="44">
        <v>11.040979</v>
      </c>
      <c r="O240" s="40">
        <f>Table1[[#This Row],[Total (HRK million)                 ]]*1000000/Table1[[#This Row],[Population 2021]]</f>
        <v>5762.5151356993738</v>
      </c>
      <c r="P240" s="44">
        <v>-1.0363240000000005</v>
      </c>
      <c r="Q240" s="40">
        <f>Table1[[#This Row],[Total (HRK million)                            ]]*1000000/Table1[[#This Row],[Population 2021]]</f>
        <v>-540.87891440501073</v>
      </c>
      <c r="R240" s="64">
        <v>1834</v>
      </c>
      <c r="S240" s="35">
        <v>12.284076000000001</v>
      </c>
      <c r="T240" s="36">
        <f>Table1[[#This Row],[Total (HRK million)   ]]*1000000/Table1[[#This Row],[Population 2020]]</f>
        <v>6697.9694656488546</v>
      </c>
      <c r="U240" s="35">
        <v>14.473155999999999</v>
      </c>
      <c r="V240" s="36">
        <f>Table1[[#This Row],[Total (HRK million)                  ]]*1000000/Table1[[#This Row],[Population 2020]]</f>
        <v>7891.579062159215</v>
      </c>
      <c r="W240" s="35">
        <f>Table1[[#This Row],[Total (HRK million)   ]]-Table1[[#This Row],[Total (HRK million)                  ]]</f>
        <v>-2.1890799999999988</v>
      </c>
      <c r="X240" s="36">
        <f>Table1[[#This Row],[Total (HRK million)                             ]]*1000000/Table1[[#This Row],[Population 2020]]</f>
        <v>-1193.6095965103591</v>
      </c>
      <c r="Y240" s="68">
        <v>1866</v>
      </c>
      <c r="Z240" s="7">
        <v>7.6046319999999996</v>
      </c>
      <c r="AA240" s="6">
        <f>Table1[[#This Row],[Total (HRK million)                     ]]*1000000/Table1[[#This Row],[Population 2019                 ]]</f>
        <v>4075.3654876741693</v>
      </c>
      <c r="AB240" s="7">
        <v>8.9453200000000006</v>
      </c>
      <c r="AC240" s="6">
        <f>Table1[[#This Row],[Total (HRK million)                                   ]]*1000000/Table1[[#This Row],[Population 2019                 ]]</f>
        <v>4793.8478027867095</v>
      </c>
      <c r="AD240" s="7">
        <f>Table1[[#This Row],[Total (HRK million)                     ]]-Table1[[#This Row],[Total (HRK million)                                   ]]</f>
        <v>-1.340688000000001</v>
      </c>
      <c r="AE240" s="8">
        <f>Table1[[#This Row],[Total (HRK million)                       ]]*1000000/Table1[[#This Row],[Population 2019                 ]]</f>
        <v>-718.48231511254073</v>
      </c>
      <c r="AF240" s="6">
        <v>1932</v>
      </c>
      <c r="AG240" s="7">
        <v>7.058268</v>
      </c>
      <c r="AH240" s="6">
        <f>Table1[[#This Row],[Total (HRK million)                                 ]]*1000000/Table1[[#This Row],[Population 2018]]</f>
        <v>3653.3478260869565</v>
      </c>
      <c r="AI240" s="7">
        <v>6.4281509999999997</v>
      </c>
      <c r="AJ240" s="6">
        <f>Table1[[#This Row],[Total (HRK million)                                     ]]*1000000/Table1[[#This Row],[Population 2018]]</f>
        <v>3327.2003105590061</v>
      </c>
      <c r="AK240" s="7">
        <f>Table1[[#This Row],[Total (HRK million)                                 ]]-Table1[[#This Row],[Total (HRK million)                                     ]]</f>
        <v>0.63011700000000026</v>
      </c>
      <c r="AL240" s="8">
        <f>Table1[[#This Row],[Total (HRK million)                                      ]]*1000000/Table1[[#This Row],[Population 2018]]</f>
        <v>326.14751552795042</v>
      </c>
      <c r="AM240" s="9">
        <v>1939</v>
      </c>
      <c r="AN240" s="10">
        <v>5.9285310000000004</v>
      </c>
      <c r="AO240" s="11">
        <f>Table1[[#This Row],[Total (HRK million)                                         ]]*1000000/Table1[[#This Row],[Population 2017               ]]</f>
        <v>3057.5198555956677</v>
      </c>
      <c r="AP240" s="10">
        <v>5.4492060000000002</v>
      </c>
      <c r="AQ240" s="11">
        <f>Table1[[#This Row],[Total (HRK million)                                          ]]*1000000/Table1[[#This Row],[Population 2017               ]]</f>
        <v>2810.317689530686</v>
      </c>
      <c r="AR240" s="10">
        <f>Table1[[#This Row],[Total (HRK million)                                         ]]-Table1[[#This Row],[Total (HRK million)                                          ]]</f>
        <v>0.47932500000000022</v>
      </c>
      <c r="AS240" s="11">
        <f>Table1[[#This Row],[Total (HRK million)                                                  ]]*1000000/Table1[[#This Row],[Population 2017               ]]</f>
        <v>247.20216606498207</v>
      </c>
      <c r="AT240" s="45">
        <v>1984</v>
      </c>
      <c r="AU240" s="46">
        <v>7.1462079999999997</v>
      </c>
      <c r="AV240" s="13">
        <f>Table1[[#This Row],[Total (HRK million)                                ]]*1000000/Table1[[#This Row],[Population 2016]]</f>
        <v>3601.9193548387098</v>
      </c>
      <c r="AW240" s="46">
        <v>4.9056709999999999</v>
      </c>
      <c r="AX240" s="13">
        <f>Table1[[#This Row],[Total (HRK million)                                                        ]]*1000000/Table1[[#This Row],[Population 2016]]</f>
        <v>2472.6164314516127</v>
      </c>
      <c r="AY240" s="82">
        <f>Table1[[#This Row],[Total (HRK million)                                ]]-Table1[[#This Row],[Total (HRK million)                                                        ]]</f>
        <v>2.2405369999999998</v>
      </c>
      <c r="AZ240" s="13">
        <f>Table1[[#This Row],[Total (HRK million)                                                                      ]]*1000000/Table1[[#This Row],[Population 2016]]</f>
        <v>1129.3029233870968</v>
      </c>
      <c r="BA240" s="68">
        <v>2024</v>
      </c>
      <c r="BB240" s="52">
        <v>7.291328</v>
      </c>
      <c r="BC240" s="13">
        <f>Table1[[#This Row],[Total (HRK million)                                                           ]]*1000000/Table1[[#This Row],[Population 2015]]</f>
        <v>3602.4347826086955</v>
      </c>
      <c r="BD240" s="52">
        <v>4.0715779999999997</v>
      </c>
      <c r="BE240" s="13">
        <f>Table1[[#This Row],[Total (HRK million) ]]*1000000/Table1[[#This Row],[Population 2015]]</f>
        <v>2011.6492094861658</v>
      </c>
      <c r="BF240" s="82">
        <f>Table1[[#This Row],[Total (HRK million)                                                           ]]-Table1[[#This Row],[Total (HRK million) ]]</f>
        <v>3.2197500000000003</v>
      </c>
      <c r="BG240" s="13">
        <f>Table1[[#This Row],[Total (HRK million)     ]]*1000000/Table1[[#This Row],[Population 2015]]</f>
        <v>1590.78557312253</v>
      </c>
      <c r="BH240" s="68">
        <v>2092</v>
      </c>
      <c r="BI240" s="88">
        <v>8.1624180000000006</v>
      </c>
      <c r="BJ240" s="12">
        <f>Table1[[#This Row],[Total (HRK million)                                  ]]*1000000/Table1[[#This Row],[Population 2014]]</f>
        <v>3901.7294455066926</v>
      </c>
      <c r="BK240" s="88">
        <v>9.9001300000000008</v>
      </c>
      <c r="BL240" s="12">
        <f>Table1[[#This Row],[Total (HRK million)    ]]*1000000/Table1[[#This Row],[Population 2014]]</f>
        <v>4732.3757170172084</v>
      </c>
      <c r="BM240" s="88">
        <f>Table1[[#This Row],[Total (HRK million)                                  ]]-Table1[[#This Row],[Total (HRK million)    ]]</f>
        <v>-1.7377120000000001</v>
      </c>
      <c r="BN240" s="12">
        <f>Table1[[#This Row],[Total (HRK million)      ]]*1000000/Table1[[#This Row],[Population 2014]]</f>
        <v>-830.64627151051639</v>
      </c>
      <c r="BO240" s="94">
        <v>5</v>
      </c>
      <c r="BP240" s="53">
        <v>5</v>
      </c>
      <c r="BQ240" s="55">
        <v>5</v>
      </c>
      <c r="BR240" s="26">
        <v>4</v>
      </c>
      <c r="BS240" s="13">
        <v>5</v>
      </c>
      <c r="BT240" s="13">
        <v>4</v>
      </c>
      <c r="BU240" s="13">
        <v>5</v>
      </c>
      <c r="BV240" s="13">
        <v>4</v>
      </c>
      <c r="BW240" s="56">
        <v>1</v>
      </c>
    </row>
    <row r="241" spans="1:75" x14ac:dyDescent="0.25">
      <c r="A241" s="14" t="s">
        <v>608</v>
      </c>
      <c r="B241" s="15" t="s">
        <v>674</v>
      </c>
      <c r="C241" s="15" t="s">
        <v>197</v>
      </c>
      <c r="D241" s="45">
        <v>5325</v>
      </c>
      <c r="E241" s="44">
        <v>20.050312490000003</v>
      </c>
      <c r="F241" s="40">
        <f>Table1[[#This Row],[Total (HRK million)]]*1000000/Table1[[#This Row],[Population 2022]]</f>
        <v>3765.3168995305168</v>
      </c>
      <c r="G241" s="44">
        <v>20.628218019999998</v>
      </c>
      <c r="H241" s="40">
        <f>Table1[[#This Row],[Total (HRK million)                ]]*1000000/Table1[[#This Row],[Population 2022]]</f>
        <v>3873.843759624413</v>
      </c>
      <c r="I241" s="44">
        <v>-0.57790552999999745</v>
      </c>
      <c r="J241" s="40">
        <f>Table1[[#This Row],[Total (HRK million)                           ]]*1000000/Table1[[#This Row],[Population 2022]]</f>
        <v>-108.52686009389623</v>
      </c>
      <c r="K241" s="45">
        <v>5343</v>
      </c>
      <c r="L241" s="44">
        <v>25.985575000000001</v>
      </c>
      <c r="M241" s="40">
        <f>Table1[[#This Row],[Total (HRK million)  ]]*1000000/Table1[[#This Row],[Population 2021]]</f>
        <v>4863.4802545386483</v>
      </c>
      <c r="N241" s="44">
        <v>31.268001999999999</v>
      </c>
      <c r="O241" s="40">
        <f>Table1[[#This Row],[Total (HRK million)                 ]]*1000000/Table1[[#This Row],[Population 2021]]</f>
        <v>5852.1433651506641</v>
      </c>
      <c r="P241" s="44">
        <v>-5.2824269999999984</v>
      </c>
      <c r="Q241" s="40">
        <f>Table1[[#This Row],[Total (HRK million)                            ]]*1000000/Table1[[#This Row],[Population 2021]]</f>
        <v>-988.66311061201532</v>
      </c>
      <c r="R241" s="64">
        <v>5645</v>
      </c>
      <c r="S241" s="35">
        <v>16.061999</v>
      </c>
      <c r="T241" s="36">
        <f>Table1[[#This Row],[Total (HRK million)   ]]*1000000/Table1[[#This Row],[Population 2020]]</f>
        <v>2845.3496899911424</v>
      </c>
      <c r="U241" s="35">
        <v>22.875108000000001</v>
      </c>
      <c r="V241" s="36">
        <f>Table1[[#This Row],[Total (HRK million)                  ]]*1000000/Table1[[#This Row],[Population 2020]]</f>
        <v>4052.2777679362266</v>
      </c>
      <c r="W241" s="35">
        <f>Table1[[#This Row],[Total (HRK million)   ]]-Table1[[#This Row],[Total (HRK million)                  ]]</f>
        <v>-6.8131090000000007</v>
      </c>
      <c r="X241" s="36">
        <f>Table1[[#This Row],[Total (HRK million)                             ]]*1000000/Table1[[#This Row],[Population 2020]]</f>
        <v>-1206.9280779450844</v>
      </c>
      <c r="Y241" s="68">
        <v>5716</v>
      </c>
      <c r="Z241" s="7">
        <v>16.643616999999999</v>
      </c>
      <c r="AA241" s="6">
        <f>Table1[[#This Row],[Total (HRK million)                     ]]*1000000/Table1[[#This Row],[Population 2019                 ]]</f>
        <v>2911.7594471658499</v>
      </c>
      <c r="AB241" s="7">
        <v>18.591894</v>
      </c>
      <c r="AC241" s="6">
        <f>Table1[[#This Row],[Total (HRK million)                                   ]]*1000000/Table1[[#This Row],[Population 2019                 ]]</f>
        <v>3252.6056682995099</v>
      </c>
      <c r="AD241" s="7">
        <f>Table1[[#This Row],[Total (HRK million)                     ]]-Table1[[#This Row],[Total (HRK million)                                   ]]</f>
        <v>-1.9482770000000009</v>
      </c>
      <c r="AE241" s="8">
        <f>Table1[[#This Row],[Total (HRK million)                       ]]*1000000/Table1[[#This Row],[Population 2019                 ]]</f>
        <v>-340.84622113366004</v>
      </c>
      <c r="AF241" s="6">
        <v>5723</v>
      </c>
      <c r="AG241" s="7">
        <v>15.262884</v>
      </c>
      <c r="AH241" s="6">
        <f>Table1[[#This Row],[Total (HRK million)                                 ]]*1000000/Table1[[#This Row],[Population 2018]]</f>
        <v>2666.937620129303</v>
      </c>
      <c r="AI241" s="7">
        <v>14.926373</v>
      </c>
      <c r="AJ241" s="6">
        <f>Table1[[#This Row],[Total (HRK million)                                     ]]*1000000/Table1[[#This Row],[Population 2018]]</f>
        <v>2608.1378647562469</v>
      </c>
      <c r="AK241" s="7">
        <f>Table1[[#This Row],[Total (HRK million)                                 ]]-Table1[[#This Row],[Total (HRK million)                                     ]]</f>
        <v>0.33651099999999978</v>
      </c>
      <c r="AL241" s="8">
        <f>Table1[[#This Row],[Total (HRK million)                                      ]]*1000000/Table1[[#This Row],[Population 2018]]</f>
        <v>58.799755373056051</v>
      </c>
      <c r="AM241" s="9">
        <v>5742</v>
      </c>
      <c r="AN241" s="10">
        <v>21.055975</v>
      </c>
      <c r="AO241" s="11">
        <f>Table1[[#This Row],[Total (HRK million)                                         ]]*1000000/Table1[[#This Row],[Population 2017               ]]</f>
        <v>3667.0106234761406</v>
      </c>
      <c r="AP241" s="10">
        <v>11.047561999999999</v>
      </c>
      <c r="AQ241" s="11">
        <f>Table1[[#This Row],[Total (HRK million)                                          ]]*1000000/Table1[[#This Row],[Population 2017               ]]</f>
        <v>1923.9919888540578</v>
      </c>
      <c r="AR241" s="10">
        <f>Table1[[#This Row],[Total (HRK million)                                         ]]-Table1[[#This Row],[Total (HRK million)                                          ]]</f>
        <v>10.008413000000001</v>
      </c>
      <c r="AS241" s="11">
        <f>Table1[[#This Row],[Total (HRK million)                                                  ]]*1000000/Table1[[#This Row],[Population 2017               ]]</f>
        <v>1743.0186346220828</v>
      </c>
      <c r="AT241" s="45">
        <v>5842</v>
      </c>
      <c r="AU241" s="46">
        <v>27.945862000000002</v>
      </c>
      <c r="AV241" s="13">
        <f>Table1[[#This Row],[Total (HRK million)                                ]]*1000000/Table1[[#This Row],[Population 2016]]</f>
        <v>4783.6121191372822</v>
      </c>
      <c r="AW241" s="46">
        <v>34.890999999999998</v>
      </c>
      <c r="AX241" s="13">
        <f>Table1[[#This Row],[Total (HRK million)                                                        ]]*1000000/Table1[[#This Row],[Population 2016]]</f>
        <v>5972.4409448818897</v>
      </c>
      <c r="AY241" s="82">
        <f>Table1[[#This Row],[Total (HRK million)                                ]]-Table1[[#This Row],[Total (HRK million)                                                        ]]</f>
        <v>-6.9451379999999965</v>
      </c>
      <c r="AZ241" s="13">
        <f>Table1[[#This Row],[Total (HRK million)                                                                      ]]*1000000/Table1[[#This Row],[Population 2016]]</f>
        <v>-1188.8288257446075</v>
      </c>
      <c r="BA241" s="68">
        <v>5901</v>
      </c>
      <c r="BB241" s="52">
        <v>16.278420000000001</v>
      </c>
      <c r="BC241" s="13">
        <f>Table1[[#This Row],[Total (HRK million)                                                           ]]*1000000/Table1[[#This Row],[Population 2015]]</f>
        <v>2758.586680223691</v>
      </c>
      <c r="BD241" s="52">
        <v>20.447808999999999</v>
      </c>
      <c r="BE241" s="13">
        <f>Table1[[#This Row],[Total (HRK million) ]]*1000000/Table1[[#This Row],[Population 2015]]</f>
        <v>3465.14302660566</v>
      </c>
      <c r="BF241" s="82">
        <f>Table1[[#This Row],[Total (HRK million)                                                           ]]-Table1[[#This Row],[Total (HRK million) ]]</f>
        <v>-4.1693889999999989</v>
      </c>
      <c r="BG241" s="13">
        <f>Table1[[#This Row],[Total (HRK million)     ]]*1000000/Table1[[#This Row],[Population 2015]]</f>
        <v>-706.55634638196898</v>
      </c>
      <c r="BH241" s="68">
        <v>6007</v>
      </c>
      <c r="BI241" s="88">
        <v>11.497498</v>
      </c>
      <c r="BJ241" s="12">
        <f>Table1[[#This Row],[Total (HRK million)                                  ]]*1000000/Table1[[#This Row],[Population 2014]]</f>
        <v>1914.0166472448809</v>
      </c>
      <c r="BK241" s="88">
        <v>11.491177</v>
      </c>
      <c r="BL241" s="12">
        <f>Table1[[#This Row],[Total (HRK million)    ]]*1000000/Table1[[#This Row],[Population 2014]]</f>
        <v>1912.9643748959547</v>
      </c>
      <c r="BM241" s="88">
        <f>Table1[[#This Row],[Total (HRK million)                                  ]]-Table1[[#This Row],[Total (HRK million)    ]]</f>
        <v>6.320999999999799E-3</v>
      </c>
      <c r="BN241" s="12">
        <f>Table1[[#This Row],[Total (HRK million)      ]]*1000000/Table1[[#This Row],[Population 2014]]</f>
        <v>1.0522723489262193</v>
      </c>
      <c r="BO241" s="94">
        <v>5</v>
      </c>
      <c r="BP241" s="53">
        <v>5</v>
      </c>
      <c r="BQ241" s="55">
        <v>2</v>
      </c>
      <c r="BR241" s="26">
        <v>4</v>
      </c>
      <c r="BS241" s="13">
        <v>4</v>
      </c>
      <c r="BT241" s="13">
        <v>2</v>
      </c>
      <c r="BU241" s="13">
        <v>2</v>
      </c>
      <c r="BV241" s="13">
        <v>1</v>
      </c>
      <c r="BW241" s="56">
        <v>0</v>
      </c>
    </row>
    <row r="242" spans="1:75" x14ac:dyDescent="0.25">
      <c r="A242" s="14" t="s">
        <v>607</v>
      </c>
      <c r="B242" s="15" t="s">
        <v>32</v>
      </c>
      <c r="C242" s="15" t="s">
        <v>29</v>
      </c>
      <c r="D242" s="45">
        <v>6851</v>
      </c>
      <c r="E242" s="44">
        <v>24.943127629999999</v>
      </c>
      <c r="F242" s="40">
        <f>Table1[[#This Row],[Total (HRK million)]]*1000000/Table1[[#This Row],[Population 2022]]</f>
        <v>3640.800996934754</v>
      </c>
      <c r="G242" s="44">
        <v>24.838842870000001</v>
      </c>
      <c r="H242" s="40">
        <f>Table1[[#This Row],[Total (HRK million)                ]]*1000000/Table1[[#This Row],[Population 2022]]</f>
        <v>3625.5791665450301</v>
      </c>
      <c r="I242" s="44">
        <v>0.10428475999999791</v>
      </c>
      <c r="J242" s="40">
        <f>Table1[[#This Row],[Total (HRK million)                           ]]*1000000/Table1[[#This Row],[Population 2022]]</f>
        <v>15.221830389723824</v>
      </c>
      <c r="K242" s="45">
        <v>6945</v>
      </c>
      <c r="L242" s="44">
        <v>28.981449999999999</v>
      </c>
      <c r="M242" s="40">
        <f>Table1[[#This Row],[Total (HRK million)  ]]*1000000/Table1[[#This Row],[Population 2021]]</f>
        <v>4172.9949604031681</v>
      </c>
      <c r="N242" s="44">
        <v>24.838085</v>
      </c>
      <c r="O242" s="40">
        <f>Table1[[#This Row],[Total (HRK million)                 ]]*1000000/Table1[[#This Row],[Population 2021]]</f>
        <v>3576.3981281497481</v>
      </c>
      <c r="P242" s="44">
        <v>4.1433649999999993</v>
      </c>
      <c r="Q242" s="40">
        <f>Table1[[#This Row],[Total (HRK million)                            ]]*1000000/Table1[[#This Row],[Population 2021]]</f>
        <v>596.59683225341962</v>
      </c>
      <c r="R242" s="64">
        <v>7358</v>
      </c>
      <c r="S242" s="35">
        <v>24.419025999999999</v>
      </c>
      <c r="T242" s="36">
        <f>Table1[[#This Row],[Total (HRK million)   ]]*1000000/Table1[[#This Row],[Population 2020]]</f>
        <v>3318.7042674639847</v>
      </c>
      <c r="U242" s="35">
        <v>37.032119999999999</v>
      </c>
      <c r="V242" s="36">
        <f>Table1[[#This Row],[Total (HRK million)                  ]]*1000000/Table1[[#This Row],[Population 2020]]</f>
        <v>5032.9056808915466</v>
      </c>
      <c r="W242" s="35">
        <f>Table1[[#This Row],[Total (HRK million)   ]]-Table1[[#This Row],[Total (HRK million)                  ]]</f>
        <v>-12.613094</v>
      </c>
      <c r="X242" s="36">
        <f>Table1[[#This Row],[Total (HRK million)                             ]]*1000000/Table1[[#This Row],[Population 2020]]</f>
        <v>-1714.2014134275619</v>
      </c>
      <c r="Y242" s="68">
        <v>7450</v>
      </c>
      <c r="Z242" s="7">
        <v>28.862794000000001</v>
      </c>
      <c r="AA242" s="6">
        <f>Table1[[#This Row],[Total (HRK million)                     ]]*1000000/Table1[[#This Row],[Population 2019                 ]]</f>
        <v>3874.2005369127519</v>
      </c>
      <c r="AB242" s="7">
        <v>29.515567999999998</v>
      </c>
      <c r="AC242" s="6">
        <f>Table1[[#This Row],[Total (HRK million)                                   ]]*1000000/Table1[[#This Row],[Population 2019                 ]]</f>
        <v>3961.8212080536914</v>
      </c>
      <c r="AD242" s="7">
        <f>Table1[[#This Row],[Total (HRK million)                     ]]-Table1[[#This Row],[Total (HRK million)                                   ]]</f>
        <v>-0.6527739999999973</v>
      </c>
      <c r="AE242" s="8">
        <f>Table1[[#This Row],[Total (HRK million)                       ]]*1000000/Table1[[#This Row],[Population 2019                 ]]</f>
        <v>-87.620671140939237</v>
      </c>
      <c r="AF242" s="6">
        <v>7531</v>
      </c>
      <c r="AG242" s="7">
        <v>26.289466999999998</v>
      </c>
      <c r="AH242" s="6">
        <f>Table1[[#This Row],[Total (HRK million)                                 ]]*1000000/Table1[[#This Row],[Population 2018]]</f>
        <v>3490.8334882485724</v>
      </c>
      <c r="AI242" s="7">
        <v>17.938283999999999</v>
      </c>
      <c r="AJ242" s="6">
        <f>Table1[[#This Row],[Total (HRK million)                                     ]]*1000000/Table1[[#This Row],[Population 2018]]</f>
        <v>2381.9259062541496</v>
      </c>
      <c r="AK242" s="7">
        <f>Table1[[#This Row],[Total (HRK million)                                 ]]-Table1[[#This Row],[Total (HRK million)                                     ]]</f>
        <v>8.3511829999999989</v>
      </c>
      <c r="AL242" s="8">
        <f>Table1[[#This Row],[Total (HRK million)                                      ]]*1000000/Table1[[#This Row],[Population 2018]]</f>
        <v>1108.907581994423</v>
      </c>
      <c r="AM242" s="9">
        <v>7668</v>
      </c>
      <c r="AN242" s="10">
        <v>12.052255000000001</v>
      </c>
      <c r="AO242" s="11">
        <f>Table1[[#This Row],[Total (HRK million)                                         ]]*1000000/Table1[[#This Row],[Population 2017               ]]</f>
        <v>1571.7599113197705</v>
      </c>
      <c r="AP242" s="10">
        <v>13.913081</v>
      </c>
      <c r="AQ242" s="11">
        <f>Table1[[#This Row],[Total (HRK million)                                          ]]*1000000/Table1[[#This Row],[Population 2017               ]]</f>
        <v>1814.4341418883673</v>
      </c>
      <c r="AR242" s="10">
        <f>Table1[[#This Row],[Total (HRK million)                                         ]]-Table1[[#This Row],[Total (HRK million)                                          ]]</f>
        <v>-1.8608259999999994</v>
      </c>
      <c r="AS242" s="11">
        <f>Table1[[#This Row],[Total (HRK million)                                                  ]]*1000000/Table1[[#This Row],[Population 2017               ]]</f>
        <v>-242.6742305685967</v>
      </c>
      <c r="AT242" s="45">
        <v>7785</v>
      </c>
      <c r="AU242" s="46">
        <v>11.912749</v>
      </c>
      <c r="AV242" s="13">
        <f>Table1[[#This Row],[Total (HRK million)                                ]]*1000000/Table1[[#This Row],[Population 2016]]</f>
        <v>1530.2182402055234</v>
      </c>
      <c r="AW242" s="46">
        <v>11.850431</v>
      </c>
      <c r="AX242" s="13">
        <f>Table1[[#This Row],[Total (HRK million)                                                        ]]*1000000/Table1[[#This Row],[Population 2016]]</f>
        <v>1522.2133590237636</v>
      </c>
      <c r="AY242" s="82">
        <f>Table1[[#This Row],[Total (HRK million)                                ]]-Table1[[#This Row],[Total (HRK million)                                                        ]]</f>
        <v>6.2317999999999429E-2</v>
      </c>
      <c r="AZ242" s="13">
        <f>Table1[[#This Row],[Total (HRK million)                                                                      ]]*1000000/Table1[[#This Row],[Population 2016]]</f>
        <v>8.0048811817597212</v>
      </c>
      <c r="BA242" s="68">
        <v>7909</v>
      </c>
      <c r="BB242" s="52">
        <v>15.859613</v>
      </c>
      <c r="BC242" s="13">
        <f>Table1[[#This Row],[Total (HRK million)                                                           ]]*1000000/Table1[[#This Row],[Population 2015]]</f>
        <v>2005.2614742698192</v>
      </c>
      <c r="BD242" s="52">
        <v>19.753098999999999</v>
      </c>
      <c r="BE242" s="13">
        <f>Table1[[#This Row],[Total (HRK million) ]]*1000000/Table1[[#This Row],[Population 2015]]</f>
        <v>2497.5469718042737</v>
      </c>
      <c r="BF242" s="82">
        <f>Table1[[#This Row],[Total (HRK million)                                                           ]]-Table1[[#This Row],[Total (HRK million) ]]</f>
        <v>-3.8934859999999993</v>
      </c>
      <c r="BG242" s="13">
        <f>Table1[[#This Row],[Total (HRK million)     ]]*1000000/Table1[[#This Row],[Population 2015]]</f>
        <v>-492.28549753445435</v>
      </c>
      <c r="BH242" s="68">
        <v>7989</v>
      </c>
      <c r="BI242" s="88">
        <v>20.875343000000001</v>
      </c>
      <c r="BJ242" s="12">
        <f>Table1[[#This Row],[Total (HRK million)                                  ]]*1000000/Table1[[#This Row],[Population 2014]]</f>
        <v>2613.0107648016024</v>
      </c>
      <c r="BK242" s="88">
        <v>20.501099</v>
      </c>
      <c r="BL242" s="12">
        <f>Table1[[#This Row],[Total (HRK million)    ]]*1000000/Table1[[#This Row],[Population 2014]]</f>
        <v>2566.1658530479408</v>
      </c>
      <c r="BM242" s="88">
        <f>Table1[[#This Row],[Total (HRK million)                                  ]]-Table1[[#This Row],[Total (HRK million)    ]]</f>
        <v>0.37424400000000091</v>
      </c>
      <c r="BN242" s="12">
        <f>Table1[[#This Row],[Total (HRK million)      ]]*1000000/Table1[[#This Row],[Population 2014]]</f>
        <v>46.8449117536614</v>
      </c>
      <c r="BO242" s="94">
        <v>5</v>
      </c>
      <c r="BP242" s="53">
        <v>5</v>
      </c>
      <c r="BQ242" s="55">
        <v>5</v>
      </c>
      <c r="BR242" s="26">
        <v>5</v>
      </c>
      <c r="BS242" s="13">
        <v>5</v>
      </c>
      <c r="BT242" s="13">
        <v>4</v>
      </c>
      <c r="BU242" s="13">
        <v>5</v>
      </c>
      <c r="BV242" s="13">
        <v>4</v>
      </c>
      <c r="BW242" s="56">
        <v>4</v>
      </c>
    </row>
    <row r="243" spans="1:75" x14ac:dyDescent="0.25">
      <c r="A243" s="14" t="s">
        <v>608</v>
      </c>
      <c r="B243" s="15" t="s">
        <v>666</v>
      </c>
      <c r="C243" s="15" t="s">
        <v>401</v>
      </c>
      <c r="D243" s="48">
        <v>723</v>
      </c>
      <c r="E243" s="44">
        <v>5.3722024900000003</v>
      </c>
      <c r="F243" s="40">
        <f>Table1[[#This Row],[Total (HRK million)]]*1000000/Table1[[#This Row],[Population 2022]]</f>
        <v>7430.4322130013834</v>
      </c>
      <c r="G243" s="44">
        <v>5.9187041599999999</v>
      </c>
      <c r="H243" s="40">
        <f>Table1[[#This Row],[Total (HRK million)                ]]*1000000/Table1[[#This Row],[Population 2022]]</f>
        <v>8186.3128077455049</v>
      </c>
      <c r="I243" s="44">
        <v>-0.54650166999999994</v>
      </c>
      <c r="J243" s="40">
        <f>Table1[[#This Row],[Total (HRK million)                           ]]*1000000/Table1[[#This Row],[Population 2022]]</f>
        <v>-755.88059474412159</v>
      </c>
      <c r="K243" s="48">
        <v>767</v>
      </c>
      <c r="L243" s="44">
        <v>6.0233350000000003</v>
      </c>
      <c r="M243" s="40">
        <f>Table1[[#This Row],[Total (HRK million)  ]]*1000000/Table1[[#This Row],[Population 2021]]</f>
        <v>7853.1095176010431</v>
      </c>
      <c r="N243" s="44">
        <v>7.7267380000000001</v>
      </c>
      <c r="O243" s="40">
        <f>Table1[[#This Row],[Total (HRK million)                 ]]*1000000/Table1[[#This Row],[Population 2021]]</f>
        <v>10073.973924380703</v>
      </c>
      <c r="P243" s="44">
        <v>-1.7034029999999998</v>
      </c>
      <c r="Q243" s="40">
        <f>Table1[[#This Row],[Total (HRK million)                            ]]*1000000/Table1[[#This Row],[Population 2021]]</f>
        <v>-2220.8644067796608</v>
      </c>
      <c r="R243" s="64">
        <v>946</v>
      </c>
      <c r="S243" s="35">
        <v>6.4758959999999997</v>
      </c>
      <c r="T243" s="36">
        <f>Table1[[#This Row],[Total (HRK million)   ]]*1000000/Table1[[#This Row],[Population 2020]]</f>
        <v>6845.5560253699787</v>
      </c>
      <c r="U243" s="35">
        <v>7.1408009999999997</v>
      </c>
      <c r="V243" s="36">
        <f>Table1[[#This Row],[Total (HRK million)                  ]]*1000000/Table1[[#This Row],[Population 2020]]</f>
        <v>7548.4154334038058</v>
      </c>
      <c r="W243" s="35">
        <f>Table1[[#This Row],[Total (HRK million)   ]]-Table1[[#This Row],[Total (HRK million)                  ]]</f>
        <v>-0.66490500000000008</v>
      </c>
      <c r="X243" s="36">
        <f>Table1[[#This Row],[Total (HRK million)                             ]]*1000000/Table1[[#This Row],[Population 2020]]</f>
        <v>-702.85940803382675</v>
      </c>
      <c r="Y243" s="68">
        <v>973</v>
      </c>
      <c r="Z243" s="7">
        <v>5.2199689999999999</v>
      </c>
      <c r="AA243" s="6">
        <f>Table1[[#This Row],[Total (HRK million)                     ]]*1000000/Table1[[#This Row],[Population 2019                 ]]</f>
        <v>5364.8191161356626</v>
      </c>
      <c r="AB243" s="7">
        <v>6.9464459999999999</v>
      </c>
      <c r="AC243" s="6">
        <f>Table1[[#This Row],[Total (HRK million)                                   ]]*1000000/Table1[[#This Row],[Population 2019                 ]]</f>
        <v>7139.2045220966083</v>
      </c>
      <c r="AD243" s="7">
        <f>Table1[[#This Row],[Total (HRK million)                     ]]-Table1[[#This Row],[Total (HRK million)                                   ]]</f>
        <v>-1.726477</v>
      </c>
      <c r="AE243" s="8">
        <f>Table1[[#This Row],[Total (HRK million)                       ]]*1000000/Table1[[#This Row],[Population 2019                 ]]</f>
        <v>-1774.3854059609455</v>
      </c>
      <c r="AF243" s="6">
        <v>1004</v>
      </c>
      <c r="AG243" s="7">
        <v>6.3972920000000002</v>
      </c>
      <c r="AH243" s="6">
        <f>Table1[[#This Row],[Total (HRK million)                                 ]]*1000000/Table1[[#This Row],[Population 2018]]</f>
        <v>6371.8047808764941</v>
      </c>
      <c r="AI243" s="7">
        <v>4.7246540000000001</v>
      </c>
      <c r="AJ243" s="6">
        <f>Table1[[#This Row],[Total (HRK million)                                     ]]*1000000/Table1[[#This Row],[Population 2018]]</f>
        <v>4705.8306772908363</v>
      </c>
      <c r="AK243" s="7">
        <f>Table1[[#This Row],[Total (HRK million)                                 ]]-Table1[[#This Row],[Total (HRK million)                                     ]]</f>
        <v>1.6726380000000001</v>
      </c>
      <c r="AL243" s="8">
        <f>Table1[[#This Row],[Total (HRK million)                                      ]]*1000000/Table1[[#This Row],[Population 2018]]</f>
        <v>1665.9741035856573</v>
      </c>
      <c r="AM243" s="9">
        <v>1034</v>
      </c>
      <c r="AN243" s="10">
        <v>3.2056249999999999</v>
      </c>
      <c r="AO243" s="11">
        <f>Table1[[#This Row],[Total (HRK million)                                         ]]*1000000/Table1[[#This Row],[Population 2017               ]]</f>
        <v>3100.2176015473888</v>
      </c>
      <c r="AP243" s="10">
        <v>3.5295649999999998</v>
      </c>
      <c r="AQ243" s="11">
        <f>Table1[[#This Row],[Total (HRK million)                                          ]]*1000000/Table1[[#This Row],[Population 2017               ]]</f>
        <v>3413.5058027079303</v>
      </c>
      <c r="AR243" s="10">
        <f>Table1[[#This Row],[Total (HRK million)                                         ]]-Table1[[#This Row],[Total (HRK million)                                          ]]</f>
        <v>-0.32393999999999989</v>
      </c>
      <c r="AS243" s="11">
        <f>Table1[[#This Row],[Total (HRK million)                                                  ]]*1000000/Table1[[#This Row],[Population 2017               ]]</f>
        <v>-313.28820116054146</v>
      </c>
      <c r="AT243" s="45">
        <v>1058</v>
      </c>
      <c r="AU243" s="46">
        <v>2.500661</v>
      </c>
      <c r="AV243" s="13">
        <f>Table1[[#This Row],[Total (HRK million)                                ]]*1000000/Table1[[#This Row],[Population 2016]]</f>
        <v>2363.5737240075614</v>
      </c>
      <c r="AW243" s="46">
        <v>2.310711</v>
      </c>
      <c r="AX243" s="13">
        <f>Table1[[#This Row],[Total (HRK million)                                                        ]]*1000000/Table1[[#This Row],[Population 2016]]</f>
        <v>2184.0368620037807</v>
      </c>
      <c r="AY243" s="82">
        <f>Table1[[#This Row],[Total (HRK million)                                ]]-Table1[[#This Row],[Total (HRK million)                                                        ]]</f>
        <v>0.18995000000000006</v>
      </c>
      <c r="AZ243" s="13">
        <f>Table1[[#This Row],[Total (HRK million)                                                                      ]]*1000000/Table1[[#This Row],[Population 2016]]</f>
        <v>179.53686200378078</v>
      </c>
      <c r="BA243" s="68">
        <v>1089</v>
      </c>
      <c r="BB243" s="52">
        <v>1.9476530000000001</v>
      </c>
      <c r="BC243" s="13">
        <f>Table1[[#This Row],[Total (HRK million)                                                           ]]*1000000/Table1[[#This Row],[Population 2015]]</f>
        <v>1788.4784205693297</v>
      </c>
      <c r="BD243" s="52">
        <v>1.8289329999999999</v>
      </c>
      <c r="BE243" s="13">
        <f>Table1[[#This Row],[Total (HRK million) ]]*1000000/Table1[[#This Row],[Population 2015]]</f>
        <v>1679.4609733700643</v>
      </c>
      <c r="BF243" s="82">
        <f>Table1[[#This Row],[Total (HRK million)                                                           ]]-Table1[[#This Row],[Total (HRK million) ]]</f>
        <v>0.11872000000000016</v>
      </c>
      <c r="BG243" s="13">
        <f>Table1[[#This Row],[Total (HRK million)     ]]*1000000/Table1[[#This Row],[Population 2015]]</f>
        <v>109.01744719926553</v>
      </c>
      <c r="BH243" s="68">
        <v>1120</v>
      </c>
      <c r="BI243" s="88">
        <v>1.294279</v>
      </c>
      <c r="BJ243" s="12">
        <f>Table1[[#This Row],[Total (HRK million)                                  ]]*1000000/Table1[[#This Row],[Population 2014]]</f>
        <v>1155.60625</v>
      </c>
      <c r="BK243" s="88">
        <v>1.7803690000000001</v>
      </c>
      <c r="BL243" s="12">
        <f>Table1[[#This Row],[Total (HRK million)    ]]*1000000/Table1[[#This Row],[Population 2014]]</f>
        <v>1589.6151785714285</v>
      </c>
      <c r="BM243" s="88">
        <f>Table1[[#This Row],[Total (HRK million)                                  ]]-Table1[[#This Row],[Total (HRK million)    ]]</f>
        <v>-0.48609000000000013</v>
      </c>
      <c r="BN243" s="12">
        <f>Table1[[#This Row],[Total (HRK million)      ]]*1000000/Table1[[#This Row],[Population 2014]]</f>
        <v>-434.00892857142867</v>
      </c>
      <c r="BO243" s="94">
        <v>5</v>
      </c>
      <c r="BP243" s="53">
        <v>5</v>
      </c>
      <c r="BQ243" s="55">
        <v>5</v>
      </c>
      <c r="BR243" s="26">
        <v>5</v>
      </c>
      <c r="BS243" s="13">
        <v>5</v>
      </c>
      <c r="BT243" s="13">
        <v>2</v>
      </c>
      <c r="BU243" s="13">
        <v>2</v>
      </c>
      <c r="BV243" s="13">
        <v>0</v>
      </c>
      <c r="BW243" s="56">
        <v>0</v>
      </c>
    </row>
    <row r="244" spans="1:75" x14ac:dyDescent="0.25">
      <c r="A244" s="14" t="s">
        <v>606</v>
      </c>
      <c r="B244" s="15" t="s">
        <v>675</v>
      </c>
      <c r="C244" s="15" t="s">
        <v>130</v>
      </c>
      <c r="D244" s="45">
        <v>42469</v>
      </c>
      <c r="E244" s="44">
        <v>90.119653670000005</v>
      </c>
      <c r="F244" s="40">
        <f>Table1[[#This Row],[Total (HRK million)]]*1000000/Table1[[#This Row],[Population 2022]]</f>
        <v>2122.0102585415243</v>
      </c>
      <c r="G244" s="44">
        <v>86.323976860000002</v>
      </c>
      <c r="H244" s="40">
        <f>Table1[[#This Row],[Total (HRK million)                ]]*1000000/Table1[[#This Row],[Population 2022]]</f>
        <v>2032.6350246061834</v>
      </c>
      <c r="I244" s="44">
        <v>3.7956768100000025</v>
      </c>
      <c r="J244" s="40">
        <f>Table1[[#This Row],[Total (HRK million)                           ]]*1000000/Table1[[#This Row],[Population 2022]]</f>
        <v>89.375233935341129</v>
      </c>
      <c r="K244" s="45">
        <v>42748</v>
      </c>
      <c r="L244" s="44">
        <v>83.879988999999995</v>
      </c>
      <c r="M244" s="40">
        <f>Table1[[#This Row],[Total (HRK million)  ]]*1000000/Table1[[#This Row],[Population 2021]]</f>
        <v>1962.1968045288668</v>
      </c>
      <c r="N244" s="44">
        <v>86.800634000000002</v>
      </c>
      <c r="O244" s="40">
        <f>Table1[[#This Row],[Total (HRK million)                 ]]*1000000/Table1[[#This Row],[Population 2021]]</f>
        <v>2030.5191821839619</v>
      </c>
      <c r="P244" s="44">
        <v>-2.9206450000000075</v>
      </c>
      <c r="Q244" s="40">
        <f>Table1[[#This Row],[Total (HRK million)                            ]]*1000000/Table1[[#This Row],[Population 2021]]</f>
        <v>-68.322377655095153</v>
      </c>
      <c r="R244" s="65">
        <v>44068</v>
      </c>
      <c r="S244" s="35">
        <v>80.990094999999997</v>
      </c>
      <c r="T244" s="36">
        <f>Table1[[#This Row],[Total (HRK million)   ]]*1000000/Table1[[#This Row],[Population 2020]]</f>
        <v>1837.8436734138149</v>
      </c>
      <c r="U244" s="35">
        <v>73.161310999999998</v>
      </c>
      <c r="V244" s="36">
        <f>Table1[[#This Row],[Total (HRK million)                  ]]*1000000/Table1[[#This Row],[Population 2020]]</f>
        <v>1660.1913179631479</v>
      </c>
      <c r="W244" s="35">
        <f>Table1[[#This Row],[Total (HRK million)   ]]-Table1[[#This Row],[Total (HRK million)                  ]]</f>
        <v>7.8287839999999989</v>
      </c>
      <c r="X244" s="36">
        <f>Table1[[#This Row],[Total (HRK million)                             ]]*1000000/Table1[[#This Row],[Population 2020]]</f>
        <v>177.65235545066713</v>
      </c>
      <c r="Y244" s="68">
        <v>44625</v>
      </c>
      <c r="Z244" s="7">
        <v>115.950485</v>
      </c>
      <c r="AA244" s="6">
        <f>Table1[[#This Row],[Total (HRK million)                     ]]*1000000/Table1[[#This Row],[Population 2019                 ]]</f>
        <v>2598.3301960784315</v>
      </c>
      <c r="AB244" s="7">
        <v>118.452719</v>
      </c>
      <c r="AC244" s="6">
        <f>Table1[[#This Row],[Total (HRK million)                                   ]]*1000000/Table1[[#This Row],[Population 2019                 ]]</f>
        <v>2654.4026666666668</v>
      </c>
      <c r="AD244" s="7">
        <f>Table1[[#This Row],[Total (HRK million)                     ]]-Table1[[#This Row],[Total (HRK million)                                   ]]</f>
        <v>-2.5022340000000014</v>
      </c>
      <c r="AE244" s="8">
        <f>Table1[[#This Row],[Total (HRK million)                       ]]*1000000/Table1[[#This Row],[Population 2019                 ]]</f>
        <v>-56.072470588235326</v>
      </c>
      <c r="AF244" s="6">
        <v>44834</v>
      </c>
      <c r="AG244" s="7">
        <v>131.886168</v>
      </c>
      <c r="AH244" s="6">
        <f>Table1[[#This Row],[Total (HRK million)                                 ]]*1000000/Table1[[#This Row],[Population 2018]]</f>
        <v>2941.655172413793</v>
      </c>
      <c r="AI244" s="7">
        <v>123.607862</v>
      </c>
      <c r="AJ244" s="6">
        <f>Table1[[#This Row],[Total (HRK million)                                     ]]*1000000/Table1[[#This Row],[Population 2018]]</f>
        <v>2757.0116875585495</v>
      </c>
      <c r="AK244" s="7">
        <f>Table1[[#This Row],[Total (HRK million)                                 ]]-Table1[[#This Row],[Total (HRK million)                                     ]]</f>
        <v>8.2783060000000006</v>
      </c>
      <c r="AL244" s="8">
        <f>Table1[[#This Row],[Total (HRK million)                                      ]]*1000000/Table1[[#This Row],[Population 2018]]</f>
        <v>184.6434848552438</v>
      </c>
      <c r="AM244" s="17">
        <v>45450</v>
      </c>
      <c r="AN244" s="10">
        <v>127.833072</v>
      </c>
      <c r="AO244" s="24">
        <f>Table1[[#This Row],[Total (HRK million)                                         ]]*1000000/Table1[[#This Row],[Population 2017               ]]</f>
        <v>2812.6088448844885</v>
      </c>
      <c r="AP244" s="10">
        <v>127.68702999999999</v>
      </c>
      <c r="AQ244" s="11">
        <f>Table1[[#This Row],[Total (HRK million)                                          ]]*1000000/Table1[[#This Row],[Population 2017               ]]</f>
        <v>2809.3955995599558</v>
      </c>
      <c r="AR244" s="10">
        <f>Table1[[#This Row],[Total (HRK million)                                         ]]-Table1[[#This Row],[Total (HRK million)                                          ]]</f>
        <v>0.14604200000000844</v>
      </c>
      <c r="AS244" s="11">
        <f>Table1[[#This Row],[Total (HRK million)                                                  ]]*1000000/Table1[[#This Row],[Population 2017               ]]</f>
        <v>3.2132453245326391</v>
      </c>
      <c r="AT244" s="45">
        <v>46485</v>
      </c>
      <c r="AU244" s="46">
        <v>79.304416000000003</v>
      </c>
      <c r="AV244" s="13">
        <f>Table1[[#This Row],[Total (HRK million)                                ]]*1000000/Table1[[#This Row],[Population 2016]]</f>
        <v>1706.0216413896956</v>
      </c>
      <c r="AW244" s="46">
        <v>102.81129799999999</v>
      </c>
      <c r="AX244" s="13">
        <f>Table1[[#This Row],[Total (HRK million)                                                        ]]*1000000/Table1[[#This Row],[Population 2016]]</f>
        <v>2211.7091104657416</v>
      </c>
      <c r="AY244" s="82">
        <f>Table1[[#This Row],[Total (HRK million)                                ]]-Table1[[#This Row],[Total (HRK million)                                                        ]]</f>
        <v>-23.50688199999999</v>
      </c>
      <c r="AZ244" s="13">
        <f>Table1[[#This Row],[Total (HRK million)                                                                      ]]*1000000/Table1[[#This Row],[Population 2016]]</f>
        <v>-505.68746907604577</v>
      </c>
      <c r="BA244" s="68">
        <v>47213</v>
      </c>
      <c r="BB244" s="52">
        <v>82.168375999999995</v>
      </c>
      <c r="BC244" s="13">
        <f>Table1[[#This Row],[Total (HRK million)                                                           ]]*1000000/Table1[[#This Row],[Population 2015]]</f>
        <v>1740.3760828585348</v>
      </c>
      <c r="BD244" s="52">
        <v>59.710571999999999</v>
      </c>
      <c r="BE244" s="13">
        <f>Table1[[#This Row],[Total (HRK million) ]]*1000000/Table1[[#This Row],[Population 2015]]</f>
        <v>1264.7061614385868</v>
      </c>
      <c r="BF244" s="82">
        <f>Table1[[#This Row],[Total (HRK million)                                                           ]]-Table1[[#This Row],[Total (HRK million) ]]</f>
        <v>22.457803999999996</v>
      </c>
      <c r="BG244" s="13">
        <f>Table1[[#This Row],[Total (HRK million)     ]]*1000000/Table1[[#This Row],[Population 2015]]</f>
        <v>475.6699214199478</v>
      </c>
      <c r="BH244" s="68">
        <v>48150</v>
      </c>
      <c r="BI244" s="88">
        <v>60.643149999999999</v>
      </c>
      <c r="BJ244" s="12">
        <f>Table1[[#This Row],[Total (HRK million)                                  ]]*1000000/Table1[[#This Row],[Population 2014]]</f>
        <v>1259.4631360332296</v>
      </c>
      <c r="BK244" s="88">
        <v>60.055309999999999</v>
      </c>
      <c r="BL244" s="12">
        <f>Table1[[#This Row],[Total (HRK million)    ]]*1000000/Table1[[#This Row],[Population 2014]]</f>
        <v>1247.2546209761163</v>
      </c>
      <c r="BM244" s="88">
        <f>Table1[[#This Row],[Total (HRK million)                                  ]]-Table1[[#This Row],[Total (HRK million)    ]]</f>
        <v>0.58783999999999992</v>
      </c>
      <c r="BN244" s="12">
        <f>Table1[[#This Row],[Total (HRK million)      ]]*1000000/Table1[[#This Row],[Population 2014]]</f>
        <v>12.208515057113186</v>
      </c>
      <c r="BO244" s="94">
        <v>5</v>
      </c>
      <c r="BP244" s="53">
        <v>5</v>
      </c>
      <c r="BQ244" s="55">
        <v>5</v>
      </c>
      <c r="BR244" s="26">
        <v>5</v>
      </c>
      <c r="BS244" s="13">
        <v>4</v>
      </c>
      <c r="BT244" s="13">
        <v>5</v>
      </c>
      <c r="BU244" s="13">
        <v>5</v>
      </c>
      <c r="BV244" s="13">
        <v>5</v>
      </c>
      <c r="BW244" s="56">
        <v>4</v>
      </c>
    </row>
    <row r="245" spans="1:75" x14ac:dyDescent="0.25">
      <c r="A245" s="14" t="s">
        <v>607</v>
      </c>
      <c r="B245" s="15" t="s">
        <v>673</v>
      </c>
      <c r="C245" s="15" t="s">
        <v>64</v>
      </c>
      <c r="D245" s="45">
        <v>5030</v>
      </c>
      <c r="E245" s="44">
        <v>38.898171220000002</v>
      </c>
      <c r="F245" s="40">
        <f>Table1[[#This Row],[Total (HRK million)]]*1000000/Table1[[#This Row],[Population 2022]]</f>
        <v>7733.2348349900594</v>
      </c>
      <c r="G245" s="44">
        <v>41.167937769999995</v>
      </c>
      <c r="H245" s="40">
        <f>Table1[[#This Row],[Total (HRK million)                ]]*1000000/Table1[[#This Row],[Population 2022]]</f>
        <v>8184.4806699801184</v>
      </c>
      <c r="I245" s="44">
        <v>-2.2697665499999968</v>
      </c>
      <c r="J245" s="40">
        <f>Table1[[#This Row],[Total (HRK million)                           ]]*1000000/Table1[[#This Row],[Population 2022]]</f>
        <v>-451.24583499005905</v>
      </c>
      <c r="K245" s="45">
        <v>5127</v>
      </c>
      <c r="L245" s="44">
        <v>32.679622000000002</v>
      </c>
      <c r="M245" s="40">
        <f>Table1[[#This Row],[Total (HRK million)  ]]*1000000/Table1[[#This Row],[Population 2021]]</f>
        <v>6374.0241856836365</v>
      </c>
      <c r="N245" s="44">
        <v>34.100293000000001</v>
      </c>
      <c r="O245" s="40">
        <f>Table1[[#This Row],[Total (HRK million)                 ]]*1000000/Table1[[#This Row],[Population 2021]]</f>
        <v>6651.1201482348351</v>
      </c>
      <c r="P245" s="44">
        <v>-1.4206709999999987</v>
      </c>
      <c r="Q245" s="40">
        <f>Table1[[#This Row],[Total (HRK million)                            ]]*1000000/Table1[[#This Row],[Population 2021]]</f>
        <v>-277.09596255119925</v>
      </c>
      <c r="R245" s="64">
        <v>4991</v>
      </c>
      <c r="S245" s="35">
        <v>30.942699000000001</v>
      </c>
      <c r="T245" s="36">
        <f>Table1[[#This Row],[Total (HRK million)   ]]*1000000/Table1[[#This Row],[Population 2020]]</f>
        <v>6199.6992586655979</v>
      </c>
      <c r="U245" s="35">
        <v>32.179692000000003</v>
      </c>
      <c r="V245" s="36">
        <f>Table1[[#This Row],[Total (HRK million)                  ]]*1000000/Table1[[#This Row],[Population 2020]]</f>
        <v>6447.5439791624931</v>
      </c>
      <c r="W245" s="35">
        <f>Table1[[#This Row],[Total (HRK million)   ]]-Table1[[#This Row],[Total (HRK million)                  ]]</f>
        <v>-1.2369930000000018</v>
      </c>
      <c r="X245" s="36">
        <f>Table1[[#This Row],[Total (HRK million)                             ]]*1000000/Table1[[#This Row],[Population 2020]]</f>
        <v>-247.84472049689478</v>
      </c>
      <c r="Y245" s="68">
        <v>5038</v>
      </c>
      <c r="Z245" s="7">
        <v>44.302973000000001</v>
      </c>
      <c r="AA245" s="6">
        <f>Table1[[#This Row],[Total (HRK million)                     ]]*1000000/Table1[[#This Row],[Population 2019                 ]]</f>
        <v>8793.7620087336236</v>
      </c>
      <c r="AB245" s="7">
        <v>43.309609999999999</v>
      </c>
      <c r="AC245" s="6">
        <f>Table1[[#This Row],[Total (HRK million)                                   ]]*1000000/Table1[[#This Row],[Population 2019                 ]]</f>
        <v>8596.5879317189356</v>
      </c>
      <c r="AD245" s="7">
        <f>Table1[[#This Row],[Total (HRK million)                     ]]-Table1[[#This Row],[Total (HRK million)                                   ]]</f>
        <v>0.99336300000000222</v>
      </c>
      <c r="AE245" s="8">
        <f>Table1[[#This Row],[Total (HRK million)                       ]]*1000000/Table1[[#This Row],[Population 2019                 ]]</f>
        <v>197.17407701468881</v>
      </c>
      <c r="AF245" s="6">
        <v>5121</v>
      </c>
      <c r="AG245" s="7">
        <v>30.913730999999999</v>
      </c>
      <c r="AH245" s="6">
        <f>Table1[[#This Row],[Total (HRK million)                                 ]]*1000000/Table1[[#This Row],[Population 2018]]</f>
        <v>6036.6590509666084</v>
      </c>
      <c r="AI245" s="7">
        <v>30.726292999999998</v>
      </c>
      <c r="AJ245" s="6">
        <f>Table1[[#This Row],[Total (HRK million)                                     ]]*1000000/Table1[[#This Row],[Population 2018]]</f>
        <v>6000.0572153876192</v>
      </c>
      <c r="AK245" s="7">
        <f>Table1[[#This Row],[Total (HRK million)                                 ]]-Table1[[#This Row],[Total (HRK million)                                     ]]</f>
        <v>0.18743800000000022</v>
      </c>
      <c r="AL245" s="8">
        <f>Table1[[#This Row],[Total (HRK million)                                      ]]*1000000/Table1[[#This Row],[Population 2018]]</f>
        <v>36.601835578988521</v>
      </c>
      <c r="AM245" s="9">
        <v>5224</v>
      </c>
      <c r="AN245" s="10">
        <v>18.210588000000001</v>
      </c>
      <c r="AO245" s="11">
        <f>Table1[[#This Row],[Total (HRK million)                                         ]]*1000000/Table1[[#This Row],[Population 2017               ]]</f>
        <v>3485.9471669218988</v>
      </c>
      <c r="AP245" s="10">
        <v>20.168586000000001</v>
      </c>
      <c r="AQ245" s="11">
        <f>Table1[[#This Row],[Total (HRK million)                                          ]]*1000000/Table1[[#This Row],[Population 2017               ]]</f>
        <v>3860.7553598774884</v>
      </c>
      <c r="AR245" s="10">
        <f>Table1[[#This Row],[Total (HRK million)                                         ]]-Table1[[#This Row],[Total (HRK million)                                          ]]</f>
        <v>-1.9579979999999999</v>
      </c>
      <c r="AS245" s="11">
        <f>Table1[[#This Row],[Total (HRK million)                                                  ]]*1000000/Table1[[#This Row],[Population 2017               ]]</f>
        <v>-374.80819295558956</v>
      </c>
      <c r="AT245" s="45">
        <v>5496</v>
      </c>
      <c r="AU245" s="46">
        <v>18.845980999999998</v>
      </c>
      <c r="AV245" s="13">
        <f>Table1[[#This Row],[Total (HRK million)                                ]]*1000000/Table1[[#This Row],[Population 2016]]</f>
        <v>3429.0358442503639</v>
      </c>
      <c r="AW245" s="46">
        <v>20.644203999999998</v>
      </c>
      <c r="AX245" s="13">
        <f>Table1[[#This Row],[Total (HRK million)                                                        ]]*1000000/Table1[[#This Row],[Population 2016]]</f>
        <v>3756.2234352256187</v>
      </c>
      <c r="AY245" s="82">
        <f>Table1[[#This Row],[Total (HRK million)                                ]]-Table1[[#This Row],[Total (HRK million)                                                        ]]</f>
        <v>-1.7982230000000001</v>
      </c>
      <c r="AZ245" s="13">
        <f>Table1[[#This Row],[Total (HRK million)                                                                      ]]*1000000/Table1[[#This Row],[Population 2016]]</f>
        <v>-327.18759097525475</v>
      </c>
      <c r="BA245" s="68">
        <v>5564</v>
      </c>
      <c r="BB245" s="52">
        <v>21.580071</v>
      </c>
      <c r="BC245" s="13">
        <f>Table1[[#This Row],[Total (HRK million)                                                           ]]*1000000/Table1[[#This Row],[Population 2015]]</f>
        <v>3878.5174335010784</v>
      </c>
      <c r="BD245" s="52">
        <v>21.725811</v>
      </c>
      <c r="BE245" s="13">
        <f>Table1[[#This Row],[Total (HRK million) ]]*1000000/Table1[[#This Row],[Population 2015]]</f>
        <v>3904.7108195542774</v>
      </c>
      <c r="BF245" s="82">
        <f>Table1[[#This Row],[Total (HRK million)                                                           ]]-Table1[[#This Row],[Total (HRK million) ]]</f>
        <v>-0.14573999999999998</v>
      </c>
      <c r="BG245" s="13">
        <f>Table1[[#This Row],[Total (HRK million)     ]]*1000000/Table1[[#This Row],[Population 2015]]</f>
        <v>-26.193386053199131</v>
      </c>
      <c r="BH245" s="68">
        <v>5639</v>
      </c>
      <c r="BI245" s="88">
        <v>43.247459999999997</v>
      </c>
      <c r="BJ245" s="12">
        <f>Table1[[#This Row],[Total (HRK million)                                  ]]*1000000/Table1[[#This Row],[Population 2014]]</f>
        <v>7669.349175385707</v>
      </c>
      <c r="BK245" s="88">
        <v>38.072778</v>
      </c>
      <c r="BL245" s="12">
        <f>Table1[[#This Row],[Total (HRK million)    ]]*1000000/Table1[[#This Row],[Population 2014]]</f>
        <v>6751.6896612874625</v>
      </c>
      <c r="BM245" s="88">
        <f>Table1[[#This Row],[Total (HRK million)                                  ]]-Table1[[#This Row],[Total (HRK million)    ]]</f>
        <v>5.1746819999999971</v>
      </c>
      <c r="BN245" s="12">
        <f>Table1[[#This Row],[Total (HRK million)      ]]*1000000/Table1[[#This Row],[Population 2014]]</f>
        <v>917.6595140982439</v>
      </c>
      <c r="BO245" s="94">
        <v>5</v>
      </c>
      <c r="BP245" s="53">
        <v>5</v>
      </c>
      <c r="BQ245" s="55">
        <v>5</v>
      </c>
      <c r="BR245" s="26">
        <v>4</v>
      </c>
      <c r="BS245" s="13">
        <v>4</v>
      </c>
      <c r="BT245" s="13">
        <v>3</v>
      </c>
      <c r="BU245" s="13">
        <v>4</v>
      </c>
      <c r="BV245" s="13">
        <v>4</v>
      </c>
      <c r="BW245" s="56">
        <v>4</v>
      </c>
    </row>
    <row r="246" spans="1:75" x14ac:dyDescent="0.25">
      <c r="A246" s="14" t="s">
        <v>608</v>
      </c>
      <c r="B246" s="15" t="s">
        <v>674</v>
      </c>
      <c r="C246" s="15" t="s">
        <v>198</v>
      </c>
      <c r="D246" s="45">
        <v>2736</v>
      </c>
      <c r="E246" s="44">
        <v>19.331941439999998</v>
      </c>
      <c r="F246" s="40">
        <f>Table1[[#This Row],[Total (HRK million)]]*1000000/Table1[[#This Row],[Population 2022]]</f>
        <v>7065.768070175438</v>
      </c>
      <c r="G246" s="44">
        <v>17.361894230000001</v>
      </c>
      <c r="H246" s="40">
        <f>Table1[[#This Row],[Total (HRK million)                ]]*1000000/Table1[[#This Row],[Population 2022]]</f>
        <v>6345.7215752923976</v>
      </c>
      <c r="I246" s="44">
        <v>1.9700472099999973</v>
      </c>
      <c r="J246" s="40">
        <f>Table1[[#This Row],[Total (HRK million)                           ]]*1000000/Table1[[#This Row],[Population 2022]]</f>
        <v>720.04649488303994</v>
      </c>
      <c r="K246" s="45">
        <v>2807</v>
      </c>
      <c r="L246" s="44">
        <v>14.625147</v>
      </c>
      <c r="M246" s="40">
        <f>Table1[[#This Row],[Total (HRK million)  ]]*1000000/Table1[[#This Row],[Population 2021]]</f>
        <v>5210.2411827573924</v>
      </c>
      <c r="N246" s="44">
        <v>14.350866</v>
      </c>
      <c r="O246" s="40">
        <f>Table1[[#This Row],[Total (HRK million)                 ]]*1000000/Table1[[#This Row],[Population 2021]]</f>
        <v>5112.5279657997862</v>
      </c>
      <c r="P246" s="44">
        <v>0.27428100000000022</v>
      </c>
      <c r="Q246" s="40">
        <f>Table1[[#This Row],[Total (HRK million)                            ]]*1000000/Table1[[#This Row],[Population 2021]]</f>
        <v>97.713216957606065</v>
      </c>
      <c r="R246" s="64">
        <v>2951</v>
      </c>
      <c r="S246" s="35">
        <v>14.52984</v>
      </c>
      <c r="T246" s="36">
        <f>Table1[[#This Row],[Total (HRK million)   ]]*1000000/Table1[[#This Row],[Population 2020]]</f>
        <v>4923.7004405286343</v>
      </c>
      <c r="U246" s="35">
        <v>13.609892</v>
      </c>
      <c r="V246" s="36">
        <f>Table1[[#This Row],[Total (HRK million)                  ]]*1000000/Table1[[#This Row],[Population 2020]]</f>
        <v>4611.9593358183665</v>
      </c>
      <c r="W246" s="35">
        <f>Table1[[#This Row],[Total (HRK million)   ]]-Table1[[#This Row],[Total (HRK million)                  ]]</f>
        <v>0.91994799999999977</v>
      </c>
      <c r="X246" s="36">
        <f>Table1[[#This Row],[Total (HRK million)                             ]]*1000000/Table1[[#This Row],[Population 2020]]</f>
        <v>311.74110471026762</v>
      </c>
      <c r="Y246" s="68">
        <v>3018</v>
      </c>
      <c r="Z246" s="7">
        <v>13.581325</v>
      </c>
      <c r="AA246" s="6">
        <f>Table1[[#This Row],[Total (HRK million)                     ]]*1000000/Table1[[#This Row],[Population 2019                 ]]</f>
        <v>4500.107687210073</v>
      </c>
      <c r="AB246" s="7">
        <v>13.070004000000001</v>
      </c>
      <c r="AC246" s="6">
        <f>Table1[[#This Row],[Total (HRK million)                                   ]]*1000000/Table1[[#This Row],[Population 2019                 ]]</f>
        <v>4330.6838966202786</v>
      </c>
      <c r="AD246" s="7">
        <f>Table1[[#This Row],[Total (HRK million)                     ]]-Table1[[#This Row],[Total (HRK million)                                   ]]</f>
        <v>0.5113209999999988</v>
      </c>
      <c r="AE246" s="8">
        <f>Table1[[#This Row],[Total (HRK million)                       ]]*1000000/Table1[[#This Row],[Population 2019                 ]]</f>
        <v>169.42379058979415</v>
      </c>
      <c r="AF246" s="6">
        <v>3065</v>
      </c>
      <c r="AG246" s="7">
        <v>13.129284</v>
      </c>
      <c r="AH246" s="6">
        <f>Table1[[#This Row],[Total (HRK million)                                 ]]*1000000/Table1[[#This Row],[Population 2018]]</f>
        <v>4283.6163132137035</v>
      </c>
      <c r="AI246" s="7">
        <v>14.644830000000001</v>
      </c>
      <c r="AJ246" s="6">
        <f>Table1[[#This Row],[Total (HRK million)                                     ]]*1000000/Table1[[#This Row],[Population 2018]]</f>
        <v>4778.0848287112558</v>
      </c>
      <c r="AK246" s="7">
        <f>Table1[[#This Row],[Total (HRK million)                                 ]]-Table1[[#This Row],[Total (HRK million)                                     ]]</f>
        <v>-1.5155460000000005</v>
      </c>
      <c r="AL246" s="8">
        <f>Table1[[#This Row],[Total (HRK million)                                      ]]*1000000/Table1[[#This Row],[Population 2018]]</f>
        <v>-494.46851549755314</v>
      </c>
      <c r="AM246" s="9">
        <v>3121</v>
      </c>
      <c r="AN246" s="10">
        <v>9.6220979999999994</v>
      </c>
      <c r="AO246" s="11">
        <f>Table1[[#This Row],[Total (HRK million)                                         ]]*1000000/Table1[[#This Row],[Population 2017               ]]</f>
        <v>3083.017622556873</v>
      </c>
      <c r="AP246" s="10">
        <v>8.3470639999999996</v>
      </c>
      <c r="AQ246" s="11">
        <f>Table1[[#This Row],[Total (HRK million)                                          ]]*1000000/Table1[[#This Row],[Population 2017               ]]</f>
        <v>2674.4838192886896</v>
      </c>
      <c r="AR246" s="10">
        <f>Table1[[#This Row],[Total (HRK million)                                         ]]-Table1[[#This Row],[Total (HRK million)                                          ]]</f>
        <v>1.2750339999999998</v>
      </c>
      <c r="AS246" s="11">
        <f>Table1[[#This Row],[Total (HRK million)                                                  ]]*1000000/Table1[[#This Row],[Population 2017               ]]</f>
        <v>408.53380326818319</v>
      </c>
      <c r="AT246" s="45">
        <v>3245</v>
      </c>
      <c r="AU246" s="46">
        <v>10.375</v>
      </c>
      <c r="AV246" s="13">
        <f>Table1[[#This Row],[Total (HRK million)                                ]]*1000000/Table1[[#This Row],[Population 2016]]</f>
        <v>3197.2265023112482</v>
      </c>
      <c r="AW246" s="46">
        <v>9.8147420000000007</v>
      </c>
      <c r="AX246" s="13">
        <f>Table1[[#This Row],[Total (HRK million)                                                        ]]*1000000/Table1[[#This Row],[Population 2016]]</f>
        <v>3024.5738058551619</v>
      </c>
      <c r="AY246" s="82">
        <f>Table1[[#This Row],[Total (HRK million)                                ]]-Table1[[#This Row],[Total (HRK million)                                                        ]]</f>
        <v>0.56025799999999926</v>
      </c>
      <c r="AZ246" s="13">
        <f>Table1[[#This Row],[Total (HRK million)                                                                      ]]*1000000/Table1[[#This Row],[Population 2016]]</f>
        <v>172.65269645608606</v>
      </c>
      <c r="BA246" s="68">
        <v>3313</v>
      </c>
      <c r="BB246" s="52">
        <v>7.643961</v>
      </c>
      <c r="BC246" s="13">
        <f>Table1[[#This Row],[Total (HRK million)                                                           ]]*1000000/Table1[[#This Row],[Population 2015]]</f>
        <v>2307.2626018714154</v>
      </c>
      <c r="BD246" s="52">
        <v>8.7105189999999997</v>
      </c>
      <c r="BE246" s="13">
        <f>Table1[[#This Row],[Total (HRK million) ]]*1000000/Table1[[#This Row],[Population 2015]]</f>
        <v>2629.1937820706307</v>
      </c>
      <c r="BF246" s="82">
        <f>Table1[[#This Row],[Total (HRK million)                                                           ]]-Table1[[#This Row],[Total (HRK million) ]]</f>
        <v>-1.0665579999999997</v>
      </c>
      <c r="BG246" s="13">
        <f>Table1[[#This Row],[Total (HRK million)     ]]*1000000/Table1[[#This Row],[Population 2015]]</f>
        <v>-321.93118019921513</v>
      </c>
      <c r="BH246" s="68">
        <v>3345</v>
      </c>
      <c r="BI246" s="88">
        <v>9.7435580000000002</v>
      </c>
      <c r="BJ246" s="12">
        <f>Table1[[#This Row],[Total (HRK million)                                  ]]*1000000/Table1[[#This Row],[Population 2014]]</f>
        <v>2912.8723467862483</v>
      </c>
      <c r="BK246" s="88">
        <v>9.9601159999999993</v>
      </c>
      <c r="BL246" s="12">
        <f>Table1[[#This Row],[Total (HRK million)    ]]*1000000/Table1[[#This Row],[Population 2014]]</f>
        <v>2977.613153961136</v>
      </c>
      <c r="BM246" s="88">
        <f>Table1[[#This Row],[Total (HRK million)                                  ]]-Table1[[#This Row],[Total (HRK million)    ]]</f>
        <v>-0.21655799999999914</v>
      </c>
      <c r="BN246" s="12">
        <f>Table1[[#This Row],[Total (HRK million)      ]]*1000000/Table1[[#This Row],[Population 2014]]</f>
        <v>-64.740807174887635</v>
      </c>
      <c r="BO246" s="94">
        <v>5</v>
      </c>
      <c r="BP246" s="53">
        <v>5</v>
      </c>
      <c r="BQ246" s="55">
        <v>5</v>
      </c>
      <c r="BR246" s="26">
        <v>4</v>
      </c>
      <c r="BS246" s="13">
        <v>5</v>
      </c>
      <c r="BT246" s="13">
        <v>4</v>
      </c>
      <c r="BU246" s="13">
        <v>4</v>
      </c>
      <c r="BV246" s="13">
        <v>4</v>
      </c>
      <c r="BW246" s="56">
        <v>3</v>
      </c>
    </row>
    <row r="247" spans="1:75" x14ac:dyDescent="0.25">
      <c r="A247" s="14" t="s">
        <v>608</v>
      </c>
      <c r="B247" s="15" t="s">
        <v>75</v>
      </c>
      <c r="C247" s="15" t="s">
        <v>364</v>
      </c>
      <c r="D247" s="48">
        <v>580</v>
      </c>
      <c r="E247" s="44">
        <v>2.6469504100000001</v>
      </c>
      <c r="F247" s="40">
        <f>Table1[[#This Row],[Total (HRK million)]]*1000000/Table1[[#This Row],[Population 2022]]</f>
        <v>4563.7076034482761</v>
      </c>
      <c r="G247" s="44">
        <v>2.6128118499999999</v>
      </c>
      <c r="H247" s="40">
        <f>Table1[[#This Row],[Total (HRK million)                ]]*1000000/Table1[[#This Row],[Population 2022]]</f>
        <v>4504.8480172413792</v>
      </c>
      <c r="I247" s="44">
        <v>3.4138560000000054E-2</v>
      </c>
      <c r="J247" s="40">
        <f>Table1[[#This Row],[Total (HRK million)                           ]]*1000000/Table1[[#This Row],[Population 2022]]</f>
        <v>58.859586206896651</v>
      </c>
      <c r="K247" s="48">
        <v>593</v>
      </c>
      <c r="L247" s="44">
        <v>2.8704139999999998</v>
      </c>
      <c r="M247" s="40">
        <f>Table1[[#This Row],[Total (HRK million)  ]]*1000000/Table1[[#This Row],[Population 2021]]</f>
        <v>4840.4957841483983</v>
      </c>
      <c r="N247" s="44">
        <v>3.0911240000000002</v>
      </c>
      <c r="O247" s="40">
        <f>Table1[[#This Row],[Total (HRK million)                 ]]*1000000/Table1[[#This Row],[Population 2021]]</f>
        <v>5212.6880269814501</v>
      </c>
      <c r="P247" s="44">
        <v>-0.22071000000000041</v>
      </c>
      <c r="Q247" s="40">
        <f>Table1[[#This Row],[Total (HRK million)                            ]]*1000000/Table1[[#This Row],[Population 2021]]</f>
        <v>-372.19224283305294</v>
      </c>
      <c r="R247" s="64">
        <v>510</v>
      </c>
      <c r="S247" s="35">
        <v>3.3369849999999999</v>
      </c>
      <c r="T247" s="36">
        <f>Table1[[#This Row],[Total (HRK million)   ]]*1000000/Table1[[#This Row],[Population 2020]]</f>
        <v>6543.1078431372553</v>
      </c>
      <c r="U247" s="35">
        <v>4.1596380000000002</v>
      </c>
      <c r="V247" s="36">
        <f>Table1[[#This Row],[Total (HRK million)                  ]]*1000000/Table1[[#This Row],[Population 2020]]</f>
        <v>8156.1529411764704</v>
      </c>
      <c r="W247" s="35">
        <f>Table1[[#This Row],[Total (HRK million)   ]]-Table1[[#This Row],[Total (HRK million)                  ]]</f>
        <v>-0.8226530000000003</v>
      </c>
      <c r="X247" s="36">
        <f>Table1[[#This Row],[Total (HRK million)                             ]]*1000000/Table1[[#This Row],[Population 2020]]</f>
        <v>-1613.0450980392163</v>
      </c>
      <c r="Y247" s="68">
        <v>548</v>
      </c>
      <c r="Z247" s="7">
        <v>3.827248</v>
      </c>
      <c r="AA247" s="6">
        <f>Table1[[#This Row],[Total (HRK million)                     ]]*1000000/Table1[[#This Row],[Population 2019                 ]]</f>
        <v>6984.0291970802919</v>
      </c>
      <c r="AB247" s="7">
        <v>4.3656499999999996</v>
      </c>
      <c r="AC247" s="6">
        <f>Table1[[#This Row],[Total (HRK million)                                   ]]*1000000/Table1[[#This Row],[Population 2019                 ]]</f>
        <v>7966.5145985401459</v>
      </c>
      <c r="AD247" s="7">
        <f>Table1[[#This Row],[Total (HRK million)                     ]]-Table1[[#This Row],[Total (HRK million)                                   ]]</f>
        <v>-0.5384019999999996</v>
      </c>
      <c r="AE247" s="8">
        <f>Table1[[#This Row],[Total (HRK million)                       ]]*1000000/Table1[[#This Row],[Population 2019                 ]]</f>
        <v>-982.48540145985339</v>
      </c>
      <c r="AF247" s="6">
        <v>576</v>
      </c>
      <c r="AG247" s="7">
        <v>3.0098159999999998</v>
      </c>
      <c r="AH247" s="6">
        <f>Table1[[#This Row],[Total (HRK million)                                 ]]*1000000/Table1[[#This Row],[Population 2018]]</f>
        <v>5225.375</v>
      </c>
      <c r="AI247" s="7">
        <v>3.5956109999999999</v>
      </c>
      <c r="AJ247" s="6">
        <f>Table1[[#This Row],[Total (HRK million)                                     ]]*1000000/Table1[[#This Row],[Population 2018]]</f>
        <v>6242.380208333333</v>
      </c>
      <c r="AK247" s="7">
        <f>Table1[[#This Row],[Total (HRK million)                                 ]]-Table1[[#This Row],[Total (HRK million)                                     ]]</f>
        <v>-0.58579500000000007</v>
      </c>
      <c r="AL247" s="8">
        <f>Table1[[#This Row],[Total (HRK million)                                      ]]*1000000/Table1[[#This Row],[Population 2018]]</f>
        <v>-1017.0052083333335</v>
      </c>
      <c r="AM247" s="9">
        <v>583</v>
      </c>
      <c r="AN247" s="10">
        <v>3.0294349999999999</v>
      </c>
      <c r="AO247" s="11">
        <f>Table1[[#This Row],[Total (HRK million)                                         ]]*1000000/Table1[[#This Row],[Population 2017               ]]</f>
        <v>5196.2864493996567</v>
      </c>
      <c r="AP247" s="10">
        <v>3.2041029999999999</v>
      </c>
      <c r="AQ247" s="11">
        <f>Table1[[#This Row],[Total (HRK million)                                          ]]*1000000/Table1[[#This Row],[Population 2017               ]]</f>
        <v>5495.888507718696</v>
      </c>
      <c r="AR247" s="10">
        <f>Table1[[#This Row],[Total (HRK million)                                         ]]-Table1[[#This Row],[Total (HRK million)                                          ]]</f>
        <v>-0.17466800000000005</v>
      </c>
      <c r="AS247" s="11">
        <f>Table1[[#This Row],[Total (HRK million)                                                  ]]*1000000/Table1[[#This Row],[Population 2017               ]]</f>
        <v>-299.60205831903954</v>
      </c>
      <c r="AT247" s="45">
        <v>594</v>
      </c>
      <c r="AU247" s="46">
        <v>2.5009960000000002</v>
      </c>
      <c r="AV247" s="13">
        <f>Table1[[#This Row],[Total (HRK million)                                ]]*1000000/Table1[[#This Row],[Population 2016]]</f>
        <v>4210.4309764309764</v>
      </c>
      <c r="AW247" s="46">
        <v>2.2867579999999998</v>
      </c>
      <c r="AX247" s="13">
        <f>Table1[[#This Row],[Total (HRK million)                                                        ]]*1000000/Table1[[#This Row],[Population 2016]]</f>
        <v>3849.7609427609427</v>
      </c>
      <c r="AY247" s="82">
        <f>Table1[[#This Row],[Total (HRK million)                                ]]-Table1[[#This Row],[Total (HRK million)                                                        ]]</f>
        <v>0.21423800000000037</v>
      </c>
      <c r="AZ247" s="13">
        <f>Table1[[#This Row],[Total (HRK million)                                                                      ]]*1000000/Table1[[#This Row],[Population 2016]]</f>
        <v>360.67003367003429</v>
      </c>
      <c r="BA247" s="68">
        <v>610</v>
      </c>
      <c r="BB247" s="52">
        <v>2.401335</v>
      </c>
      <c r="BC247" s="13">
        <f>Table1[[#This Row],[Total (HRK million)                                                           ]]*1000000/Table1[[#This Row],[Population 2015]]</f>
        <v>3936.6147540983607</v>
      </c>
      <c r="BD247" s="52">
        <v>2.9492150000000001</v>
      </c>
      <c r="BE247" s="13">
        <f>Table1[[#This Row],[Total (HRK million) ]]*1000000/Table1[[#This Row],[Population 2015]]</f>
        <v>4834.7786885245905</v>
      </c>
      <c r="BF247" s="82">
        <f>Table1[[#This Row],[Total (HRK million)                                                           ]]-Table1[[#This Row],[Total (HRK million) ]]</f>
        <v>-0.54788000000000014</v>
      </c>
      <c r="BG247" s="13">
        <f>Table1[[#This Row],[Total (HRK million)     ]]*1000000/Table1[[#This Row],[Population 2015]]</f>
        <v>-898.16393442622973</v>
      </c>
      <c r="BH247" s="68">
        <v>654</v>
      </c>
      <c r="BI247" s="88">
        <v>2.1380400000000002</v>
      </c>
      <c r="BJ247" s="12">
        <f>Table1[[#This Row],[Total (HRK million)                                  ]]*1000000/Table1[[#This Row],[Population 2014]]</f>
        <v>3269.1743119266057</v>
      </c>
      <c r="BK247" s="88">
        <v>2.5970789999999999</v>
      </c>
      <c r="BL247" s="12">
        <f>Table1[[#This Row],[Total (HRK million)    ]]*1000000/Table1[[#This Row],[Population 2014]]</f>
        <v>3971.0688073394494</v>
      </c>
      <c r="BM247" s="88">
        <f>Table1[[#This Row],[Total (HRK million)                                  ]]-Table1[[#This Row],[Total (HRK million)    ]]</f>
        <v>-0.45903899999999975</v>
      </c>
      <c r="BN247" s="12">
        <f>Table1[[#This Row],[Total (HRK million)      ]]*1000000/Table1[[#This Row],[Population 2014]]</f>
        <v>-701.89449541284364</v>
      </c>
      <c r="BO247" s="94">
        <v>5</v>
      </c>
      <c r="BP247" s="53">
        <v>5</v>
      </c>
      <c r="BQ247" s="55">
        <v>5</v>
      </c>
      <c r="BR247" s="26">
        <v>2</v>
      </c>
      <c r="BS247" s="13">
        <v>3</v>
      </c>
      <c r="BT247" s="13">
        <v>4</v>
      </c>
      <c r="BU247" s="13">
        <v>2</v>
      </c>
      <c r="BV247" s="13">
        <v>0</v>
      </c>
      <c r="BW247" s="56">
        <v>0</v>
      </c>
    </row>
    <row r="248" spans="1:75" x14ac:dyDescent="0.25">
      <c r="A248" s="14" t="s">
        <v>608</v>
      </c>
      <c r="B248" s="15" t="s">
        <v>671</v>
      </c>
      <c r="C248" s="41" t="s">
        <v>624</v>
      </c>
      <c r="D248" s="45">
        <v>4195</v>
      </c>
      <c r="E248" s="46">
        <v>21.10320463</v>
      </c>
      <c r="F248" s="36">
        <f>Table1[[#This Row],[Total (HRK million)]]*1000000/Table1[[#This Row],[Population 2022]]</f>
        <v>5030.5612943980923</v>
      </c>
      <c r="G248" s="46">
        <v>19.369189460000001</v>
      </c>
      <c r="H248" s="36">
        <f>Table1[[#This Row],[Total (HRK million)                ]]*1000000/Table1[[#This Row],[Population 2022]]</f>
        <v>4617.2084529201429</v>
      </c>
      <c r="I248" s="46">
        <v>1.7340151699999982</v>
      </c>
      <c r="J248" s="36">
        <f>Table1[[#This Row],[Total (HRK million)                           ]]*1000000/Table1[[#This Row],[Population 2022]]</f>
        <v>413.35284147794948</v>
      </c>
      <c r="K248" s="45">
        <v>4087</v>
      </c>
      <c r="L248" s="46">
        <v>27.164211999999999</v>
      </c>
      <c r="M248" s="36">
        <f>Table1[[#This Row],[Total (HRK million)  ]]*1000000/Table1[[#This Row],[Population 2021]]</f>
        <v>6646.4918032786882</v>
      </c>
      <c r="N248" s="46">
        <v>26.290134999999999</v>
      </c>
      <c r="O248" s="36">
        <f>Table1[[#This Row],[Total (HRK million)                 ]]*1000000/Table1[[#This Row],[Population 2021]]</f>
        <v>6432.6241742109123</v>
      </c>
      <c r="P248" s="46">
        <v>0.87407699999999977</v>
      </c>
      <c r="Q248" s="36">
        <f>Table1[[#This Row],[Total (HRK million)                            ]]*1000000/Table1[[#This Row],[Population 2021]]</f>
        <v>213.86762906777582</v>
      </c>
      <c r="R248" s="64">
        <v>4824</v>
      </c>
      <c r="S248" s="35">
        <v>27.260711000000001</v>
      </c>
      <c r="T248" s="36">
        <f>Table1[[#This Row],[Total (HRK million)   ]]*1000000/Table1[[#This Row],[Population 2020]]</f>
        <v>5651.0594941956879</v>
      </c>
      <c r="U248" s="35">
        <v>26.833169000000002</v>
      </c>
      <c r="V248" s="36">
        <f>Table1[[#This Row],[Total (HRK million)                  ]]*1000000/Table1[[#This Row],[Population 2020]]</f>
        <v>5562.4313847429521</v>
      </c>
      <c r="W248" s="35">
        <f>Table1[[#This Row],[Total (HRK million)   ]]-Table1[[#This Row],[Total (HRK million)                  ]]</f>
        <v>0.42754199999999898</v>
      </c>
      <c r="X248" s="36">
        <f>Table1[[#This Row],[Total (HRK million)                             ]]*1000000/Table1[[#This Row],[Population 2020]]</f>
        <v>88.628109452736098</v>
      </c>
      <c r="Y248" s="68">
        <v>4767</v>
      </c>
      <c r="Z248" s="7">
        <v>21.11748</v>
      </c>
      <c r="AA248" s="6">
        <f>Table1[[#This Row],[Total (HRK million)                     ]]*1000000/Table1[[#This Row],[Population 2019                 ]]</f>
        <v>4429.9307740717431</v>
      </c>
      <c r="AB248" s="7">
        <v>23.56607</v>
      </c>
      <c r="AC248" s="6">
        <f>Table1[[#This Row],[Total (HRK million)                                   ]]*1000000/Table1[[#This Row],[Population 2019                 ]]</f>
        <v>4943.5850639815399</v>
      </c>
      <c r="AD248" s="7">
        <f>Table1[[#This Row],[Total (HRK million)                     ]]-Table1[[#This Row],[Total (HRK million)                                   ]]</f>
        <v>-2.4485899999999994</v>
      </c>
      <c r="AE248" s="8">
        <f>Table1[[#This Row],[Total (HRK million)                       ]]*1000000/Table1[[#This Row],[Population 2019                 ]]</f>
        <v>-513.65428990979638</v>
      </c>
      <c r="AF248" s="6">
        <v>4667</v>
      </c>
      <c r="AG248" s="7">
        <v>19.902442000000001</v>
      </c>
      <c r="AH248" s="6">
        <f>Table1[[#This Row],[Total (HRK million)                                 ]]*1000000/Table1[[#This Row],[Population 2018]]</f>
        <v>4264.5043925433902</v>
      </c>
      <c r="AI248" s="7">
        <v>17.606383999999998</v>
      </c>
      <c r="AJ248" s="6">
        <f>Table1[[#This Row],[Total (HRK million)                                     ]]*1000000/Table1[[#This Row],[Population 2018]]</f>
        <v>3772.527105206771</v>
      </c>
      <c r="AK248" s="7">
        <f>Table1[[#This Row],[Total (HRK million)                                 ]]-Table1[[#This Row],[Total (HRK million)                                     ]]</f>
        <v>2.2960580000000022</v>
      </c>
      <c r="AL248" s="8">
        <f>Table1[[#This Row],[Total (HRK million)                                      ]]*1000000/Table1[[#This Row],[Population 2018]]</f>
        <v>491.97728733661933</v>
      </c>
      <c r="AM248" s="9">
        <v>4609</v>
      </c>
      <c r="AN248" s="10">
        <v>16.618344</v>
      </c>
      <c r="AO248" s="11">
        <f>Table1[[#This Row],[Total (HRK million)                                         ]]*1000000/Table1[[#This Row],[Population 2017               ]]</f>
        <v>3605.6289867650248</v>
      </c>
      <c r="AP248" s="10">
        <v>15.929702000000001</v>
      </c>
      <c r="AQ248" s="11">
        <f>Table1[[#This Row],[Total (HRK million)                                          ]]*1000000/Table1[[#This Row],[Population 2017               ]]</f>
        <v>3456.2165328704709</v>
      </c>
      <c r="AR248" s="10">
        <f>Table1[[#This Row],[Total (HRK million)                                         ]]-Table1[[#This Row],[Total (HRK million)                                          ]]</f>
        <v>0.68864199999999975</v>
      </c>
      <c r="AS248" s="11">
        <f>Table1[[#This Row],[Total (HRK million)                                                  ]]*1000000/Table1[[#This Row],[Population 2017               ]]</f>
        <v>149.41245389455409</v>
      </c>
      <c r="AT248" s="45">
        <v>4452</v>
      </c>
      <c r="AU248" s="46">
        <v>14.240760999999999</v>
      </c>
      <c r="AV248" s="13">
        <f>Table1[[#This Row],[Total (HRK million)                                ]]*1000000/Table1[[#This Row],[Population 2016]]</f>
        <v>3198.7333782569631</v>
      </c>
      <c r="AW248" s="46">
        <v>13.920685000000001</v>
      </c>
      <c r="AX248" s="13">
        <f>Table1[[#This Row],[Total (HRK million)                                                        ]]*1000000/Table1[[#This Row],[Population 2016]]</f>
        <v>3126.8384995507636</v>
      </c>
      <c r="AY248" s="82">
        <f>Table1[[#This Row],[Total (HRK million)                                ]]-Table1[[#This Row],[Total (HRK million)                                                        ]]</f>
        <v>0.32007599999999847</v>
      </c>
      <c r="AZ248" s="13">
        <f>Table1[[#This Row],[Total (HRK million)                                                                      ]]*1000000/Table1[[#This Row],[Population 2016]]</f>
        <v>71.894878706199123</v>
      </c>
      <c r="BA248" s="68">
        <v>4405</v>
      </c>
      <c r="BB248" s="52">
        <v>14.137914</v>
      </c>
      <c r="BC248" s="13">
        <f>Table1[[#This Row],[Total (HRK million)                                                           ]]*1000000/Table1[[#This Row],[Population 2015]]</f>
        <v>3209.5150964812715</v>
      </c>
      <c r="BD248" s="52">
        <v>18.757019</v>
      </c>
      <c r="BE248" s="13">
        <f>Table1[[#This Row],[Total (HRK million) ]]*1000000/Table1[[#This Row],[Population 2015]]</f>
        <v>4258.1200908059027</v>
      </c>
      <c r="BF248" s="82">
        <f>Table1[[#This Row],[Total (HRK million)                                                           ]]-Table1[[#This Row],[Total (HRK million) ]]</f>
        <v>-4.6191049999999994</v>
      </c>
      <c r="BG248" s="13">
        <f>Table1[[#This Row],[Total (HRK million)     ]]*1000000/Table1[[#This Row],[Population 2015]]</f>
        <v>-1048.604994324631</v>
      </c>
      <c r="BH248" s="68">
        <v>4361</v>
      </c>
      <c r="BI248" s="88">
        <v>11.988939</v>
      </c>
      <c r="BJ248" s="12">
        <f>Table1[[#This Row],[Total (HRK million)                                  ]]*1000000/Table1[[#This Row],[Population 2014]]</f>
        <v>2749.1261178628756</v>
      </c>
      <c r="BK248" s="88">
        <v>18.666117</v>
      </c>
      <c r="BL248" s="12">
        <f>Table1[[#This Row],[Total (HRK million)    ]]*1000000/Table1[[#This Row],[Population 2014]]</f>
        <v>4280.2377894978217</v>
      </c>
      <c r="BM248" s="88">
        <f>Table1[[#This Row],[Total (HRK million)                                  ]]-Table1[[#This Row],[Total (HRK million)    ]]</f>
        <v>-6.6771779999999996</v>
      </c>
      <c r="BN248" s="12">
        <f>Table1[[#This Row],[Total (HRK million)      ]]*1000000/Table1[[#This Row],[Population 2014]]</f>
        <v>-1531.1116716349461</v>
      </c>
      <c r="BO248" s="94">
        <v>5</v>
      </c>
      <c r="BP248" s="53">
        <v>4</v>
      </c>
      <c r="BQ248" s="55">
        <v>4</v>
      </c>
      <c r="BR248" s="26">
        <v>4</v>
      </c>
      <c r="BS248" s="13">
        <v>4</v>
      </c>
      <c r="BT248" s="13">
        <v>4</v>
      </c>
      <c r="BU248" s="13">
        <v>4</v>
      </c>
      <c r="BV248" s="13">
        <v>3</v>
      </c>
      <c r="BW248" s="56">
        <v>1</v>
      </c>
    </row>
    <row r="249" spans="1:75" x14ac:dyDescent="0.25">
      <c r="A249" s="14" t="s">
        <v>608</v>
      </c>
      <c r="B249" s="15" t="s">
        <v>661</v>
      </c>
      <c r="C249" s="15" t="s">
        <v>179</v>
      </c>
      <c r="D249" s="45">
        <v>2649</v>
      </c>
      <c r="E249" s="44">
        <v>13.52803052</v>
      </c>
      <c r="F249" s="40">
        <f>Table1[[#This Row],[Total (HRK million)]]*1000000/Table1[[#This Row],[Population 2022]]</f>
        <v>5106.8442884107208</v>
      </c>
      <c r="G249" s="44">
        <v>11.3187257</v>
      </c>
      <c r="H249" s="40">
        <f>Table1[[#This Row],[Total (HRK million)                ]]*1000000/Table1[[#This Row],[Population 2022]]</f>
        <v>4272.8296338240843</v>
      </c>
      <c r="I249" s="44">
        <v>2.2093048200000003</v>
      </c>
      <c r="J249" s="40">
        <f>Table1[[#This Row],[Total (HRK million)                           ]]*1000000/Table1[[#This Row],[Population 2022]]</f>
        <v>834.01465458663654</v>
      </c>
      <c r="K249" s="45">
        <v>2703</v>
      </c>
      <c r="L249" s="44">
        <v>9.4076310000000003</v>
      </c>
      <c r="M249" s="40">
        <f>Table1[[#This Row],[Total (HRK million)  ]]*1000000/Table1[[#This Row],[Population 2021]]</f>
        <v>3480.4406215316317</v>
      </c>
      <c r="N249" s="44">
        <v>16.645503000000001</v>
      </c>
      <c r="O249" s="40">
        <f>Table1[[#This Row],[Total (HRK million)                 ]]*1000000/Table1[[#This Row],[Population 2021]]</f>
        <v>6158.1587125416208</v>
      </c>
      <c r="P249" s="44">
        <v>-7.2378720000000012</v>
      </c>
      <c r="Q249" s="40">
        <f>Table1[[#This Row],[Total (HRK million)                            ]]*1000000/Table1[[#This Row],[Population 2021]]</f>
        <v>-2677.7180910099892</v>
      </c>
      <c r="R249" s="64">
        <v>3136</v>
      </c>
      <c r="S249" s="35">
        <v>12.249634</v>
      </c>
      <c r="T249" s="36">
        <f>Table1[[#This Row],[Total (HRK million)   ]]*1000000/Table1[[#This Row],[Population 2020]]</f>
        <v>3906.1332908163267</v>
      </c>
      <c r="U249" s="35">
        <v>12.795030000000001</v>
      </c>
      <c r="V249" s="36">
        <f>Table1[[#This Row],[Total (HRK million)                  ]]*1000000/Table1[[#This Row],[Population 2020]]</f>
        <v>4080.047831632653</v>
      </c>
      <c r="W249" s="35">
        <f>Table1[[#This Row],[Total (HRK million)   ]]-Table1[[#This Row],[Total (HRK million)                  ]]</f>
        <v>-0.54539600000000021</v>
      </c>
      <c r="X249" s="36">
        <f>Table1[[#This Row],[Total (HRK million)                             ]]*1000000/Table1[[#This Row],[Population 2020]]</f>
        <v>-173.91454081632659</v>
      </c>
      <c r="Y249" s="68">
        <v>3155</v>
      </c>
      <c r="Z249" s="7">
        <v>8.7440379999999998</v>
      </c>
      <c r="AA249" s="6">
        <f>Table1[[#This Row],[Total (HRK million)                     ]]*1000000/Table1[[#This Row],[Population 2019                 ]]</f>
        <v>2771.4858954041206</v>
      </c>
      <c r="AB249" s="7">
        <v>8.7374899999999993</v>
      </c>
      <c r="AC249" s="6">
        <f>Table1[[#This Row],[Total (HRK million)                                   ]]*1000000/Table1[[#This Row],[Population 2019                 ]]</f>
        <v>2769.4104595879558</v>
      </c>
      <c r="AD249" s="7">
        <f>Table1[[#This Row],[Total (HRK million)                     ]]-Table1[[#This Row],[Total (HRK million)                                   ]]</f>
        <v>6.5480000000004424E-3</v>
      </c>
      <c r="AE249" s="8">
        <f>Table1[[#This Row],[Total (HRK million)                       ]]*1000000/Table1[[#This Row],[Population 2019                 ]]</f>
        <v>2.075435816164958</v>
      </c>
      <c r="AF249" s="6">
        <v>3103</v>
      </c>
      <c r="AG249" s="7">
        <v>9.0070899999999998</v>
      </c>
      <c r="AH249" s="6">
        <f>Table1[[#This Row],[Total (HRK million)                                 ]]*1000000/Table1[[#This Row],[Population 2018]]</f>
        <v>2902.7038349983886</v>
      </c>
      <c r="AI249" s="7">
        <v>8.5387400000000007</v>
      </c>
      <c r="AJ249" s="6">
        <f>Table1[[#This Row],[Total (HRK million)                                     ]]*1000000/Table1[[#This Row],[Population 2018]]</f>
        <v>2751.7692555591361</v>
      </c>
      <c r="AK249" s="7">
        <f>Table1[[#This Row],[Total (HRK million)                                 ]]-Table1[[#This Row],[Total (HRK million)                                     ]]</f>
        <v>0.46834999999999916</v>
      </c>
      <c r="AL249" s="8">
        <f>Table1[[#This Row],[Total (HRK million)                                      ]]*1000000/Table1[[#This Row],[Population 2018]]</f>
        <v>150.93457943925205</v>
      </c>
      <c r="AM249" s="9">
        <v>3074</v>
      </c>
      <c r="AN249" s="10">
        <v>5.7607309999999998</v>
      </c>
      <c r="AO249" s="11">
        <f>Table1[[#This Row],[Total (HRK million)                                         ]]*1000000/Table1[[#This Row],[Population 2017               ]]</f>
        <v>1874.0178919973976</v>
      </c>
      <c r="AP249" s="10">
        <v>6.0873699999999999</v>
      </c>
      <c r="AQ249" s="11">
        <f>Table1[[#This Row],[Total (HRK million)                                          ]]*1000000/Table1[[#This Row],[Population 2017               ]]</f>
        <v>1980.2765126870527</v>
      </c>
      <c r="AR249" s="10">
        <f>Table1[[#This Row],[Total (HRK million)                                         ]]-Table1[[#This Row],[Total (HRK million)                                          ]]</f>
        <v>-0.32663900000000012</v>
      </c>
      <c r="AS249" s="11">
        <f>Table1[[#This Row],[Total (HRK million)                                                  ]]*1000000/Table1[[#This Row],[Population 2017               ]]</f>
        <v>-106.25862068965522</v>
      </c>
      <c r="AT249" s="45">
        <v>3105</v>
      </c>
      <c r="AU249" s="46">
        <v>5.872903</v>
      </c>
      <c r="AV249" s="13">
        <f>Table1[[#This Row],[Total (HRK million)                                ]]*1000000/Table1[[#This Row],[Population 2016]]</f>
        <v>1891.4341384863123</v>
      </c>
      <c r="AW249" s="46">
        <v>5.3847290000000001</v>
      </c>
      <c r="AX249" s="13">
        <f>Table1[[#This Row],[Total (HRK million)                                                        ]]*1000000/Table1[[#This Row],[Population 2016]]</f>
        <v>1734.2122383252818</v>
      </c>
      <c r="AY249" s="82">
        <f>Table1[[#This Row],[Total (HRK million)                                ]]-Table1[[#This Row],[Total (HRK million)                                                        ]]</f>
        <v>0.48817399999999989</v>
      </c>
      <c r="AZ249" s="13">
        <f>Table1[[#This Row],[Total (HRK million)                                                                      ]]*1000000/Table1[[#This Row],[Population 2016]]</f>
        <v>157.22190016103056</v>
      </c>
      <c r="BA249" s="68">
        <v>3114</v>
      </c>
      <c r="BB249" s="52">
        <v>4.0862540000000003</v>
      </c>
      <c r="BC249" s="13">
        <f>Table1[[#This Row],[Total (HRK million)                                                           ]]*1000000/Table1[[#This Row],[Population 2015]]</f>
        <v>1312.2202954399488</v>
      </c>
      <c r="BD249" s="52">
        <v>4.1462519999999996</v>
      </c>
      <c r="BE249" s="13">
        <f>Table1[[#This Row],[Total (HRK million) ]]*1000000/Table1[[#This Row],[Population 2015]]</f>
        <v>1331.4874759152215</v>
      </c>
      <c r="BF249" s="82">
        <f>Table1[[#This Row],[Total (HRK million)                                                           ]]-Table1[[#This Row],[Total (HRK million) ]]</f>
        <v>-5.999799999999933E-2</v>
      </c>
      <c r="BG249" s="13">
        <f>Table1[[#This Row],[Total (HRK million)     ]]*1000000/Table1[[#This Row],[Population 2015]]</f>
        <v>-19.267180475272745</v>
      </c>
      <c r="BH249" s="68">
        <v>2952</v>
      </c>
      <c r="BI249" s="88">
        <v>5.975886</v>
      </c>
      <c r="BJ249" s="12">
        <f>Table1[[#This Row],[Total (HRK million)                                  ]]*1000000/Table1[[#This Row],[Population 2014]]</f>
        <v>2024.3516260162601</v>
      </c>
      <c r="BK249" s="88">
        <v>5.1780759999999999</v>
      </c>
      <c r="BL249" s="12">
        <f>Table1[[#This Row],[Total (HRK million)    ]]*1000000/Table1[[#This Row],[Population 2014]]</f>
        <v>1754.0907859078591</v>
      </c>
      <c r="BM249" s="88">
        <f>Table1[[#This Row],[Total (HRK million)                                  ]]-Table1[[#This Row],[Total (HRK million)    ]]</f>
        <v>0.79781000000000013</v>
      </c>
      <c r="BN249" s="12">
        <f>Table1[[#This Row],[Total (HRK million)      ]]*1000000/Table1[[#This Row],[Population 2014]]</f>
        <v>270.26084010840111</v>
      </c>
      <c r="BO249" s="94">
        <v>5</v>
      </c>
      <c r="BP249" s="53">
        <v>5</v>
      </c>
      <c r="BQ249" s="55">
        <v>5</v>
      </c>
      <c r="BR249" s="26">
        <v>5</v>
      </c>
      <c r="BS249" s="13">
        <v>5</v>
      </c>
      <c r="BT249" s="13">
        <v>4</v>
      </c>
      <c r="BU249" s="13">
        <v>4</v>
      </c>
      <c r="BV249" s="13">
        <v>3</v>
      </c>
      <c r="BW249" s="56">
        <v>2</v>
      </c>
    </row>
    <row r="250" spans="1:75" x14ac:dyDescent="0.25">
      <c r="A250" s="14" t="s">
        <v>608</v>
      </c>
      <c r="B250" s="15" t="s">
        <v>669</v>
      </c>
      <c r="C250" s="15" t="s">
        <v>291</v>
      </c>
      <c r="D250" s="48">
        <v>853</v>
      </c>
      <c r="E250" s="44">
        <v>6.3929601299999996</v>
      </c>
      <c r="F250" s="40">
        <f>Table1[[#This Row],[Total (HRK million)]]*1000000/Table1[[#This Row],[Population 2022]]</f>
        <v>7494.6777608440798</v>
      </c>
      <c r="G250" s="44">
        <v>8.0011813400000005</v>
      </c>
      <c r="H250" s="40">
        <f>Table1[[#This Row],[Total (HRK million)                ]]*1000000/Table1[[#This Row],[Population 2022]]</f>
        <v>9380.048464243846</v>
      </c>
      <c r="I250" s="44">
        <v>-1.60822121</v>
      </c>
      <c r="J250" s="40">
        <f>Table1[[#This Row],[Total (HRK million)                           ]]*1000000/Table1[[#This Row],[Population 2022]]</f>
        <v>-1885.3707033997655</v>
      </c>
      <c r="K250" s="48">
        <v>850</v>
      </c>
      <c r="L250" s="44">
        <v>5.5532919999999999</v>
      </c>
      <c r="M250" s="40">
        <f>Table1[[#This Row],[Total (HRK million)  ]]*1000000/Table1[[#This Row],[Population 2021]]</f>
        <v>6533.2847058823527</v>
      </c>
      <c r="N250" s="44">
        <v>7.1165700000000003</v>
      </c>
      <c r="O250" s="40">
        <f>Table1[[#This Row],[Total (HRK million)                 ]]*1000000/Table1[[#This Row],[Population 2021]]</f>
        <v>8372.4352941176476</v>
      </c>
      <c r="P250" s="44">
        <v>-1.5632780000000004</v>
      </c>
      <c r="Q250" s="40">
        <f>Table1[[#This Row],[Total (HRK million)                            ]]*1000000/Table1[[#This Row],[Population 2021]]</f>
        <v>-1839.1505882352947</v>
      </c>
      <c r="R250" s="64">
        <v>880</v>
      </c>
      <c r="S250" s="35">
        <v>6.2524160000000002</v>
      </c>
      <c r="T250" s="36">
        <f>Table1[[#This Row],[Total (HRK million)   ]]*1000000/Table1[[#This Row],[Population 2020]]</f>
        <v>7105.0181818181818</v>
      </c>
      <c r="U250" s="35">
        <v>5.715192</v>
      </c>
      <c r="V250" s="36">
        <f>Table1[[#This Row],[Total (HRK million)                  ]]*1000000/Table1[[#This Row],[Population 2020]]</f>
        <v>6494.5363636363636</v>
      </c>
      <c r="W250" s="35">
        <f>Table1[[#This Row],[Total (HRK million)   ]]-Table1[[#This Row],[Total (HRK million)                  ]]</f>
        <v>0.53722400000000015</v>
      </c>
      <c r="X250" s="36">
        <f>Table1[[#This Row],[Total (HRK million)                             ]]*1000000/Table1[[#This Row],[Population 2020]]</f>
        <v>610.48181818181831</v>
      </c>
      <c r="Y250" s="68">
        <v>893</v>
      </c>
      <c r="Z250" s="7">
        <v>6.0449679999999999</v>
      </c>
      <c r="AA250" s="6">
        <f>Table1[[#This Row],[Total (HRK million)                     ]]*1000000/Table1[[#This Row],[Population 2019                 ]]</f>
        <v>6769.2810750279959</v>
      </c>
      <c r="AB250" s="7">
        <v>7.3162500000000001</v>
      </c>
      <c r="AC250" s="6">
        <f>Table1[[#This Row],[Total (HRK million)                                   ]]*1000000/Table1[[#This Row],[Population 2019                 ]]</f>
        <v>8192.8891377379623</v>
      </c>
      <c r="AD250" s="7">
        <f>Table1[[#This Row],[Total (HRK million)                     ]]-Table1[[#This Row],[Total (HRK million)                                   ]]</f>
        <v>-1.2712820000000002</v>
      </c>
      <c r="AE250" s="8">
        <f>Table1[[#This Row],[Total (HRK million)                       ]]*1000000/Table1[[#This Row],[Population 2019                 ]]</f>
        <v>-1423.6080627099666</v>
      </c>
      <c r="AF250" s="6">
        <v>928</v>
      </c>
      <c r="AG250" s="7">
        <v>4.8312229999999996</v>
      </c>
      <c r="AH250" s="6">
        <f>Table1[[#This Row],[Total (HRK million)                                 ]]*1000000/Table1[[#This Row],[Population 2018]]</f>
        <v>5206.0592672413795</v>
      </c>
      <c r="AI250" s="7">
        <v>4.8764409999999998</v>
      </c>
      <c r="AJ250" s="6">
        <f>Table1[[#This Row],[Total (HRK million)                                     ]]*1000000/Table1[[#This Row],[Population 2018]]</f>
        <v>5254.7855603448279</v>
      </c>
      <c r="AK250" s="7">
        <f>Table1[[#This Row],[Total (HRK million)                                 ]]-Table1[[#This Row],[Total (HRK million)                                     ]]</f>
        <v>-4.5218000000000202E-2</v>
      </c>
      <c r="AL250" s="8">
        <f>Table1[[#This Row],[Total (HRK million)                                      ]]*1000000/Table1[[#This Row],[Population 2018]]</f>
        <v>-48.726293103448498</v>
      </c>
      <c r="AM250" s="9">
        <v>937</v>
      </c>
      <c r="AN250" s="10">
        <v>4.1280580000000002</v>
      </c>
      <c r="AO250" s="11">
        <f>Table1[[#This Row],[Total (HRK million)                                         ]]*1000000/Table1[[#This Row],[Population 2017               ]]</f>
        <v>4405.6115261472787</v>
      </c>
      <c r="AP250" s="10">
        <v>4.2274409999999998</v>
      </c>
      <c r="AQ250" s="11">
        <f>Table1[[#This Row],[Total (HRK million)                                          ]]*1000000/Table1[[#This Row],[Population 2017               ]]</f>
        <v>4511.6766275346854</v>
      </c>
      <c r="AR250" s="10">
        <f>Table1[[#This Row],[Total (HRK million)                                         ]]-Table1[[#This Row],[Total (HRK million)                                          ]]</f>
        <v>-9.9382999999999555E-2</v>
      </c>
      <c r="AS250" s="11">
        <f>Table1[[#This Row],[Total (HRK million)                                                  ]]*1000000/Table1[[#This Row],[Population 2017               ]]</f>
        <v>-106.06510138740613</v>
      </c>
      <c r="AT250" s="45">
        <v>943</v>
      </c>
      <c r="AU250" s="46">
        <v>4.2080270000000004</v>
      </c>
      <c r="AV250" s="13">
        <f>Table1[[#This Row],[Total (HRK million)                                ]]*1000000/Table1[[#This Row],[Population 2016]]</f>
        <v>4462.38282078473</v>
      </c>
      <c r="AW250" s="46">
        <v>4.4054510000000002</v>
      </c>
      <c r="AX250" s="13">
        <f>Table1[[#This Row],[Total (HRK million)                                                        ]]*1000000/Table1[[#This Row],[Population 2016]]</f>
        <v>4671.7401908801694</v>
      </c>
      <c r="AY250" s="82">
        <f>Table1[[#This Row],[Total (HRK million)                                ]]-Table1[[#This Row],[Total (HRK million)                                                        ]]</f>
        <v>-0.19742399999999982</v>
      </c>
      <c r="AZ250" s="13">
        <f>Table1[[#This Row],[Total (HRK million)                                                                      ]]*1000000/Table1[[#This Row],[Population 2016]]</f>
        <v>-209.3573700954399</v>
      </c>
      <c r="BA250" s="68">
        <v>951</v>
      </c>
      <c r="BB250" s="52">
        <v>3.8432040000000001</v>
      </c>
      <c r="BC250" s="13">
        <f>Table1[[#This Row],[Total (HRK million)                                                           ]]*1000000/Table1[[#This Row],[Population 2015]]</f>
        <v>4041.2239747634071</v>
      </c>
      <c r="BD250" s="52">
        <v>4.2460149999999999</v>
      </c>
      <c r="BE250" s="13">
        <f>Table1[[#This Row],[Total (HRK million) ]]*1000000/Table1[[#This Row],[Population 2015]]</f>
        <v>4464.7896950578343</v>
      </c>
      <c r="BF250" s="82">
        <f>Table1[[#This Row],[Total (HRK million)                                                           ]]-Table1[[#This Row],[Total (HRK million) ]]</f>
        <v>-0.40281099999999981</v>
      </c>
      <c r="BG250" s="13">
        <f>Table1[[#This Row],[Total (HRK million)     ]]*1000000/Table1[[#This Row],[Population 2015]]</f>
        <v>-423.56572029442674</v>
      </c>
      <c r="BH250" s="68">
        <v>964</v>
      </c>
      <c r="BI250" s="88">
        <v>4.998049</v>
      </c>
      <c r="BJ250" s="12">
        <f>Table1[[#This Row],[Total (HRK million)                                  ]]*1000000/Table1[[#This Row],[Population 2014]]</f>
        <v>5184.6981327800831</v>
      </c>
      <c r="BK250" s="88">
        <v>4.6273549999999997</v>
      </c>
      <c r="BL250" s="12">
        <f>Table1[[#This Row],[Total (HRK million)    ]]*1000000/Table1[[#This Row],[Population 2014]]</f>
        <v>4800.1607883817423</v>
      </c>
      <c r="BM250" s="88">
        <f>Table1[[#This Row],[Total (HRK million)                                  ]]-Table1[[#This Row],[Total (HRK million)    ]]</f>
        <v>0.3706940000000003</v>
      </c>
      <c r="BN250" s="12">
        <f>Table1[[#This Row],[Total (HRK million)      ]]*1000000/Table1[[#This Row],[Population 2014]]</f>
        <v>384.53734439834057</v>
      </c>
      <c r="BO250" s="94">
        <v>5</v>
      </c>
      <c r="BP250" s="53">
        <v>4</v>
      </c>
      <c r="BQ250" s="55">
        <v>4</v>
      </c>
      <c r="BR250" s="26">
        <v>4</v>
      </c>
      <c r="BS250" s="13">
        <v>4</v>
      </c>
      <c r="BT250" s="13">
        <v>3</v>
      </c>
      <c r="BU250" s="13">
        <v>4</v>
      </c>
      <c r="BV250" s="13">
        <v>0</v>
      </c>
      <c r="BW250" s="56">
        <v>1</v>
      </c>
    </row>
    <row r="251" spans="1:75" x14ac:dyDescent="0.25">
      <c r="A251" s="14" t="s">
        <v>608</v>
      </c>
      <c r="B251" s="15" t="s">
        <v>660</v>
      </c>
      <c r="C251" s="15" t="s">
        <v>470</v>
      </c>
      <c r="D251" s="49">
        <v>638</v>
      </c>
      <c r="E251" s="46">
        <v>4.5936859500000002</v>
      </c>
      <c r="F251" s="36">
        <f>Table1[[#This Row],[Total (HRK million)]]*1000000/Table1[[#This Row],[Population 2022]]</f>
        <v>7200.1347178683391</v>
      </c>
      <c r="G251" s="46">
        <v>4.2913466700000003</v>
      </c>
      <c r="H251" s="36">
        <f>Table1[[#This Row],[Total (HRK million)                ]]*1000000/Table1[[#This Row],[Population 2022]]</f>
        <v>6726.2486990595607</v>
      </c>
      <c r="I251" s="46">
        <v>0.30233928000000027</v>
      </c>
      <c r="J251" s="36">
        <f>Table1[[#This Row],[Total (HRK million)                           ]]*1000000/Table1[[#This Row],[Population 2022]]</f>
        <v>473.88601880877786</v>
      </c>
      <c r="K251" s="49">
        <v>667</v>
      </c>
      <c r="L251" s="46">
        <v>4.0195970000000001</v>
      </c>
      <c r="M251" s="36">
        <f>Table1[[#This Row],[Total (HRK million)  ]]*1000000/Table1[[#This Row],[Population 2021]]</f>
        <v>6026.3823088455774</v>
      </c>
      <c r="N251" s="46">
        <v>4.2209890000000003</v>
      </c>
      <c r="O251" s="36">
        <f>Table1[[#This Row],[Total (HRK million)                 ]]*1000000/Table1[[#This Row],[Population 2021]]</f>
        <v>6328.3193403298346</v>
      </c>
      <c r="P251" s="46">
        <v>-0.20139200000000024</v>
      </c>
      <c r="Q251" s="36">
        <f>Table1[[#This Row],[Total (HRK million)                            ]]*1000000/Table1[[#This Row],[Population 2021]]</f>
        <v>-301.93703148425823</v>
      </c>
      <c r="R251" s="64">
        <v>523</v>
      </c>
      <c r="S251" s="35">
        <v>3.3004540000000002</v>
      </c>
      <c r="T251" s="36">
        <f>Table1[[#This Row],[Total (HRK million)   ]]*1000000/Table1[[#This Row],[Population 2020]]</f>
        <v>6310.6195028680686</v>
      </c>
      <c r="U251" s="35">
        <v>3.3685480000000001</v>
      </c>
      <c r="V251" s="36">
        <f>Table1[[#This Row],[Total (HRK million)                  ]]*1000000/Table1[[#This Row],[Population 2020]]</f>
        <v>6440.8183556405356</v>
      </c>
      <c r="W251" s="35">
        <f>Table1[[#This Row],[Total (HRK million)   ]]-Table1[[#This Row],[Total (HRK million)                  ]]</f>
        <v>-6.8093999999999877E-2</v>
      </c>
      <c r="X251" s="36">
        <f>Table1[[#This Row],[Total (HRK million)                             ]]*1000000/Table1[[#This Row],[Population 2020]]</f>
        <v>-130.19885277246632</v>
      </c>
      <c r="Y251" s="68">
        <v>537</v>
      </c>
      <c r="Z251" s="7">
        <v>5.1351209999999998</v>
      </c>
      <c r="AA251" s="6">
        <f>Table1[[#This Row],[Total (HRK million)                     ]]*1000000/Table1[[#This Row],[Population 2019                 ]]</f>
        <v>9562.6089385474861</v>
      </c>
      <c r="AB251" s="7">
        <v>5.0266989999999998</v>
      </c>
      <c r="AC251" s="6">
        <f>Table1[[#This Row],[Total (HRK million)                                   ]]*1000000/Table1[[#This Row],[Population 2019                 ]]</f>
        <v>9360.705772811918</v>
      </c>
      <c r="AD251" s="7">
        <f>Table1[[#This Row],[Total (HRK million)                     ]]-Table1[[#This Row],[Total (HRK million)                                   ]]</f>
        <v>0.10842200000000002</v>
      </c>
      <c r="AE251" s="8">
        <f>Table1[[#This Row],[Total (HRK million)                       ]]*1000000/Table1[[#This Row],[Population 2019                 ]]</f>
        <v>201.903165735568</v>
      </c>
      <c r="AF251" s="6">
        <v>567</v>
      </c>
      <c r="AG251" s="7">
        <v>5.8406359999999999</v>
      </c>
      <c r="AH251" s="6">
        <f>Table1[[#This Row],[Total (HRK million)                                 ]]*1000000/Table1[[#This Row],[Population 2018]]</f>
        <v>10300.945326278659</v>
      </c>
      <c r="AI251" s="7">
        <v>5.9380480000000002</v>
      </c>
      <c r="AJ251" s="6">
        <f>Table1[[#This Row],[Total (HRK million)                                     ]]*1000000/Table1[[#This Row],[Population 2018]]</f>
        <v>10472.747795414462</v>
      </c>
      <c r="AK251" s="7">
        <f>Table1[[#This Row],[Total (HRK million)                                 ]]-Table1[[#This Row],[Total (HRK million)                                     ]]</f>
        <v>-9.7412000000000276E-2</v>
      </c>
      <c r="AL251" s="8">
        <f>Table1[[#This Row],[Total (HRK million)                                      ]]*1000000/Table1[[#This Row],[Population 2018]]</f>
        <v>-171.80246913580297</v>
      </c>
      <c r="AM251" s="9">
        <v>585</v>
      </c>
      <c r="AN251" s="10">
        <v>8.3054480000000002</v>
      </c>
      <c r="AO251" s="11">
        <f>Table1[[#This Row],[Total (HRK million)                                         ]]*1000000/Table1[[#This Row],[Population 2017               ]]</f>
        <v>14197.347008547009</v>
      </c>
      <c r="AP251" s="10">
        <v>8.3672459999999997</v>
      </c>
      <c r="AQ251" s="11">
        <f>Table1[[#This Row],[Total (HRK million)                                          ]]*1000000/Table1[[#This Row],[Population 2017               ]]</f>
        <v>14302.984615384616</v>
      </c>
      <c r="AR251" s="10">
        <f>Table1[[#This Row],[Total (HRK million)                                         ]]-Table1[[#This Row],[Total (HRK million)                                          ]]</f>
        <v>-6.1797999999999575E-2</v>
      </c>
      <c r="AS251" s="11">
        <f>Table1[[#This Row],[Total (HRK million)                                                  ]]*1000000/Table1[[#This Row],[Population 2017               ]]</f>
        <v>-105.63760683760611</v>
      </c>
      <c r="AT251" s="45">
        <v>619</v>
      </c>
      <c r="AU251" s="46">
        <v>5.9918430000000003</v>
      </c>
      <c r="AV251" s="13">
        <f>Table1[[#This Row],[Total (HRK million)                                ]]*1000000/Table1[[#This Row],[Population 2016]]</f>
        <v>9679.8756058158324</v>
      </c>
      <c r="AW251" s="46">
        <v>5.4799800000000003</v>
      </c>
      <c r="AX251" s="13">
        <f>Table1[[#This Row],[Total (HRK million)                                                        ]]*1000000/Table1[[#This Row],[Population 2016]]</f>
        <v>8852.9563812600973</v>
      </c>
      <c r="AY251" s="82">
        <f>Table1[[#This Row],[Total (HRK million)                                ]]-Table1[[#This Row],[Total (HRK million)                                                        ]]</f>
        <v>0.51186299999999996</v>
      </c>
      <c r="AZ251" s="13">
        <f>Table1[[#This Row],[Total (HRK million)                                                                      ]]*1000000/Table1[[#This Row],[Population 2016]]</f>
        <v>826.91922455573501</v>
      </c>
      <c r="BA251" s="68">
        <v>665</v>
      </c>
      <c r="BB251" s="52">
        <v>2.4112119999999999</v>
      </c>
      <c r="BC251" s="13">
        <f>Table1[[#This Row],[Total (HRK million)                                                           ]]*1000000/Table1[[#This Row],[Population 2015]]</f>
        <v>3625.8827067669172</v>
      </c>
      <c r="BD251" s="52">
        <v>2.441875</v>
      </c>
      <c r="BE251" s="13">
        <f>Table1[[#This Row],[Total (HRK million) ]]*1000000/Table1[[#This Row],[Population 2015]]</f>
        <v>3671.9924812030076</v>
      </c>
      <c r="BF251" s="82">
        <f>Table1[[#This Row],[Total (HRK million)                                                           ]]-Table1[[#This Row],[Total (HRK million) ]]</f>
        <v>-3.0663000000000107E-2</v>
      </c>
      <c r="BG251" s="13">
        <f>Table1[[#This Row],[Total (HRK million)     ]]*1000000/Table1[[#This Row],[Population 2015]]</f>
        <v>-46.109774436090383</v>
      </c>
      <c r="BH251" s="68">
        <v>690</v>
      </c>
      <c r="BI251" s="88">
        <v>2.2730779999999999</v>
      </c>
      <c r="BJ251" s="12">
        <f>Table1[[#This Row],[Total (HRK million)                                  ]]*1000000/Table1[[#This Row],[Population 2014]]</f>
        <v>3294.3159420289853</v>
      </c>
      <c r="BK251" s="88">
        <v>2.2372139999999998</v>
      </c>
      <c r="BL251" s="12">
        <f>Table1[[#This Row],[Total (HRK million)    ]]*1000000/Table1[[#This Row],[Population 2014]]</f>
        <v>3242.3391304347824</v>
      </c>
      <c r="BM251" s="88">
        <f>Table1[[#This Row],[Total (HRK million)                                  ]]-Table1[[#This Row],[Total (HRK million)    ]]</f>
        <v>3.5864000000000118E-2</v>
      </c>
      <c r="BN251" s="12">
        <f>Table1[[#This Row],[Total (HRK million)      ]]*1000000/Table1[[#This Row],[Population 2014]]</f>
        <v>51.97681159420307</v>
      </c>
      <c r="BO251" s="94">
        <v>4</v>
      </c>
      <c r="BP251" s="53">
        <v>5</v>
      </c>
      <c r="BQ251" s="55">
        <v>5</v>
      </c>
      <c r="BR251" s="26">
        <v>4</v>
      </c>
      <c r="BS251" s="13">
        <v>1</v>
      </c>
      <c r="BT251" s="13">
        <v>0</v>
      </c>
      <c r="BU251" s="13">
        <v>0</v>
      </c>
      <c r="BV251" s="13">
        <v>0</v>
      </c>
      <c r="BW251" s="56">
        <v>0</v>
      </c>
    </row>
    <row r="252" spans="1:75" x14ac:dyDescent="0.25">
      <c r="A252" s="14" t="s">
        <v>608</v>
      </c>
      <c r="B252" s="15" t="s">
        <v>669</v>
      </c>
      <c r="C252" s="15" t="s">
        <v>292</v>
      </c>
      <c r="D252" s="45">
        <v>1114</v>
      </c>
      <c r="E252" s="46">
        <v>14.833263949999999</v>
      </c>
      <c r="F252" s="36">
        <f>Table1[[#This Row],[Total (HRK million)]]*1000000/Table1[[#This Row],[Population 2022]]</f>
        <v>13315.317728904847</v>
      </c>
      <c r="G252" s="46">
        <v>11.74030685</v>
      </c>
      <c r="H252" s="36">
        <f>Table1[[#This Row],[Total (HRK million)                ]]*1000000/Table1[[#This Row],[Population 2022]]</f>
        <v>10538.875089766607</v>
      </c>
      <c r="I252" s="46">
        <v>3.0929570999999996</v>
      </c>
      <c r="J252" s="36">
        <f>Table1[[#This Row],[Total (HRK million)                           ]]*1000000/Table1[[#This Row],[Population 2022]]</f>
        <v>2776.4426391382403</v>
      </c>
      <c r="K252" s="45">
        <v>1107</v>
      </c>
      <c r="L252" s="46">
        <v>14.288307</v>
      </c>
      <c r="M252" s="36">
        <f>Table1[[#This Row],[Total (HRK million)  ]]*1000000/Table1[[#This Row],[Population 2021]]</f>
        <v>12907.233062330622</v>
      </c>
      <c r="N252" s="46">
        <v>13.097234</v>
      </c>
      <c r="O252" s="36">
        <f>Table1[[#This Row],[Total (HRK million)                 ]]*1000000/Table1[[#This Row],[Population 2021]]</f>
        <v>11831.286359530262</v>
      </c>
      <c r="P252" s="46">
        <v>1.1910729999999994</v>
      </c>
      <c r="Q252" s="36">
        <f>Table1[[#This Row],[Total (HRK million)                            ]]*1000000/Table1[[#This Row],[Population 2021]]</f>
        <v>1075.9467028003608</v>
      </c>
      <c r="R252" s="64">
        <v>1266</v>
      </c>
      <c r="S252" s="35">
        <v>10.756246000000001</v>
      </c>
      <c r="T252" s="36">
        <f>Table1[[#This Row],[Total (HRK million)   ]]*1000000/Table1[[#This Row],[Population 2020]]</f>
        <v>8496.2448657187997</v>
      </c>
      <c r="U252" s="35">
        <v>13.876531</v>
      </c>
      <c r="V252" s="36">
        <f>Table1[[#This Row],[Total (HRK million)                  ]]*1000000/Table1[[#This Row],[Population 2020]]</f>
        <v>10960.924960505528</v>
      </c>
      <c r="W252" s="35">
        <f>Table1[[#This Row],[Total (HRK million)   ]]-Table1[[#This Row],[Total (HRK million)                  ]]</f>
        <v>-3.1202849999999991</v>
      </c>
      <c r="X252" s="36">
        <f>Table1[[#This Row],[Total (HRK million)                             ]]*1000000/Table1[[#This Row],[Population 2020]]</f>
        <v>-2464.6800947867291</v>
      </c>
      <c r="Y252" s="68">
        <v>1275</v>
      </c>
      <c r="Z252" s="7">
        <v>15.583838999999999</v>
      </c>
      <c r="AA252" s="6">
        <f>Table1[[#This Row],[Total (HRK million)                     ]]*1000000/Table1[[#This Row],[Population 2019                 ]]</f>
        <v>12222.618823529412</v>
      </c>
      <c r="AB252" s="7">
        <v>19.019983</v>
      </c>
      <c r="AC252" s="6">
        <f>Table1[[#This Row],[Total (HRK million)                                   ]]*1000000/Table1[[#This Row],[Population 2019                 ]]</f>
        <v>14917.633725490196</v>
      </c>
      <c r="AD252" s="7">
        <f>Table1[[#This Row],[Total (HRK million)                     ]]-Table1[[#This Row],[Total (HRK million)                                   ]]</f>
        <v>-3.4361440000000005</v>
      </c>
      <c r="AE252" s="8">
        <f>Table1[[#This Row],[Total (HRK million)                       ]]*1000000/Table1[[#This Row],[Population 2019                 ]]</f>
        <v>-2695.0149019607848</v>
      </c>
      <c r="AF252" s="6">
        <v>1289</v>
      </c>
      <c r="AG252" s="7">
        <v>18.445765000000002</v>
      </c>
      <c r="AH252" s="6">
        <f>Table1[[#This Row],[Total (HRK million)                                 ]]*1000000/Table1[[#This Row],[Population 2018]]</f>
        <v>14310.135764158262</v>
      </c>
      <c r="AI252" s="7">
        <v>17.340323999999999</v>
      </c>
      <c r="AJ252" s="6">
        <f>Table1[[#This Row],[Total (HRK million)                                     ]]*1000000/Table1[[#This Row],[Population 2018]]</f>
        <v>13452.539953452289</v>
      </c>
      <c r="AK252" s="7">
        <f>Table1[[#This Row],[Total (HRK million)                                 ]]-Table1[[#This Row],[Total (HRK million)                                     ]]</f>
        <v>1.1054410000000026</v>
      </c>
      <c r="AL252" s="8">
        <f>Table1[[#This Row],[Total (HRK million)                                      ]]*1000000/Table1[[#This Row],[Population 2018]]</f>
        <v>857.59581070597562</v>
      </c>
      <c r="AM252" s="9">
        <v>1277</v>
      </c>
      <c r="AN252" s="10">
        <v>16.229731000000001</v>
      </c>
      <c r="AO252" s="11">
        <f>Table1[[#This Row],[Total (HRK million)                                         ]]*1000000/Table1[[#This Row],[Population 2017               ]]</f>
        <v>12709.264682850433</v>
      </c>
      <c r="AP252" s="10">
        <v>14.948796</v>
      </c>
      <c r="AQ252" s="11">
        <f>Table1[[#This Row],[Total (HRK million)                                          ]]*1000000/Table1[[#This Row],[Population 2017               ]]</f>
        <v>11706.183241973375</v>
      </c>
      <c r="AR252" s="10">
        <f>Table1[[#This Row],[Total (HRK million)                                         ]]-Table1[[#This Row],[Total (HRK million)                                          ]]</f>
        <v>1.2809350000000013</v>
      </c>
      <c r="AS252" s="11">
        <f>Table1[[#This Row],[Total (HRK million)                                                  ]]*1000000/Table1[[#This Row],[Population 2017               ]]</f>
        <v>1003.0814408770565</v>
      </c>
      <c r="AT252" s="45">
        <v>1288</v>
      </c>
      <c r="AU252" s="46">
        <v>12.594732</v>
      </c>
      <c r="AV252" s="13">
        <f>Table1[[#This Row],[Total (HRK million)                                ]]*1000000/Table1[[#This Row],[Population 2016]]</f>
        <v>9778.5186335403723</v>
      </c>
      <c r="AW252" s="46">
        <v>12.567159999999999</v>
      </c>
      <c r="AX252" s="13">
        <f>Table1[[#This Row],[Total (HRK million)                                                        ]]*1000000/Table1[[#This Row],[Population 2016]]</f>
        <v>9757.1118012422357</v>
      </c>
      <c r="AY252" s="82">
        <f>Table1[[#This Row],[Total (HRK million)                                ]]-Table1[[#This Row],[Total (HRK million)                                                        ]]</f>
        <v>2.757200000000104E-2</v>
      </c>
      <c r="AZ252" s="13">
        <f>Table1[[#This Row],[Total (HRK million)                                                                      ]]*1000000/Table1[[#This Row],[Population 2016]]</f>
        <v>21.406832298137452</v>
      </c>
      <c r="BA252" s="68">
        <v>1303</v>
      </c>
      <c r="BB252" s="52">
        <v>11.901425</v>
      </c>
      <c r="BC252" s="13">
        <f>Table1[[#This Row],[Total (HRK million)                                                           ]]*1000000/Table1[[#This Row],[Population 2015]]</f>
        <v>9133.8641596316193</v>
      </c>
      <c r="BD252" s="52">
        <v>10.782209</v>
      </c>
      <c r="BE252" s="13">
        <f>Table1[[#This Row],[Total (HRK million) ]]*1000000/Table1[[#This Row],[Population 2015]]</f>
        <v>8274.9109746738304</v>
      </c>
      <c r="BF252" s="82">
        <f>Table1[[#This Row],[Total (HRK million)                                                           ]]-Table1[[#This Row],[Total (HRK million) ]]</f>
        <v>1.1192159999999998</v>
      </c>
      <c r="BG252" s="13">
        <f>Table1[[#This Row],[Total (HRK million)     ]]*1000000/Table1[[#This Row],[Population 2015]]</f>
        <v>858.95318495778952</v>
      </c>
      <c r="BH252" s="68">
        <v>1295</v>
      </c>
      <c r="BI252" s="88">
        <v>8.4435210000000005</v>
      </c>
      <c r="BJ252" s="12">
        <f>Table1[[#This Row],[Total (HRK million)                                  ]]*1000000/Table1[[#This Row],[Population 2014]]</f>
        <v>6520.0934362934358</v>
      </c>
      <c r="BK252" s="88">
        <v>8.0626549999999995</v>
      </c>
      <c r="BL252" s="12">
        <f>Table1[[#This Row],[Total (HRK million)    ]]*1000000/Table1[[#This Row],[Population 2014]]</f>
        <v>6225.9884169884162</v>
      </c>
      <c r="BM252" s="88">
        <f>Table1[[#This Row],[Total (HRK million)                                  ]]-Table1[[#This Row],[Total (HRK million)    ]]</f>
        <v>0.38086600000000104</v>
      </c>
      <c r="BN252" s="12">
        <f>Table1[[#This Row],[Total (HRK million)      ]]*1000000/Table1[[#This Row],[Population 2014]]</f>
        <v>294.10501930502011</v>
      </c>
      <c r="BO252" s="94">
        <v>5</v>
      </c>
      <c r="BP252" s="53">
        <v>4</v>
      </c>
      <c r="BQ252" s="55">
        <v>4</v>
      </c>
      <c r="BR252" s="26">
        <v>4</v>
      </c>
      <c r="BS252" s="13">
        <v>5</v>
      </c>
      <c r="BT252" s="13">
        <v>4</v>
      </c>
      <c r="BU252" s="13">
        <v>5</v>
      </c>
      <c r="BV252" s="13">
        <v>1</v>
      </c>
      <c r="BW252" s="56">
        <v>1</v>
      </c>
    </row>
    <row r="253" spans="1:75" x14ac:dyDescent="0.25">
      <c r="A253" s="14" t="s">
        <v>608</v>
      </c>
      <c r="B253" s="15" t="s">
        <v>664</v>
      </c>
      <c r="C253" s="15" t="s">
        <v>444</v>
      </c>
      <c r="D253" s="48">
        <v>973</v>
      </c>
      <c r="E253" s="44">
        <v>7.6587917399999998</v>
      </c>
      <c r="F253" s="40">
        <f>Table1[[#This Row],[Total (HRK million)]]*1000000/Table1[[#This Row],[Population 2022]]</f>
        <v>7871.3173072970194</v>
      </c>
      <c r="G253" s="44">
        <v>8.1315613800000008</v>
      </c>
      <c r="H253" s="40">
        <f>Table1[[#This Row],[Total (HRK million)                ]]*1000000/Table1[[#This Row],[Population 2022]]</f>
        <v>8357.2059403905459</v>
      </c>
      <c r="I253" s="44">
        <v>-0.4727696400000006</v>
      </c>
      <c r="J253" s="40">
        <f>Table1[[#This Row],[Total (HRK million)                           ]]*1000000/Table1[[#This Row],[Population 2022]]</f>
        <v>-485.88863309352581</v>
      </c>
      <c r="K253" s="48">
        <v>980</v>
      </c>
      <c r="L253" s="44">
        <v>9.4950500000000009</v>
      </c>
      <c r="M253" s="40">
        <f>Table1[[#This Row],[Total (HRK million)  ]]*1000000/Table1[[#This Row],[Population 2021]]</f>
        <v>9688.8265306122448</v>
      </c>
      <c r="N253" s="44">
        <v>9.0435590000000001</v>
      </c>
      <c r="O253" s="40">
        <f>Table1[[#This Row],[Total (HRK million)                 ]]*1000000/Table1[[#This Row],[Population 2021]]</f>
        <v>9228.1214285714286</v>
      </c>
      <c r="P253" s="44">
        <v>0.45149100000000075</v>
      </c>
      <c r="Q253" s="40">
        <f>Table1[[#This Row],[Total (HRK million)                            ]]*1000000/Table1[[#This Row],[Population 2021]]</f>
        <v>460.70510204081711</v>
      </c>
      <c r="R253" s="64">
        <v>892</v>
      </c>
      <c r="S253" s="35">
        <v>8.6346070000000008</v>
      </c>
      <c r="T253" s="36">
        <f>Table1[[#This Row],[Total (HRK million)   ]]*1000000/Table1[[#This Row],[Population 2020]]</f>
        <v>9680.0526905829593</v>
      </c>
      <c r="U253" s="35">
        <v>8.7145290000000006</v>
      </c>
      <c r="V253" s="36">
        <f>Table1[[#This Row],[Total (HRK million)                  ]]*1000000/Table1[[#This Row],[Population 2020]]</f>
        <v>9769.6513452914805</v>
      </c>
      <c r="W253" s="35">
        <f>Table1[[#This Row],[Total (HRK million)   ]]-Table1[[#This Row],[Total (HRK million)                  ]]</f>
        <v>-7.9921999999999827E-2</v>
      </c>
      <c r="X253" s="36">
        <f>Table1[[#This Row],[Total (HRK million)                             ]]*1000000/Table1[[#This Row],[Population 2020]]</f>
        <v>-89.598654708519987</v>
      </c>
      <c r="Y253" s="68">
        <v>910</v>
      </c>
      <c r="Z253" s="7">
        <v>8.5733010000000007</v>
      </c>
      <c r="AA253" s="6">
        <f>Table1[[#This Row],[Total (HRK million)                     ]]*1000000/Table1[[#This Row],[Population 2019                 ]]</f>
        <v>9421.2098901098907</v>
      </c>
      <c r="AB253" s="7">
        <v>8.3900410000000001</v>
      </c>
      <c r="AC253" s="6">
        <f>Table1[[#This Row],[Total (HRK million)                                   ]]*1000000/Table1[[#This Row],[Population 2019                 ]]</f>
        <v>9219.8252747252754</v>
      </c>
      <c r="AD253" s="7">
        <f>Table1[[#This Row],[Total (HRK million)                     ]]-Table1[[#This Row],[Total (HRK million)                                   ]]</f>
        <v>0.18326000000000064</v>
      </c>
      <c r="AE253" s="8">
        <f>Table1[[#This Row],[Total (HRK million)                       ]]*1000000/Table1[[#This Row],[Population 2019                 ]]</f>
        <v>201.3846153846161</v>
      </c>
      <c r="AF253" s="6">
        <v>938</v>
      </c>
      <c r="AG253" s="7">
        <v>6.23414</v>
      </c>
      <c r="AH253" s="6">
        <f>Table1[[#This Row],[Total (HRK million)                                 ]]*1000000/Table1[[#This Row],[Population 2018]]</f>
        <v>6646.2046908315569</v>
      </c>
      <c r="AI253" s="7">
        <v>8.0371740000000003</v>
      </c>
      <c r="AJ253" s="6">
        <f>Table1[[#This Row],[Total (HRK million)                                     ]]*1000000/Table1[[#This Row],[Population 2018]]</f>
        <v>8568.4157782515995</v>
      </c>
      <c r="AK253" s="7">
        <f>Table1[[#This Row],[Total (HRK million)                                 ]]-Table1[[#This Row],[Total (HRK million)                                     ]]</f>
        <v>-1.8030340000000002</v>
      </c>
      <c r="AL253" s="8">
        <f>Table1[[#This Row],[Total (HRK million)                                      ]]*1000000/Table1[[#This Row],[Population 2018]]</f>
        <v>-1922.211087420043</v>
      </c>
      <c r="AM253" s="9">
        <v>979</v>
      </c>
      <c r="AN253" s="10">
        <v>7.6034639999999998</v>
      </c>
      <c r="AO253" s="11">
        <f>Table1[[#This Row],[Total (HRK million)                                         ]]*1000000/Table1[[#This Row],[Population 2017               ]]</f>
        <v>7766.5617977528091</v>
      </c>
      <c r="AP253" s="10">
        <v>4.9441050000000004</v>
      </c>
      <c r="AQ253" s="11">
        <f>Table1[[#This Row],[Total (HRK million)                                          ]]*1000000/Table1[[#This Row],[Population 2017               ]]</f>
        <v>5050.1583248212464</v>
      </c>
      <c r="AR253" s="10">
        <f>Table1[[#This Row],[Total (HRK million)                                         ]]-Table1[[#This Row],[Total (HRK million)                                          ]]</f>
        <v>2.6593589999999994</v>
      </c>
      <c r="AS253" s="11">
        <f>Table1[[#This Row],[Total (HRK million)                                                  ]]*1000000/Table1[[#This Row],[Population 2017               ]]</f>
        <v>2716.4034729315622</v>
      </c>
      <c r="AT253" s="45">
        <v>1037</v>
      </c>
      <c r="AU253" s="46">
        <v>9.1916659999999997</v>
      </c>
      <c r="AV253" s="13">
        <f>Table1[[#This Row],[Total (HRK million)                                ]]*1000000/Table1[[#This Row],[Population 2016]]</f>
        <v>8863.7087753134037</v>
      </c>
      <c r="AW253" s="46">
        <v>8.4933840000000007</v>
      </c>
      <c r="AX253" s="13">
        <f>Table1[[#This Row],[Total (HRK million)                                                        ]]*1000000/Table1[[#This Row],[Population 2016]]</f>
        <v>8190.3413693346192</v>
      </c>
      <c r="AY253" s="82">
        <f>Table1[[#This Row],[Total (HRK million)                                ]]-Table1[[#This Row],[Total (HRK million)                                                        ]]</f>
        <v>0.69828199999999896</v>
      </c>
      <c r="AZ253" s="13">
        <f>Table1[[#This Row],[Total (HRK million)                                                                      ]]*1000000/Table1[[#This Row],[Population 2016]]</f>
        <v>673.36740597878395</v>
      </c>
      <c r="BA253" s="68">
        <v>1074</v>
      </c>
      <c r="BB253" s="52">
        <v>4.1199830000000004</v>
      </c>
      <c r="BC253" s="13">
        <f>Table1[[#This Row],[Total (HRK million)                                                           ]]*1000000/Table1[[#This Row],[Population 2015]]</f>
        <v>3836.1108007448793</v>
      </c>
      <c r="BD253" s="52">
        <v>3.9760689999999999</v>
      </c>
      <c r="BE253" s="13">
        <f>Table1[[#This Row],[Total (HRK million) ]]*1000000/Table1[[#This Row],[Population 2015]]</f>
        <v>3702.112662942272</v>
      </c>
      <c r="BF253" s="82">
        <f>Table1[[#This Row],[Total (HRK million)                                                           ]]-Table1[[#This Row],[Total (HRK million) ]]</f>
        <v>0.14391400000000054</v>
      </c>
      <c r="BG253" s="13">
        <f>Table1[[#This Row],[Total (HRK million)     ]]*1000000/Table1[[#This Row],[Population 2015]]</f>
        <v>133.9981378026076</v>
      </c>
      <c r="BH253" s="68">
        <v>1098</v>
      </c>
      <c r="BI253" s="88">
        <v>4.0130520000000001</v>
      </c>
      <c r="BJ253" s="12">
        <f>Table1[[#This Row],[Total (HRK million)                                  ]]*1000000/Table1[[#This Row],[Population 2014]]</f>
        <v>3654.8743169398908</v>
      </c>
      <c r="BK253" s="88">
        <v>4.0742479999999999</v>
      </c>
      <c r="BL253" s="12">
        <f>Table1[[#This Row],[Total (HRK million)    ]]*1000000/Table1[[#This Row],[Population 2014]]</f>
        <v>3710.6083788706737</v>
      </c>
      <c r="BM253" s="88">
        <f>Table1[[#This Row],[Total (HRK million)                                  ]]-Table1[[#This Row],[Total (HRK million)    ]]</f>
        <v>-6.1195999999999806E-2</v>
      </c>
      <c r="BN253" s="12">
        <f>Table1[[#This Row],[Total (HRK million)      ]]*1000000/Table1[[#This Row],[Population 2014]]</f>
        <v>-55.734061930783064</v>
      </c>
      <c r="BO253" s="94">
        <v>5</v>
      </c>
      <c r="BP253" s="53">
        <v>5</v>
      </c>
      <c r="BQ253" s="55">
        <v>5</v>
      </c>
      <c r="BR253" s="26">
        <v>5</v>
      </c>
      <c r="BS253" s="13">
        <v>5</v>
      </c>
      <c r="BT253" s="13">
        <v>5</v>
      </c>
      <c r="BU253" s="13">
        <v>5</v>
      </c>
      <c r="BV253" s="13">
        <v>2</v>
      </c>
      <c r="BW253" s="56">
        <v>3</v>
      </c>
    </row>
    <row r="254" spans="1:75" x14ac:dyDescent="0.25">
      <c r="A254" s="14" t="s">
        <v>608</v>
      </c>
      <c r="B254" s="15" t="s">
        <v>675</v>
      </c>
      <c r="C254" s="15" t="s">
        <v>308</v>
      </c>
      <c r="D254" s="49">
        <v>948</v>
      </c>
      <c r="E254" s="46">
        <v>10.929726329999999</v>
      </c>
      <c r="F254" s="36">
        <f>Table1[[#This Row],[Total (HRK million)]]*1000000/Table1[[#This Row],[Population 2022]]</f>
        <v>11529.247183544303</v>
      </c>
      <c r="G254" s="46">
        <v>8.2729243300000004</v>
      </c>
      <c r="H254" s="36">
        <f>Table1[[#This Row],[Total (HRK million)                ]]*1000000/Table1[[#This Row],[Population 2022]]</f>
        <v>8726.7134282700426</v>
      </c>
      <c r="I254" s="46">
        <v>2.6568019999999999</v>
      </c>
      <c r="J254" s="36">
        <f>Table1[[#This Row],[Total (HRK million)                           ]]*1000000/Table1[[#This Row],[Population 2022]]</f>
        <v>2802.5337552742617</v>
      </c>
      <c r="K254" s="49">
        <v>943</v>
      </c>
      <c r="L254" s="46">
        <v>9.909796</v>
      </c>
      <c r="M254" s="36">
        <f>Table1[[#This Row],[Total (HRK million)  ]]*1000000/Table1[[#This Row],[Population 2021]]</f>
        <v>10508.797454931071</v>
      </c>
      <c r="N254" s="46">
        <v>12.675317</v>
      </c>
      <c r="O254" s="36">
        <f>Table1[[#This Row],[Total (HRK million)                 ]]*1000000/Table1[[#This Row],[Population 2021]]</f>
        <v>13441.481442205726</v>
      </c>
      <c r="P254" s="46">
        <v>-2.7655209999999997</v>
      </c>
      <c r="Q254" s="36">
        <f>Table1[[#This Row],[Total (HRK million)                            ]]*1000000/Table1[[#This Row],[Population 2021]]</f>
        <v>-2932.683987274655</v>
      </c>
      <c r="R254" s="64">
        <v>801</v>
      </c>
      <c r="S254" s="35">
        <v>10.394072</v>
      </c>
      <c r="T254" s="36">
        <f>Table1[[#This Row],[Total (HRK million)   ]]*1000000/Table1[[#This Row],[Population 2020]]</f>
        <v>12976.369538077402</v>
      </c>
      <c r="U254" s="35">
        <v>10.446557</v>
      </c>
      <c r="V254" s="36">
        <f>Table1[[#This Row],[Total (HRK million)                  ]]*1000000/Table1[[#This Row],[Population 2020]]</f>
        <v>13041.893882646691</v>
      </c>
      <c r="W254" s="35">
        <f>Table1[[#This Row],[Total (HRK million)   ]]-Table1[[#This Row],[Total (HRK million)                  ]]</f>
        <v>-5.2485000000000781E-2</v>
      </c>
      <c r="X254" s="36">
        <f>Table1[[#This Row],[Total (HRK million)                             ]]*1000000/Table1[[#This Row],[Population 2020]]</f>
        <v>-65.524344569289354</v>
      </c>
      <c r="Y254" s="68">
        <v>810</v>
      </c>
      <c r="Z254" s="7">
        <v>8.1949299999999994</v>
      </c>
      <c r="AA254" s="6">
        <f>Table1[[#This Row],[Total (HRK million)                     ]]*1000000/Table1[[#This Row],[Population 2019                 ]]</f>
        <v>10117.197530864196</v>
      </c>
      <c r="AB254" s="7">
        <v>7.9714099999999997</v>
      </c>
      <c r="AC254" s="6">
        <f>Table1[[#This Row],[Total (HRK million)                                   ]]*1000000/Table1[[#This Row],[Population 2019                 ]]</f>
        <v>9841.2469135802476</v>
      </c>
      <c r="AD254" s="7">
        <f>Table1[[#This Row],[Total (HRK million)                     ]]-Table1[[#This Row],[Total (HRK million)                                   ]]</f>
        <v>0.22351999999999972</v>
      </c>
      <c r="AE254" s="8">
        <f>Table1[[#This Row],[Total (HRK million)                       ]]*1000000/Table1[[#This Row],[Population 2019                 ]]</f>
        <v>275.95061728395024</v>
      </c>
      <c r="AF254" s="6">
        <v>853</v>
      </c>
      <c r="AG254" s="7">
        <v>6.7383439999999997</v>
      </c>
      <c r="AH254" s="6">
        <f>Table1[[#This Row],[Total (HRK million)                                 ]]*1000000/Table1[[#This Row],[Population 2018]]</f>
        <v>7899.5826494724506</v>
      </c>
      <c r="AI254" s="7">
        <v>6.86036</v>
      </c>
      <c r="AJ254" s="6">
        <f>Table1[[#This Row],[Total (HRK million)                                     ]]*1000000/Table1[[#This Row],[Population 2018]]</f>
        <v>8042.6260257913245</v>
      </c>
      <c r="AK254" s="7">
        <f>Table1[[#This Row],[Total (HRK million)                                 ]]-Table1[[#This Row],[Total (HRK million)                                     ]]</f>
        <v>-0.12201600000000035</v>
      </c>
      <c r="AL254" s="8">
        <f>Table1[[#This Row],[Total (HRK million)                                      ]]*1000000/Table1[[#This Row],[Population 2018]]</f>
        <v>-143.04337631887498</v>
      </c>
      <c r="AM254" s="9">
        <v>856</v>
      </c>
      <c r="AN254" s="10">
        <v>6.0366749999999998</v>
      </c>
      <c r="AO254" s="11">
        <f>Table1[[#This Row],[Total (HRK million)                                         ]]*1000000/Table1[[#This Row],[Population 2017               ]]</f>
        <v>7052.190420560748</v>
      </c>
      <c r="AP254" s="10">
        <v>8.3852689999999992</v>
      </c>
      <c r="AQ254" s="11">
        <f>Table1[[#This Row],[Total (HRK million)                                          ]]*1000000/Table1[[#This Row],[Population 2017               ]]</f>
        <v>9795.8749999999982</v>
      </c>
      <c r="AR254" s="10">
        <f>Table1[[#This Row],[Total (HRK million)                                         ]]-Table1[[#This Row],[Total (HRK million)                                          ]]</f>
        <v>-2.3485939999999994</v>
      </c>
      <c r="AS254" s="11">
        <f>Table1[[#This Row],[Total (HRK million)                                                  ]]*1000000/Table1[[#This Row],[Population 2017               ]]</f>
        <v>-2743.6845794392516</v>
      </c>
      <c r="AT254" s="45">
        <v>868</v>
      </c>
      <c r="AU254" s="46">
        <v>12.68235</v>
      </c>
      <c r="AV254" s="13">
        <f>Table1[[#This Row],[Total (HRK million)                                ]]*1000000/Table1[[#This Row],[Population 2016]]</f>
        <v>14611.002304147465</v>
      </c>
      <c r="AW254" s="46">
        <v>7.9732430000000001</v>
      </c>
      <c r="AX254" s="13">
        <f>Table1[[#This Row],[Total (HRK million)                                                        ]]*1000000/Table1[[#This Row],[Population 2016]]</f>
        <v>9185.7638248847925</v>
      </c>
      <c r="AY254" s="82">
        <f>Table1[[#This Row],[Total (HRK million)                                ]]-Table1[[#This Row],[Total (HRK million)                                                        ]]</f>
        <v>4.7091069999999995</v>
      </c>
      <c r="AZ254" s="13">
        <f>Table1[[#This Row],[Total (HRK million)                                                                      ]]*1000000/Table1[[#This Row],[Population 2016]]</f>
        <v>5425.2384792626717</v>
      </c>
      <c r="BA254" s="68">
        <v>886</v>
      </c>
      <c r="BB254" s="52">
        <v>8.1768429999999999</v>
      </c>
      <c r="BC254" s="13">
        <f>Table1[[#This Row],[Total (HRK million)                                                           ]]*1000000/Table1[[#This Row],[Population 2015]]</f>
        <v>9228.9424379232514</v>
      </c>
      <c r="BD254" s="52">
        <v>10.282643999999999</v>
      </c>
      <c r="BE254" s="13">
        <f>Table1[[#This Row],[Total (HRK million) ]]*1000000/Table1[[#This Row],[Population 2015]]</f>
        <v>11605.693002257336</v>
      </c>
      <c r="BF254" s="82">
        <f>Table1[[#This Row],[Total (HRK million)                                                           ]]-Table1[[#This Row],[Total (HRK million) ]]</f>
        <v>-2.1058009999999996</v>
      </c>
      <c r="BG254" s="13">
        <f>Table1[[#This Row],[Total (HRK million)     ]]*1000000/Table1[[#This Row],[Population 2015]]</f>
        <v>-2376.7505643340851</v>
      </c>
      <c r="BH254" s="68">
        <v>905</v>
      </c>
      <c r="BI254" s="88">
        <v>5.656644</v>
      </c>
      <c r="BJ254" s="12">
        <f>Table1[[#This Row],[Total (HRK million)                                  ]]*1000000/Table1[[#This Row],[Population 2014]]</f>
        <v>6250.4353591160225</v>
      </c>
      <c r="BK254" s="88">
        <v>6.6509429999999998</v>
      </c>
      <c r="BL254" s="12">
        <f>Table1[[#This Row],[Total (HRK million)    ]]*1000000/Table1[[#This Row],[Population 2014]]</f>
        <v>7349.1082872928173</v>
      </c>
      <c r="BM254" s="88">
        <f>Table1[[#This Row],[Total (HRK million)                                  ]]-Table1[[#This Row],[Total (HRK million)    ]]</f>
        <v>-0.99429899999999982</v>
      </c>
      <c r="BN254" s="12">
        <f>Table1[[#This Row],[Total (HRK million)      ]]*1000000/Table1[[#This Row],[Population 2014]]</f>
        <v>-1098.6729281767953</v>
      </c>
      <c r="BO254" s="94">
        <v>5</v>
      </c>
      <c r="BP254" s="53">
        <v>5</v>
      </c>
      <c r="BQ254" s="55">
        <v>5</v>
      </c>
      <c r="BR254" s="26">
        <v>5</v>
      </c>
      <c r="BS254" s="13">
        <v>5</v>
      </c>
      <c r="BT254" s="13">
        <v>4</v>
      </c>
      <c r="BU254" s="13">
        <v>0</v>
      </c>
      <c r="BV254" s="13">
        <v>3</v>
      </c>
      <c r="BW254" s="56">
        <v>3</v>
      </c>
    </row>
    <row r="255" spans="1:75" x14ac:dyDescent="0.25">
      <c r="A255" s="14" t="s">
        <v>608</v>
      </c>
      <c r="B255" s="15" t="s">
        <v>669</v>
      </c>
      <c r="C255" s="15" t="s">
        <v>293</v>
      </c>
      <c r="D255" s="45">
        <v>3527</v>
      </c>
      <c r="E255" s="44">
        <v>34.840277239999999</v>
      </c>
      <c r="F255" s="40">
        <f>Table1[[#This Row],[Total (HRK million)]]*1000000/Table1[[#This Row],[Population 2022]]</f>
        <v>9878.1619620073725</v>
      </c>
      <c r="G255" s="44">
        <v>33.965556710000001</v>
      </c>
      <c r="H255" s="40">
        <f>Table1[[#This Row],[Total (HRK million)                ]]*1000000/Table1[[#This Row],[Population 2022]]</f>
        <v>9630.1550070881767</v>
      </c>
      <c r="I255" s="44">
        <v>0.87472053000000116</v>
      </c>
      <c r="J255" s="40">
        <f>Table1[[#This Row],[Total (HRK million)                           ]]*1000000/Table1[[#This Row],[Population 2022]]</f>
        <v>248.00695491919512</v>
      </c>
      <c r="K255" s="45">
        <v>3527</v>
      </c>
      <c r="L255" s="44">
        <v>24.956738000000001</v>
      </c>
      <c r="M255" s="40">
        <f>Table1[[#This Row],[Total (HRK million)  ]]*1000000/Table1[[#This Row],[Population 2021]]</f>
        <v>7075.9109724978734</v>
      </c>
      <c r="N255" s="44">
        <v>24.291177999999999</v>
      </c>
      <c r="O255" s="40">
        <f>Table1[[#This Row],[Total (HRK million)                 ]]*1000000/Table1[[#This Row],[Population 2021]]</f>
        <v>6887.2066912390137</v>
      </c>
      <c r="P255" s="44">
        <v>0.66556000000000282</v>
      </c>
      <c r="Q255" s="40">
        <f>Table1[[#This Row],[Total (HRK million)                            ]]*1000000/Table1[[#This Row],[Population 2021]]</f>
        <v>188.70428125886102</v>
      </c>
      <c r="R255" s="64">
        <v>3668</v>
      </c>
      <c r="S255" s="35">
        <v>22.886737</v>
      </c>
      <c r="T255" s="36">
        <f>Table1[[#This Row],[Total (HRK million)   ]]*1000000/Table1[[#This Row],[Population 2020]]</f>
        <v>6239.5684296619411</v>
      </c>
      <c r="U255" s="35">
        <v>29.896151</v>
      </c>
      <c r="V255" s="36">
        <f>Table1[[#This Row],[Total (HRK million)                  ]]*1000000/Table1[[#This Row],[Population 2020]]</f>
        <v>8150.5318974918209</v>
      </c>
      <c r="W255" s="35">
        <f>Table1[[#This Row],[Total (HRK million)   ]]-Table1[[#This Row],[Total (HRK million)                  ]]</f>
        <v>-7.0094139999999996</v>
      </c>
      <c r="X255" s="36">
        <f>Table1[[#This Row],[Total (HRK million)                             ]]*1000000/Table1[[#This Row],[Population 2020]]</f>
        <v>-1910.9634678298801</v>
      </c>
      <c r="Y255" s="68">
        <v>3721</v>
      </c>
      <c r="Z255" s="7">
        <v>28.110219000000001</v>
      </c>
      <c r="AA255" s="6">
        <f>Table1[[#This Row],[Total (HRK million)                     ]]*1000000/Table1[[#This Row],[Population 2019                 ]]</f>
        <v>7554.4797097554419</v>
      </c>
      <c r="AB255" s="7">
        <v>23.259346000000001</v>
      </c>
      <c r="AC255" s="6">
        <f>Table1[[#This Row],[Total (HRK million)                                   ]]*1000000/Table1[[#This Row],[Population 2019                 ]]</f>
        <v>6250.8320343993546</v>
      </c>
      <c r="AD255" s="7">
        <f>Table1[[#This Row],[Total (HRK million)                     ]]-Table1[[#This Row],[Total (HRK million)                                   ]]</f>
        <v>4.850873</v>
      </c>
      <c r="AE255" s="8">
        <f>Table1[[#This Row],[Total (HRK million)                       ]]*1000000/Table1[[#This Row],[Population 2019                 ]]</f>
        <v>1303.6476753560871</v>
      </c>
      <c r="AF255" s="6">
        <v>3768</v>
      </c>
      <c r="AG255" s="7">
        <v>29.085637999999999</v>
      </c>
      <c r="AH255" s="6">
        <f>Table1[[#This Row],[Total (HRK million)                                 ]]*1000000/Table1[[#This Row],[Population 2018]]</f>
        <v>7719.1183651804668</v>
      </c>
      <c r="AI255" s="7">
        <v>29.197884999999999</v>
      </c>
      <c r="AJ255" s="6">
        <f>Table1[[#This Row],[Total (HRK million)                                     ]]*1000000/Table1[[#This Row],[Population 2018]]</f>
        <v>7748.9079087048831</v>
      </c>
      <c r="AK255" s="7">
        <f>Table1[[#This Row],[Total (HRK million)                                 ]]-Table1[[#This Row],[Total (HRK million)                                     ]]</f>
        <v>-0.11224699999999999</v>
      </c>
      <c r="AL255" s="8">
        <f>Table1[[#This Row],[Total (HRK million)                                      ]]*1000000/Table1[[#This Row],[Population 2018]]</f>
        <v>-29.789543524416132</v>
      </c>
      <c r="AM255" s="9">
        <v>3833</v>
      </c>
      <c r="AN255" s="10">
        <v>24.409618999999999</v>
      </c>
      <c r="AO255" s="11">
        <f>Table1[[#This Row],[Total (HRK million)                                         ]]*1000000/Table1[[#This Row],[Population 2017               ]]</f>
        <v>6368.2804591703625</v>
      </c>
      <c r="AP255" s="10">
        <v>21.145098000000001</v>
      </c>
      <c r="AQ255" s="11">
        <f>Table1[[#This Row],[Total (HRK million)                                          ]]*1000000/Table1[[#This Row],[Population 2017               ]]</f>
        <v>5516.5922254109055</v>
      </c>
      <c r="AR255" s="10">
        <f>Table1[[#This Row],[Total (HRK million)                                         ]]-Table1[[#This Row],[Total (HRK million)                                          ]]</f>
        <v>3.2645209999999985</v>
      </c>
      <c r="AS255" s="11">
        <f>Table1[[#This Row],[Total (HRK million)                                                  ]]*1000000/Table1[[#This Row],[Population 2017               ]]</f>
        <v>851.68823375945703</v>
      </c>
      <c r="AT255" s="45">
        <v>3925</v>
      </c>
      <c r="AU255" s="46">
        <v>24.901933</v>
      </c>
      <c r="AV255" s="13">
        <f>Table1[[#This Row],[Total (HRK million)                                ]]*1000000/Table1[[#This Row],[Population 2016]]</f>
        <v>6344.4415286624208</v>
      </c>
      <c r="AW255" s="46">
        <v>30.399999000000001</v>
      </c>
      <c r="AX255" s="13">
        <f>Table1[[#This Row],[Total (HRK million)                                                        ]]*1000000/Table1[[#This Row],[Population 2016]]</f>
        <v>7745.2226751592352</v>
      </c>
      <c r="AY255" s="82">
        <f>Table1[[#This Row],[Total (HRK million)                                ]]-Table1[[#This Row],[Total (HRK million)                                                        ]]</f>
        <v>-5.4980660000000015</v>
      </c>
      <c r="AZ255" s="13">
        <f>Table1[[#This Row],[Total (HRK million)                                                                      ]]*1000000/Table1[[#This Row],[Population 2016]]</f>
        <v>-1400.7811464968158</v>
      </c>
      <c r="BA255" s="68">
        <v>3932</v>
      </c>
      <c r="BB255" s="52">
        <v>27.441165000000002</v>
      </c>
      <c r="BC255" s="13">
        <f>Table1[[#This Row],[Total (HRK million)                                                           ]]*1000000/Table1[[#This Row],[Population 2015]]</f>
        <v>6978.9331129196335</v>
      </c>
      <c r="BD255" s="52">
        <v>30.051069999999999</v>
      </c>
      <c r="BE255" s="13">
        <f>Table1[[#This Row],[Total (HRK million) ]]*1000000/Table1[[#This Row],[Population 2015]]</f>
        <v>7642.6932858596138</v>
      </c>
      <c r="BF255" s="82">
        <f>Table1[[#This Row],[Total (HRK million)                                                           ]]-Table1[[#This Row],[Total (HRK million) ]]</f>
        <v>-2.6099049999999977</v>
      </c>
      <c r="BG255" s="13">
        <f>Table1[[#This Row],[Total (HRK million)     ]]*1000000/Table1[[#This Row],[Population 2015]]</f>
        <v>-663.76017293997904</v>
      </c>
      <c r="BH255" s="68">
        <v>3975</v>
      </c>
      <c r="BI255" s="88">
        <v>21.726849999999999</v>
      </c>
      <c r="BJ255" s="12">
        <f>Table1[[#This Row],[Total (HRK million)                                  ]]*1000000/Table1[[#This Row],[Population 2014]]</f>
        <v>5465.8742138364778</v>
      </c>
      <c r="BK255" s="88">
        <v>22.128551000000002</v>
      </c>
      <c r="BL255" s="12">
        <f>Table1[[#This Row],[Total (HRK million)    ]]*1000000/Table1[[#This Row],[Population 2014]]</f>
        <v>5566.9310691823903</v>
      </c>
      <c r="BM255" s="88">
        <f>Table1[[#This Row],[Total (HRK million)                                  ]]-Table1[[#This Row],[Total (HRK million)    ]]</f>
        <v>-0.40170100000000275</v>
      </c>
      <c r="BN255" s="12">
        <f>Table1[[#This Row],[Total (HRK million)      ]]*1000000/Table1[[#This Row],[Population 2014]]</f>
        <v>-101.05685534591264</v>
      </c>
      <c r="BO255" s="94">
        <v>5</v>
      </c>
      <c r="BP255" s="53">
        <v>5</v>
      </c>
      <c r="BQ255" s="55">
        <v>5</v>
      </c>
      <c r="BR255" s="26">
        <v>5</v>
      </c>
      <c r="BS255" s="13">
        <v>5</v>
      </c>
      <c r="BT255" s="13">
        <v>5</v>
      </c>
      <c r="BU255" s="13">
        <v>4</v>
      </c>
      <c r="BV255" s="13">
        <v>5</v>
      </c>
      <c r="BW255" s="56">
        <v>1</v>
      </c>
    </row>
    <row r="256" spans="1:75" x14ac:dyDescent="0.25">
      <c r="A256" s="14" t="s">
        <v>608</v>
      </c>
      <c r="B256" s="15" t="s">
        <v>660</v>
      </c>
      <c r="C256" s="15" t="s">
        <v>471</v>
      </c>
      <c r="D256" s="45">
        <v>1383</v>
      </c>
      <c r="E256" s="44">
        <v>9.2002415700000011</v>
      </c>
      <c r="F256" s="40">
        <f>Table1[[#This Row],[Total (HRK million)]]*1000000/Table1[[#This Row],[Population 2022]]</f>
        <v>6652.3800216919744</v>
      </c>
      <c r="G256" s="44">
        <v>8.8446964499999989</v>
      </c>
      <c r="H256" s="40">
        <f>Table1[[#This Row],[Total (HRK million)                ]]*1000000/Table1[[#This Row],[Population 2022]]</f>
        <v>6395.2975054229928</v>
      </c>
      <c r="I256" s="44">
        <v>0.35554512000000105</v>
      </c>
      <c r="J256" s="40">
        <f>Table1[[#This Row],[Total (HRK million)                           ]]*1000000/Table1[[#This Row],[Population 2022]]</f>
        <v>257.08251626898124</v>
      </c>
      <c r="K256" s="45">
        <v>1402</v>
      </c>
      <c r="L256" s="44">
        <v>6.7021769999999998</v>
      </c>
      <c r="M256" s="40">
        <f>Table1[[#This Row],[Total (HRK million)  ]]*1000000/Table1[[#This Row],[Population 2021]]</f>
        <v>4780.4400855920112</v>
      </c>
      <c r="N256" s="44">
        <v>8.7089479999999995</v>
      </c>
      <c r="O256" s="40">
        <f>Table1[[#This Row],[Total (HRK million)                 ]]*1000000/Table1[[#This Row],[Population 2021]]</f>
        <v>6211.8031383737516</v>
      </c>
      <c r="P256" s="44">
        <v>-2.0067709999999996</v>
      </c>
      <c r="Q256" s="40">
        <f>Table1[[#This Row],[Total (HRK million)                            ]]*1000000/Table1[[#This Row],[Population 2021]]</f>
        <v>-1431.36305278174</v>
      </c>
      <c r="R256" s="64">
        <v>1324</v>
      </c>
      <c r="S256" s="35">
        <v>8.5942220000000002</v>
      </c>
      <c r="T256" s="36">
        <f>Table1[[#This Row],[Total (HRK million)   ]]*1000000/Table1[[#This Row],[Population 2020]]</f>
        <v>6491.104229607251</v>
      </c>
      <c r="U256" s="35">
        <v>7.4703549999999996</v>
      </c>
      <c r="V256" s="36">
        <f>Table1[[#This Row],[Total (HRK million)                  ]]*1000000/Table1[[#This Row],[Population 2020]]</f>
        <v>5642.2620845921447</v>
      </c>
      <c r="W256" s="35">
        <f>Table1[[#This Row],[Total (HRK million)   ]]-Table1[[#This Row],[Total (HRK million)                  ]]</f>
        <v>1.1238670000000006</v>
      </c>
      <c r="X256" s="36">
        <f>Table1[[#This Row],[Total (HRK million)                             ]]*1000000/Table1[[#This Row],[Population 2020]]</f>
        <v>848.84214501510621</v>
      </c>
      <c r="Y256" s="68">
        <v>1334</v>
      </c>
      <c r="Z256" s="7">
        <v>6.9163589999999999</v>
      </c>
      <c r="AA256" s="6">
        <f>Table1[[#This Row],[Total (HRK million)                     ]]*1000000/Table1[[#This Row],[Population 2019                 ]]</f>
        <v>5184.6769115442276</v>
      </c>
      <c r="AB256" s="7">
        <v>6.9998889999999996</v>
      </c>
      <c r="AC256" s="6">
        <f>Table1[[#This Row],[Total (HRK million)                                   ]]*1000000/Table1[[#This Row],[Population 2019                 ]]</f>
        <v>5247.2931034482763</v>
      </c>
      <c r="AD256" s="7">
        <f>Table1[[#This Row],[Total (HRK million)                     ]]-Table1[[#This Row],[Total (HRK million)                                   ]]</f>
        <v>-8.352999999999966E-2</v>
      </c>
      <c r="AE256" s="8">
        <f>Table1[[#This Row],[Total (HRK million)                       ]]*1000000/Table1[[#This Row],[Population 2019                 ]]</f>
        <v>-62.616191904047724</v>
      </c>
      <c r="AF256" s="6">
        <v>1343</v>
      </c>
      <c r="AG256" s="7">
        <v>5.3650799999999998</v>
      </c>
      <c r="AH256" s="6">
        <f>Table1[[#This Row],[Total (HRK million)                                 ]]*1000000/Table1[[#This Row],[Population 2018]]</f>
        <v>3994.8473566641846</v>
      </c>
      <c r="AI256" s="7">
        <v>6.48902</v>
      </c>
      <c r="AJ256" s="6">
        <f>Table1[[#This Row],[Total (HRK million)                                     ]]*1000000/Table1[[#This Row],[Population 2018]]</f>
        <v>4831.7349218168283</v>
      </c>
      <c r="AK256" s="7">
        <f>Table1[[#This Row],[Total (HRK million)                                 ]]-Table1[[#This Row],[Total (HRK million)                                     ]]</f>
        <v>-1.1239400000000002</v>
      </c>
      <c r="AL256" s="8">
        <f>Table1[[#This Row],[Total (HRK million)                                      ]]*1000000/Table1[[#This Row],[Population 2018]]</f>
        <v>-836.88756515264356</v>
      </c>
      <c r="AM256" s="9">
        <v>1390</v>
      </c>
      <c r="AN256" s="10">
        <v>6.0559950000000002</v>
      </c>
      <c r="AO256" s="11">
        <f>Table1[[#This Row],[Total (HRK million)                                         ]]*1000000/Table1[[#This Row],[Population 2017               ]]</f>
        <v>4356.8309352517981</v>
      </c>
      <c r="AP256" s="10">
        <v>4.7517199999999997</v>
      </c>
      <c r="AQ256" s="11">
        <f>Table1[[#This Row],[Total (HRK million)                                          ]]*1000000/Table1[[#This Row],[Population 2017               ]]</f>
        <v>3418.5035971223024</v>
      </c>
      <c r="AR256" s="10">
        <f>Table1[[#This Row],[Total (HRK million)                                         ]]-Table1[[#This Row],[Total (HRK million)                                          ]]</f>
        <v>1.3042750000000005</v>
      </c>
      <c r="AS256" s="11">
        <f>Table1[[#This Row],[Total (HRK million)                                                  ]]*1000000/Table1[[#This Row],[Population 2017               ]]</f>
        <v>938.32733812949675</v>
      </c>
      <c r="AT256" s="45">
        <v>1429</v>
      </c>
      <c r="AU256" s="46">
        <v>4.1763450000000004</v>
      </c>
      <c r="AV256" s="13">
        <f>Table1[[#This Row],[Total (HRK million)                                ]]*1000000/Table1[[#This Row],[Population 2016]]</f>
        <v>2922.5647305808261</v>
      </c>
      <c r="AW256" s="46">
        <v>4.2697320000000003</v>
      </c>
      <c r="AX256" s="13">
        <f>Table1[[#This Row],[Total (HRK million)                                                        ]]*1000000/Table1[[#This Row],[Population 2016]]</f>
        <v>2987.9160251924422</v>
      </c>
      <c r="AY256" s="82">
        <f>Table1[[#This Row],[Total (HRK million)                                ]]-Table1[[#This Row],[Total (HRK million)                                                        ]]</f>
        <v>-9.3386999999999887E-2</v>
      </c>
      <c r="AZ256" s="13">
        <f>Table1[[#This Row],[Total (HRK million)                                                                      ]]*1000000/Table1[[#This Row],[Population 2016]]</f>
        <v>-65.351294611616439</v>
      </c>
      <c r="BA256" s="68">
        <v>1442</v>
      </c>
      <c r="BB256" s="52">
        <v>3.0605500000000001</v>
      </c>
      <c r="BC256" s="13">
        <f>Table1[[#This Row],[Total (HRK million)                                                           ]]*1000000/Table1[[#This Row],[Population 2015]]</f>
        <v>2122.4341192787797</v>
      </c>
      <c r="BD256" s="52">
        <v>2.888557</v>
      </c>
      <c r="BE256" s="13">
        <f>Table1[[#This Row],[Total (HRK million) ]]*1000000/Table1[[#This Row],[Population 2015]]</f>
        <v>2003.1601941747572</v>
      </c>
      <c r="BF256" s="82">
        <f>Table1[[#This Row],[Total (HRK million)                                                           ]]-Table1[[#This Row],[Total (HRK million) ]]</f>
        <v>0.17199300000000006</v>
      </c>
      <c r="BG256" s="13">
        <f>Table1[[#This Row],[Total (HRK million)     ]]*1000000/Table1[[#This Row],[Population 2015]]</f>
        <v>119.27392510402223</v>
      </c>
      <c r="BH256" s="68">
        <v>1497</v>
      </c>
      <c r="BI256" s="88">
        <v>3.6479029999999999</v>
      </c>
      <c r="BJ256" s="12">
        <f>Table1[[#This Row],[Total (HRK million)                                  ]]*1000000/Table1[[#This Row],[Population 2014]]</f>
        <v>2436.8089512358051</v>
      </c>
      <c r="BK256" s="88">
        <v>3.6466069999999999</v>
      </c>
      <c r="BL256" s="12">
        <f>Table1[[#This Row],[Total (HRK million)    ]]*1000000/Table1[[#This Row],[Population 2014]]</f>
        <v>2435.9432197728793</v>
      </c>
      <c r="BM256" s="88">
        <f>Table1[[#This Row],[Total (HRK million)                                  ]]-Table1[[#This Row],[Total (HRK million)    ]]</f>
        <v>1.2959999999999638E-3</v>
      </c>
      <c r="BN256" s="12">
        <f>Table1[[#This Row],[Total (HRK million)      ]]*1000000/Table1[[#This Row],[Population 2014]]</f>
        <v>0.86573146292582759</v>
      </c>
      <c r="BO256" s="94">
        <v>5</v>
      </c>
      <c r="BP256" s="53">
        <v>5</v>
      </c>
      <c r="BQ256" s="55">
        <v>5</v>
      </c>
      <c r="BR256" s="26">
        <v>1</v>
      </c>
      <c r="BS256" s="13">
        <v>3</v>
      </c>
      <c r="BT256" s="13">
        <v>0</v>
      </c>
      <c r="BU256" s="13">
        <v>1</v>
      </c>
      <c r="BV256" s="13">
        <v>1</v>
      </c>
      <c r="BW256" s="56">
        <v>1</v>
      </c>
    </row>
    <row r="257" spans="1:75" x14ac:dyDescent="0.25">
      <c r="A257" s="14" t="s">
        <v>607</v>
      </c>
      <c r="B257" s="15" t="s">
        <v>32</v>
      </c>
      <c r="C257" s="15" t="s">
        <v>30</v>
      </c>
      <c r="D257" s="45">
        <v>8467</v>
      </c>
      <c r="E257" s="44">
        <v>49.765250309999992</v>
      </c>
      <c r="F257" s="40">
        <f>Table1[[#This Row],[Total (HRK million)]]*1000000/Table1[[#This Row],[Population 2022]]</f>
        <v>5877.5540699185067</v>
      </c>
      <c r="G257" s="44">
        <v>42.88164329</v>
      </c>
      <c r="H257" s="40">
        <f>Table1[[#This Row],[Total (HRK million)                ]]*1000000/Table1[[#This Row],[Population 2022]]</f>
        <v>5064.5616263139245</v>
      </c>
      <c r="I257" s="44">
        <v>6.8836070199999959</v>
      </c>
      <c r="J257" s="40">
        <f>Table1[[#This Row],[Total (HRK million)                           ]]*1000000/Table1[[#This Row],[Population 2022]]</f>
        <v>812.99244360458204</v>
      </c>
      <c r="K257" s="45">
        <v>8477</v>
      </c>
      <c r="L257" s="44">
        <v>39.013714</v>
      </c>
      <c r="M257" s="40">
        <f>Table1[[#This Row],[Total (HRK million)  ]]*1000000/Table1[[#This Row],[Population 2021]]</f>
        <v>4602.3019936298215</v>
      </c>
      <c r="N257" s="44">
        <v>50.289033000000003</v>
      </c>
      <c r="O257" s="40">
        <f>Table1[[#This Row],[Total (HRK million)                 ]]*1000000/Table1[[#This Row],[Population 2021]]</f>
        <v>5932.4092249616606</v>
      </c>
      <c r="P257" s="44">
        <v>-11.275319000000003</v>
      </c>
      <c r="Q257" s="40">
        <f>Table1[[#This Row],[Total (HRK million)                            ]]*1000000/Table1[[#This Row],[Population 2021]]</f>
        <v>-1330.1072313318396</v>
      </c>
      <c r="R257" s="64">
        <v>8608</v>
      </c>
      <c r="S257" s="35">
        <v>52.955193000000001</v>
      </c>
      <c r="T257" s="36">
        <f>Table1[[#This Row],[Total (HRK million)   ]]*1000000/Table1[[#This Row],[Population 2020]]</f>
        <v>6151.857922862454</v>
      </c>
      <c r="U257" s="35">
        <v>52.351717999999998</v>
      </c>
      <c r="V257" s="36">
        <f>Table1[[#This Row],[Total (HRK million)                  ]]*1000000/Table1[[#This Row],[Population 2020]]</f>
        <v>6081.7516263940524</v>
      </c>
      <c r="W257" s="35">
        <f>Table1[[#This Row],[Total (HRK million)   ]]-Table1[[#This Row],[Total (HRK million)                  ]]</f>
        <v>0.60347500000000309</v>
      </c>
      <c r="X257" s="36">
        <f>Table1[[#This Row],[Total (HRK million)                             ]]*1000000/Table1[[#This Row],[Population 2020]]</f>
        <v>70.106296468401851</v>
      </c>
      <c r="Y257" s="68">
        <v>8631</v>
      </c>
      <c r="Z257" s="7">
        <v>49.919716000000001</v>
      </c>
      <c r="AA257" s="6">
        <f>Table1[[#This Row],[Total (HRK million)                     ]]*1000000/Table1[[#This Row],[Population 2019                 ]]</f>
        <v>5783.7696674776971</v>
      </c>
      <c r="AB257" s="7">
        <v>46.695160999999999</v>
      </c>
      <c r="AC257" s="6">
        <f>Table1[[#This Row],[Total (HRK million)                                   ]]*1000000/Table1[[#This Row],[Population 2019                 ]]</f>
        <v>5410.1681149345386</v>
      </c>
      <c r="AD257" s="7">
        <f>Table1[[#This Row],[Total (HRK million)                     ]]-Table1[[#This Row],[Total (HRK million)                                   ]]</f>
        <v>3.2245550000000023</v>
      </c>
      <c r="AE257" s="8">
        <f>Table1[[#This Row],[Total (HRK million)                       ]]*1000000/Table1[[#This Row],[Population 2019                 ]]</f>
        <v>373.60155254315868</v>
      </c>
      <c r="AF257" s="6">
        <v>8681</v>
      </c>
      <c r="AG257" s="7">
        <v>39.763162000000001</v>
      </c>
      <c r="AH257" s="6">
        <f>Table1[[#This Row],[Total (HRK million)                                 ]]*1000000/Table1[[#This Row],[Population 2018]]</f>
        <v>4580.4817417348231</v>
      </c>
      <c r="AI257" s="7">
        <v>33.962201</v>
      </c>
      <c r="AJ257" s="6">
        <f>Table1[[#This Row],[Total (HRK million)                                     ]]*1000000/Table1[[#This Row],[Population 2018]]</f>
        <v>3912.24524824329</v>
      </c>
      <c r="AK257" s="7">
        <f>Table1[[#This Row],[Total (HRK million)                                 ]]-Table1[[#This Row],[Total (HRK million)                                     ]]</f>
        <v>5.8009610000000009</v>
      </c>
      <c r="AL257" s="8">
        <f>Table1[[#This Row],[Total (HRK million)                                      ]]*1000000/Table1[[#This Row],[Population 2018]]</f>
        <v>668.23649349153334</v>
      </c>
      <c r="AM257" s="9">
        <v>8715</v>
      </c>
      <c r="AN257" s="10">
        <v>25.019718000000001</v>
      </c>
      <c r="AO257" s="11">
        <f>Table1[[#This Row],[Total (HRK million)                                         ]]*1000000/Table1[[#This Row],[Population 2017               ]]</f>
        <v>2870.8798623063685</v>
      </c>
      <c r="AP257" s="10">
        <v>25.552551999999999</v>
      </c>
      <c r="AQ257" s="11">
        <f>Table1[[#This Row],[Total (HRK million)                                          ]]*1000000/Table1[[#This Row],[Population 2017               ]]</f>
        <v>2932.0197360872062</v>
      </c>
      <c r="AR257" s="10">
        <f>Table1[[#This Row],[Total (HRK million)                                         ]]-Table1[[#This Row],[Total (HRK million)                                          ]]</f>
        <v>-0.53283399999999759</v>
      </c>
      <c r="AS257" s="11">
        <f>Table1[[#This Row],[Total (HRK million)                                                  ]]*1000000/Table1[[#This Row],[Population 2017               ]]</f>
        <v>-61.139873780837355</v>
      </c>
      <c r="AT257" s="45">
        <v>8801</v>
      </c>
      <c r="AU257" s="46">
        <v>56.524980999999997</v>
      </c>
      <c r="AV257" s="13">
        <f>Table1[[#This Row],[Total (HRK million)                                ]]*1000000/Table1[[#This Row],[Population 2016]]</f>
        <v>6422.5634586978749</v>
      </c>
      <c r="AW257" s="46">
        <v>54.274628</v>
      </c>
      <c r="AX257" s="13">
        <f>Table1[[#This Row],[Total (HRK million)                                                        ]]*1000000/Table1[[#This Row],[Population 2016]]</f>
        <v>6166.8705828883085</v>
      </c>
      <c r="AY257" s="82">
        <f>Table1[[#This Row],[Total (HRK million)                                ]]-Table1[[#This Row],[Total (HRK million)                                                        ]]</f>
        <v>2.2503529999999969</v>
      </c>
      <c r="AZ257" s="13">
        <f>Table1[[#This Row],[Total (HRK million)                                                                      ]]*1000000/Table1[[#This Row],[Population 2016]]</f>
        <v>255.69287580956671</v>
      </c>
      <c r="BA257" s="68">
        <v>8953</v>
      </c>
      <c r="BB257" s="52">
        <v>22.704302999999999</v>
      </c>
      <c r="BC257" s="13">
        <f>Table1[[#This Row],[Total (HRK million)                                                           ]]*1000000/Table1[[#This Row],[Population 2015]]</f>
        <v>2535.9435943259241</v>
      </c>
      <c r="BD257" s="52">
        <v>26.02177</v>
      </c>
      <c r="BE257" s="13">
        <f>Table1[[#This Row],[Total (HRK million) ]]*1000000/Table1[[#This Row],[Population 2015]]</f>
        <v>2906.4860940466883</v>
      </c>
      <c r="BF257" s="82">
        <f>Table1[[#This Row],[Total (HRK million)                                                           ]]-Table1[[#This Row],[Total (HRK million) ]]</f>
        <v>-3.3174670000000006</v>
      </c>
      <c r="BG257" s="13">
        <f>Table1[[#This Row],[Total (HRK million)     ]]*1000000/Table1[[#This Row],[Population 2015]]</f>
        <v>-370.54249972076406</v>
      </c>
      <c r="BH257" s="68">
        <v>9094</v>
      </c>
      <c r="BI257" s="88">
        <v>21.958459000000001</v>
      </c>
      <c r="BJ257" s="12">
        <f>Table1[[#This Row],[Total (HRK million)                                  ]]*1000000/Table1[[#This Row],[Population 2014]]</f>
        <v>2414.6095227622609</v>
      </c>
      <c r="BK257" s="88">
        <v>21.338417</v>
      </c>
      <c r="BL257" s="12">
        <f>Table1[[#This Row],[Total (HRK million)    ]]*1000000/Table1[[#This Row],[Population 2014]]</f>
        <v>2346.4280844512864</v>
      </c>
      <c r="BM257" s="88">
        <f>Table1[[#This Row],[Total (HRK million)                                  ]]-Table1[[#This Row],[Total (HRK million)    ]]</f>
        <v>0.62004200000000154</v>
      </c>
      <c r="BN257" s="12">
        <f>Table1[[#This Row],[Total (HRK million)      ]]*1000000/Table1[[#This Row],[Population 2014]]</f>
        <v>68.181438310974428</v>
      </c>
      <c r="BO257" s="94">
        <v>5</v>
      </c>
      <c r="BP257" s="53">
        <v>5</v>
      </c>
      <c r="BQ257" s="55">
        <v>5</v>
      </c>
      <c r="BR257" s="26">
        <v>5</v>
      </c>
      <c r="BS257" s="13">
        <v>5</v>
      </c>
      <c r="BT257" s="13">
        <v>5</v>
      </c>
      <c r="BU257" s="13">
        <v>5</v>
      </c>
      <c r="BV257" s="13">
        <v>2</v>
      </c>
      <c r="BW257" s="56">
        <v>4</v>
      </c>
    </row>
    <row r="258" spans="1:75" x14ac:dyDescent="0.25">
      <c r="A258" s="14" t="s">
        <v>608</v>
      </c>
      <c r="B258" s="15" t="s">
        <v>121</v>
      </c>
      <c r="C258" s="15" t="s">
        <v>156</v>
      </c>
      <c r="D258" s="45">
        <v>1253</v>
      </c>
      <c r="E258" s="44">
        <v>6.2948904099999998</v>
      </c>
      <c r="F258" s="40">
        <f>Table1[[#This Row],[Total (HRK million)]]*1000000/Table1[[#This Row],[Population 2022]]</f>
        <v>5023.8550758180372</v>
      </c>
      <c r="G258" s="44">
        <v>5.5781307800000004</v>
      </c>
      <c r="H258" s="40">
        <f>Table1[[#This Row],[Total (HRK million)                ]]*1000000/Table1[[#This Row],[Population 2022]]</f>
        <v>4451.8202553870715</v>
      </c>
      <c r="I258" s="44">
        <v>0.71675962999999987</v>
      </c>
      <c r="J258" s="40">
        <f>Table1[[#This Row],[Total (HRK million)                           ]]*1000000/Table1[[#This Row],[Population 2022]]</f>
        <v>572.03482043096562</v>
      </c>
      <c r="K258" s="45">
        <v>1265</v>
      </c>
      <c r="L258" s="44">
        <v>5.5858119999999998</v>
      </c>
      <c r="M258" s="40">
        <f>Table1[[#This Row],[Total (HRK million)  ]]*1000000/Table1[[#This Row],[Population 2021]]</f>
        <v>4415.6616600790512</v>
      </c>
      <c r="N258" s="44">
        <v>8.9514779999999998</v>
      </c>
      <c r="O258" s="40">
        <f>Table1[[#This Row],[Total (HRK million)                 ]]*1000000/Table1[[#This Row],[Population 2021]]</f>
        <v>7076.2671936758898</v>
      </c>
      <c r="P258" s="44">
        <v>-3.365666</v>
      </c>
      <c r="Q258" s="40">
        <f>Table1[[#This Row],[Total (HRK million)                            ]]*1000000/Table1[[#This Row],[Population 2021]]</f>
        <v>-2660.6055335968381</v>
      </c>
      <c r="R258" s="64">
        <v>1328</v>
      </c>
      <c r="S258" s="35">
        <v>4.1975239999999996</v>
      </c>
      <c r="T258" s="36">
        <f>Table1[[#This Row],[Total (HRK million)   ]]*1000000/Table1[[#This Row],[Population 2020]]</f>
        <v>3160.7861445783133</v>
      </c>
      <c r="U258" s="35">
        <v>4.2478819999999997</v>
      </c>
      <c r="V258" s="36">
        <f>Table1[[#This Row],[Total (HRK million)                  ]]*1000000/Table1[[#This Row],[Population 2020]]</f>
        <v>3198.7063253012047</v>
      </c>
      <c r="W258" s="35">
        <f>Table1[[#This Row],[Total (HRK million)   ]]-Table1[[#This Row],[Total (HRK million)                  ]]</f>
        <v>-5.0358000000000125E-2</v>
      </c>
      <c r="X258" s="36">
        <f>Table1[[#This Row],[Total (HRK million)                             ]]*1000000/Table1[[#This Row],[Population 2020]]</f>
        <v>-37.920180722891658</v>
      </c>
      <c r="Y258" s="68">
        <v>1340</v>
      </c>
      <c r="Z258" s="7">
        <v>4.7500010000000001</v>
      </c>
      <c r="AA258" s="6">
        <f>Table1[[#This Row],[Total (HRK million)                     ]]*1000000/Table1[[#This Row],[Population 2019                 ]]</f>
        <v>3544.7768656716416</v>
      </c>
      <c r="AB258" s="7">
        <v>4.7479389999999997</v>
      </c>
      <c r="AC258" s="6">
        <f>Table1[[#This Row],[Total (HRK million)                                   ]]*1000000/Table1[[#This Row],[Population 2019                 ]]</f>
        <v>3543.2380597014926</v>
      </c>
      <c r="AD258" s="7">
        <f>Table1[[#This Row],[Total (HRK million)                     ]]-Table1[[#This Row],[Total (HRK million)                                   ]]</f>
        <v>2.0620000000004524E-3</v>
      </c>
      <c r="AE258" s="8">
        <f>Table1[[#This Row],[Total (HRK million)                       ]]*1000000/Table1[[#This Row],[Population 2019                 ]]</f>
        <v>1.5388059701495913</v>
      </c>
      <c r="AF258" s="6">
        <v>1346</v>
      </c>
      <c r="AG258" s="7">
        <v>4.6982949999999999</v>
      </c>
      <c r="AH258" s="6">
        <f>Table1[[#This Row],[Total (HRK million)                                 ]]*1000000/Table1[[#This Row],[Population 2018]]</f>
        <v>3490.5609212481427</v>
      </c>
      <c r="AI258" s="7">
        <v>4.8751389999999999</v>
      </c>
      <c r="AJ258" s="6">
        <f>Table1[[#This Row],[Total (HRK million)                                     ]]*1000000/Table1[[#This Row],[Population 2018]]</f>
        <v>3621.9457652303122</v>
      </c>
      <c r="AK258" s="7">
        <f>Table1[[#This Row],[Total (HRK million)                                 ]]-Table1[[#This Row],[Total (HRK million)                                     ]]</f>
        <v>-0.176844</v>
      </c>
      <c r="AL258" s="8">
        <f>Table1[[#This Row],[Total (HRK million)                                      ]]*1000000/Table1[[#This Row],[Population 2018]]</f>
        <v>-131.3848439821694</v>
      </c>
      <c r="AM258" s="9">
        <v>1358</v>
      </c>
      <c r="AN258" s="10">
        <v>3.7660900000000002</v>
      </c>
      <c r="AO258" s="11">
        <f>Table1[[#This Row],[Total (HRK million)                                         ]]*1000000/Table1[[#This Row],[Population 2017               ]]</f>
        <v>2773.2621502209131</v>
      </c>
      <c r="AP258" s="10">
        <v>4.6408800000000001</v>
      </c>
      <c r="AQ258" s="11">
        <f>Table1[[#This Row],[Total (HRK million)                                          ]]*1000000/Table1[[#This Row],[Population 2017               ]]</f>
        <v>3417.437407952872</v>
      </c>
      <c r="AR258" s="10">
        <f>Table1[[#This Row],[Total (HRK million)                                         ]]-Table1[[#This Row],[Total (HRK million)                                          ]]</f>
        <v>-0.87478999999999996</v>
      </c>
      <c r="AS258" s="11">
        <f>Table1[[#This Row],[Total (HRK million)                                                  ]]*1000000/Table1[[#This Row],[Population 2017               ]]</f>
        <v>-644.17525773195871</v>
      </c>
      <c r="AT258" s="45">
        <v>1354</v>
      </c>
      <c r="AU258" s="46">
        <v>4.4019570000000003</v>
      </c>
      <c r="AV258" s="13">
        <f>Table1[[#This Row],[Total (HRK million)                                ]]*1000000/Table1[[#This Row],[Population 2016]]</f>
        <v>3251.0760709010342</v>
      </c>
      <c r="AW258" s="46">
        <v>3.3077920000000001</v>
      </c>
      <c r="AX258" s="13">
        <f>Table1[[#This Row],[Total (HRK million)                                                        ]]*1000000/Table1[[#This Row],[Population 2016]]</f>
        <v>2442.9778434268833</v>
      </c>
      <c r="AY258" s="82">
        <f>Table1[[#This Row],[Total (HRK million)                                ]]-Table1[[#This Row],[Total (HRK million)                                                        ]]</f>
        <v>1.0941650000000003</v>
      </c>
      <c r="AZ258" s="13">
        <f>Table1[[#This Row],[Total (HRK million)                                                                      ]]*1000000/Table1[[#This Row],[Population 2016]]</f>
        <v>808.0982274741508</v>
      </c>
      <c r="BA258" s="68">
        <v>1367</v>
      </c>
      <c r="BB258" s="52">
        <v>7.4461849999999998</v>
      </c>
      <c r="BC258" s="13">
        <f>Table1[[#This Row],[Total (HRK million)                                                           ]]*1000000/Table1[[#This Row],[Population 2015]]</f>
        <v>5447.0994879297732</v>
      </c>
      <c r="BD258" s="52">
        <v>4.3699589999999997</v>
      </c>
      <c r="BE258" s="13">
        <f>Table1[[#This Row],[Total (HRK million) ]]*1000000/Table1[[#This Row],[Population 2015]]</f>
        <v>3196.751280175567</v>
      </c>
      <c r="BF258" s="82">
        <f>Table1[[#This Row],[Total (HRK million)                                                           ]]-Table1[[#This Row],[Total (HRK million) ]]</f>
        <v>3.0762260000000001</v>
      </c>
      <c r="BG258" s="13">
        <f>Table1[[#This Row],[Total (HRK million)     ]]*1000000/Table1[[#This Row],[Population 2015]]</f>
        <v>2250.3482077542062</v>
      </c>
      <c r="BH258" s="68">
        <v>1378</v>
      </c>
      <c r="BI258" s="88">
        <v>4.4486319999999999</v>
      </c>
      <c r="BJ258" s="12">
        <f>Table1[[#This Row],[Total (HRK million)                                  ]]*1000000/Table1[[#This Row],[Population 2014]]</f>
        <v>3228.3251088534107</v>
      </c>
      <c r="BK258" s="88">
        <v>4.8757460000000004</v>
      </c>
      <c r="BL258" s="12">
        <f>Table1[[#This Row],[Total (HRK million)    ]]*1000000/Table1[[#This Row],[Population 2014]]</f>
        <v>3538.2772133526851</v>
      </c>
      <c r="BM258" s="88">
        <f>Table1[[#This Row],[Total (HRK million)                                  ]]-Table1[[#This Row],[Total (HRK million)    ]]</f>
        <v>-0.42711400000000044</v>
      </c>
      <c r="BN258" s="12">
        <f>Table1[[#This Row],[Total (HRK million)      ]]*1000000/Table1[[#This Row],[Population 2014]]</f>
        <v>-309.95210449927464</v>
      </c>
      <c r="BO258" s="94">
        <v>5</v>
      </c>
      <c r="BP258" s="53">
        <v>5</v>
      </c>
      <c r="BQ258" s="55">
        <v>5</v>
      </c>
      <c r="BR258" s="26">
        <v>5</v>
      </c>
      <c r="BS258" s="13">
        <v>5</v>
      </c>
      <c r="BT258" s="13">
        <v>4</v>
      </c>
      <c r="BU258" s="13">
        <v>5</v>
      </c>
      <c r="BV258" s="13">
        <v>3</v>
      </c>
      <c r="BW258" s="56">
        <v>2</v>
      </c>
    </row>
    <row r="259" spans="1:75" x14ac:dyDescent="0.25">
      <c r="A259" s="14" t="s">
        <v>608</v>
      </c>
      <c r="B259" s="15" t="s">
        <v>665</v>
      </c>
      <c r="C259" s="15" t="s">
        <v>317</v>
      </c>
      <c r="D259" s="45">
        <v>2669</v>
      </c>
      <c r="E259" s="44">
        <v>11.114665710000001</v>
      </c>
      <c r="F259" s="40">
        <f>Table1[[#This Row],[Total (HRK million)]]*1000000/Table1[[#This Row],[Population 2022]]</f>
        <v>4164.3558298988391</v>
      </c>
      <c r="G259" s="44">
        <v>13.001044589999999</v>
      </c>
      <c r="H259" s="40">
        <f>Table1[[#This Row],[Total (HRK million)                ]]*1000000/Table1[[#This Row],[Population 2022]]</f>
        <v>4871.1294829524168</v>
      </c>
      <c r="I259" s="44">
        <v>-1.886378879999999</v>
      </c>
      <c r="J259" s="40">
        <f>Table1[[#This Row],[Total (HRK million)                           ]]*1000000/Table1[[#This Row],[Population 2022]]</f>
        <v>-706.77365305357773</v>
      </c>
      <c r="K259" s="45">
        <v>2759</v>
      </c>
      <c r="L259" s="44">
        <v>11.351198999999999</v>
      </c>
      <c r="M259" s="40">
        <f>Table1[[#This Row],[Total (HRK million)  ]]*1000000/Table1[[#This Row],[Population 2021]]</f>
        <v>4114.2439289597678</v>
      </c>
      <c r="N259" s="44">
        <v>10.879810000000001</v>
      </c>
      <c r="O259" s="40">
        <f>Table1[[#This Row],[Total (HRK million)                 ]]*1000000/Table1[[#This Row],[Population 2021]]</f>
        <v>3943.3889090250091</v>
      </c>
      <c r="P259" s="44">
        <v>0.4713889999999985</v>
      </c>
      <c r="Q259" s="40">
        <f>Table1[[#This Row],[Total (HRK million)                            ]]*1000000/Table1[[#This Row],[Population 2021]]</f>
        <v>170.85501993475842</v>
      </c>
      <c r="R259" s="64">
        <v>2855</v>
      </c>
      <c r="S259" s="35">
        <v>14.168499000000001</v>
      </c>
      <c r="T259" s="36">
        <f>Table1[[#This Row],[Total (HRK million)   ]]*1000000/Table1[[#This Row],[Population 2020]]</f>
        <v>4962.6966725043785</v>
      </c>
      <c r="U259" s="35">
        <v>11.401016</v>
      </c>
      <c r="V259" s="36">
        <f>Table1[[#This Row],[Total (HRK million)                  ]]*1000000/Table1[[#This Row],[Population 2020]]</f>
        <v>3993.3506129597199</v>
      </c>
      <c r="W259" s="35">
        <f>Table1[[#This Row],[Total (HRK million)   ]]-Table1[[#This Row],[Total (HRK million)                  ]]</f>
        <v>2.7674830000000004</v>
      </c>
      <c r="X259" s="36">
        <f>Table1[[#This Row],[Total (HRK million)                             ]]*1000000/Table1[[#This Row],[Population 2020]]</f>
        <v>969.3460595446586</v>
      </c>
      <c r="Y259" s="68">
        <v>2894</v>
      </c>
      <c r="Z259" s="7">
        <v>13.179831999999999</v>
      </c>
      <c r="AA259" s="6">
        <f>Table1[[#This Row],[Total (HRK million)                     ]]*1000000/Table1[[#This Row],[Population 2019                 ]]</f>
        <v>4554.1921216309602</v>
      </c>
      <c r="AB259" s="7">
        <v>16.250260000000001</v>
      </c>
      <c r="AC259" s="6">
        <f>Table1[[#This Row],[Total (HRK million)                                   ]]*1000000/Table1[[#This Row],[Population 2019                 ]]</f>
        <v>5615.1554941257773</v>
      </c>
      <c r="AD259" s="7">
        <f>Table1[[#This Row],[Total (HRK million)                     ]]-Table1[[#This Row],[Total (HRK million)                                   ]]</f>
        <v>-3.0704280000000015</v>
      </c>
      <c r="AE259" s="8">
        <f>Table1[[#This Row],[Total (HRK million)                       ]]*1000000/Table1[[#This Row],[Population 2019                 ]]</f>
        <v>-1060.9633724948173</v>
      </c>
      <c r="AF259" s="6">
        <v>2979</v>
      </c>
      <c r="AG259" s="7">
        <v>9.3781689999999998</v>
      </c>
      <c r="AH259" s="6">
        <f>Table1[[#This Row],[Total (HRK million)                                 ]]*1000000/Table1[[#This Row],[Population 2018]]</f>
        <v>3148.0929842228934</v>
      </c>
      <c r="AI259" s="7">
        <v>9.1934880000000003</v>
      </c>
      <c r="AJ259" s="6">
        <f>Table1[[#This Row],[Total (HRK million)                                     ]]*1000000/Table1[[#This Row],[Population 2018]]</f>
        <v>3086.0986908358509</v>
      </c>
      <c r="AK259" s="7">
        <f>Table1[[#This Row],[Total (HRK million)                                 ]]-Table1[[#This Row],[Total (HRK million)                                     ]]</f>
        <v>0.18468099999999943</v>
      </c>
      <c r="AL259" s="8">
        <f>Table1[[#This Row],[Total (HRK million)                                      ]]*1000000/Table1[[#This Row],[Population 2018]]</f>
        <v>61.99429338704244</v>
      </c>
      <c r="AM259" s="9">
        <v>3064</v>
      </c>
      <c r="AN259" s="10">
        <v>8.4634110000000007</v>
      </c>
      <c r="AO259" s="11">
        <f>Table1[[#This Row],[Total (HRK million)                                         ]]*1000000/Table1[[#This Row],[Population 2017               ]]</f>
        <v>2762.2098563968671</v>
      </c>
      <c r="AP259" s="10">
        <v>7.2662550000000001</v>
      </c>
      <c r="AQ259" s="11">
        <f>Table1[[#This Row],[Total (HRK million)                                          ]]*1000000/Table1[[#This Row],[Population 2017               ]]</f>
        <v>2371.4931462140994</v>
      </c>
      <c r="AR259" s="10">
        <f>Table1[[#This Row],[Total (HRK million)                                         ]]-Table1[[#This Row],[Total (HRK million)                                          ]]</f>
        <v>1.1971560000000006</v>
      </c>
      <c r="AS259" s="11">
        <f>Table1[[#This Row],[Total (HRK million)                                                  ]]*1000000/Table1[[#This Row],[Population 2017               ]]</f>
        <v>390.71671018276777</v>
      </c>
      <c r="AT259" s="45">
        <v>3198</v>
      </c>
      <c r="AU259" s="46">
        <v>6.9984529999999996</v>
      </c>
      <c r="AV259" s="13">
        <f>Table1[[#This Row],[Total (HRK million)                                ]]*1000000/Table1[[#This Row],[Population 2016]]</f>
        <v>2188.3843026891809</v>
      </c>
      <c r="AW259" s="46">
        <v>6.8517239999999999</v>
      </c>
      <c r="AX259" s="13">
        <f>Table1[[#This Row],[Total (HRK million)                                                        ]]*1000000/Table1[[#This Row],[Population 2016]]</f>
        <v>2142.5028142589117</v>
      </c>
      <c r="AY259" s="82">
        <f>Table1[[#This Row],[Total (HRK million)                                ]]-Table1[[#This Row],[Total (HRK million)                                                        ]]</f>
        <v>0.14672899999999967</v>
      </c>
      <c r="AZ259" s="13">
        <f>Table1[[#This Row],[Total (HRK million)                                                                      ]]*1000000/Table1[[#This Row],[Population 2016]]</f>
        <v>45.88148843026881</v>
      </c>
      <c r="BA259" s="68">
        <v>3304</v>
      </c>
      <c r="BB259" s="52">
        <v>6.9597759999999997</v>
      </c>
      <c r="BC259" s="13">
        <f>Table1[[#This Row],[Total (HRK million)                                                           ]]*1000000/Table1[[#This Row],[Population 2015]]</f>
        <v>2106.4697336561744</v>
      </c>
      <c r="BD259" s="52">
        <v>7.0054259999999999</v>
      </c>
      <c r="BE259" s="13">
        <f>Table1[[#This Row],[Total (HRK million) ]]*1000000/Table1[[#This Row],[Population 2015]]</f>
        <v>2120.2863196125909</v>
      </c>
      <c r="BF259" s="82">
        <f>Table1[[#This Row],[Total (HRK million)                                                           ]]-Table1[[#This Row],[Total (HRK million) ]]</f>
        <v>-4.565000000000019E-2</v>
      </c>
      <c r="BG259" s="13">
        <f>Table1[[#This Row],[Total (HRK million)     ]]*1000000/Table1[[#This Row],[Population 2015]]</f>
        <v>-13.816585956416523</v>
      </c>
      <c r="BH259" s="68">
        <v>3394</v>
      </c>
      <c r="BI259" s="88">
        <v>6.0193370000000002</v>
      </c>
      <c r="BJ259" s="12">
        <f>Table1[[#This Row],[Total (HRK million)                                  ]]*1000000/Table1[[#This Row],[Population 2014]]</f>
        <v>1773.5229817324691</v>
      </c>
      <c r="BK259" s="88">
        <v>5.386215</v>
      </c>
      <c r="BL259" s="12">
        <f>Table1[[#This Row],[Total (HRK million)    ]]*1000000/Table1[[#This Row],[Population 2014]]</f>
        <v>1586.9814378314672</v>
      </c>
      <c r="BM259" s="88">
        <f>Table1[[#This Row],[Total (HRK million)                                  ]]-Table1[[#This Row],[Total (HRK million)    ]]</f>
        <v>0.63312200000000018</v>
      </c>
      <c r="BN259" s="12">
        <f>Table1[[#This Row],[Total (HRK million)      ]]*1000000/Table1[[#This Row],[Population 2014]]</f>
        <v>186.54154390100183</v>
      </c>
      <c r="BO259" s="94">
        <v>5</v>
      </c>
      <c r="BP259" s="53">
        <v>5</v>
      </c>
      <c r="BQ259" s="55">
        <v>5</v>
      </c>
      <c r="BR259" s="26">
        <v>5</v>
      </c>
      <c r="BS259" s="13">
        <v>5</v>
      </c>
      <c r="BT259" s="13">
        <v>5</v>
      </c>
      <c r="BU259" s="13">
        <v>5</v>
      </c>
      <c r="BV259" s="13">
        <v>3</v>
      </c>
      <c r="BW259" s="56">
        <v>3</v>
      </c>
    </row>
    <row r="260" spans="1:75" x14ac:dyDescent="0.25">
      <c r="A260" s="14" t="s">
        <v>608</v>
      </c>
      <c r="B260" s="15" t="s">
        <v>663</v>
      </c>
      <c r="C260" s="15" t="s">
        <v>519</v>
      </c>
      <c r="D260" s="45">
        <v>1203</v>
      </c>
      <c r="E260" s="44">
        <v>7.6834624500000004</v>
      </c>
      <c r="F260" s="40">
        <f>Table1[[#This Row],[Total (HRK million)]]*1000000/Table1[[#This Row],[Population 2022]]</f>
        <v>6386.9180798004991</v>
      </c>
      <c r="G260" s="44">
        <v>6.1911777499999996</v>
      </c>
      <c r="H260" s="40">
        <f>Table1[[#This Row],[Total (HRK million)                ]]*1000000/Table1[[#This Row],[Population 2022]]</f>
        <v>5146.4486699916879</v>
      </c>
      <c r="I260" s="44">
        <v>1.4922847000000001</v>
      </c>
      <c r="J260" s="40">
        <f>Table1[[#This Row],[Total (HRK million)                           ]]*1000000/Table1[[#This Row],[Population 2022]]</f>
        <v>1240.4694098088114</v>
      </c>
      <c r="K260" s="45">
        <v>1209</v>
      </c>
      <c r="L260" s="44">
        <v>9.0522969999999994</v>
      </c>
      <c r="M260" s="40">
        <f>Table1[[#This Row],[Total (HRK million)  ]]*1000000/Table1[[#This Row],[Population 2021]]</f>
        <v>7487.4251447477254</v>
      </c>
      <c r="N260" s="44">
        <v>8.9672800000000006</v>
      </c>
      <c r="O260" s="40">
        <f>Table1[[#This Row],[Total (HRK million)                 ]]*1000000/Table1[[#This Row],[Population 2021]]</f>
        <v>7417.1050454921424</v>
      </c>
      <c r="P260" s="44">
        <v>8.5016999999998788E-2</v>
      </c>
      <c r="Q260" s="40">
        <f>Table1[[#This Row],[Total (HRK million)                            ]]*1000000/Table1[[#This Row],[Population 2021]]</f>
        <v>70.320099255582122</v>
      </c>
      <c r="R260" s="64">
        <v>1250</v>
      </c>
      <c r="S260" s="35">
        <v>8.7624499999999994</v>
      </c>
      <c r="T260" s="36">
        <f>Table1[[#This Row],[Total (HRK million)   ]]*1000000/Table1[[#This Row],[Population 2020]]</f>
        <v>7009.96</v>
      </c>
      <c r="U260" s="35">
        <v>7.866924</v>
      </c>
      <c r="V260" s="36">
        <f>Table1[[#This Row],[Total (HRK million)                  ]]*1000000/Table1[[#This Row],[Population 2020]]</f>
        <v>6293.5392000000002</v>
      </c>
      <c r="W260" s="35">
        <f>Table1[[#This Row],[Total (HRK million)   ]]-Table1[[#This Row],[Total (HRK million)                  ]]</f>
        <v>0.89552599999999938</v>
      </c>
      <c r="X260" s="36">
        <f>Table1[[#This Row],[Total (HRK million)                             ]]*1000000/Table1[[#This Row],[Population 2020]]</f>
        <v>716.42079999999953</v>
      </c>
      <c r="Y260" s="68">
        <v>1234</v>
      </c>
      <c r="Z260" s="7">
        <v>4.7937250000000002</v>
      </c>
      <c r="AA260" s="6">
        <f>Table1[[#This Row],[Total (HRK million)                     ]]*1000000/Table1[[#This Row],[Population 2019                 ]]</f>
        <v>3884.7042139384116</v>
      </c>
      <c r="AB260" s="7">
        <v>6.0620159999999998</v>
      </c>
      <c r="AC260" s="6">
        <f>Table1[[#This Row],[Total (HRK million)                                   ]]*1000000/Table1[[#This Row],[Population 2019                 ]]</f>
        <v>4912.4927066450564</v>
      </c>
      <c r="AD260" s="7">
        <f>Table1[[#This Row],[Total (HRK million)                     ]]-Table1[[#This Row],[Total (HRK million)                                   ]]</f>
        <v>-1.2682909999999996</v>
      </c>
      <c r="AE260" s="8">
        <f>Table1[[#This Row],[Total (HRK million)                       ]]*1000000/Table1[[#This Row],[Population 2019                 ]]</f>
        <v>-1027.7884927066448</v>
      </c>
      <c r="AF260" s="6">
        <v>1228</v>
      </c>
      <c r="AG260" s="7">
        <v>7.3048080000000004</v>
      </c>
      <c r="AH260" s="6">
        <f>Table1[[#This Row],[Total (HRK million)                                 ]]*1000000/Table1[[#This Row],[Population 2018]]</f>
        <v>5948.5407166123778</v>
      </c>
      <c r="AI260" s="7">
        <v>6.4652570000000003</v>
      </c>
      <c r="AJ260" s="6">
        <f>Table1[[#This Row],[Total (HRK million)                                     ]]*1000000/Table1[[#This Row],[Population 2018]]</f>
        <v>5264.8672638436483</v>
      </c>
      <c r="AK260" s="7">
        <f>Table1[[#This Row],[Total (HRK million)                                 ]]-Table1[[#This Row],[Total (HRK million)                                     ]]</f>
        <v>0.83955100000000016</v>
      </c>
      <c r="AL260" s="8">
        <f>Table1[[#This Row],[Total (HRK million)                                      ]]*1000000/Table1[[#This Row],[Population 2018]]</f>
        <v>683.6734527687297</v>
      </c>
      <c r="AM260" s="9">
        <v>1232</v>
      </c>
      <c r="AN260" s="10">
        <v>5.0643070000000003</v>
      </c>
      <c r="AO260" s="11">
        <f>Table1[[#This Row],[Total (HRK million)                                         ]]*1000000/Table1[[#This Row],[Population 2017               ]]</f>
        <v>4110.6387987012986</v>
      </c>
      <c r="AP260" s="10">
        <v>5.4105449999999999</v>
      </c>
      <c r="AQ260" s="11">
        <f>Table1[[#This Row],[Total (HRK million)                                          ]]*1000000/Table1[[#This Row],[Population 2017               ]]</f>
        <v>4391.676136363636</v>
      </c>
      <c r="AR260" s="10">
        <f>Table1[[#This Row],[Total (HRK million)                                         ]]-Table1[[#This Row],[Total (HRK million)                                          ]]</f>
        <v>-0.3462379999999996</v>
      </c>
      <c r="AS260" s="11">
        <f>Table1[[#This Row],[Total (HRK million)                                                  ]]*1000000/Table1[[#This Row],[Population 2017               ]]</f>
        <v>-281.03733766233734</v>
      </c>
      <c r="AT260" s="45">
        <v>1244</v>
      </c>
      <c r="AU260" s="46">
        <v>4.3898149999999996</v>
      </c>
      <c r="AV260" s="13">
        <f>Table1[[#This Row],[Total (HRK million)                                ]]*1000000/Table1[[#This Row],[Population 2016]]</f>
        <v>3528.7901929260452</v>
      </c>
      <c r="AW260" s="46">
        <v>5.763871</v>
      </c>
      <c r="AX260" s="13">
        <f>Table1[[#This Row],[Total (HRK million)                                                        ]]*1000000/Table1[[#This Row],[Population 2016]]</f>
        <v>4633.336816720257</v>
      </c>
      <c r="AY260" s="82">
        <f>Table1[[#This Row],[Total (HRK million)                                ]]-Table1[[#This Row],[Total (HRK million)                                                        ]]</f>
        <v>-1.3740560000000004</v>
      </c>
      <c r="AZ260" s="13">
        <f>Table1[[#This Row],[Total (HRK million)                                                                      ]]*1000000/Table1[[#This Row],[Population 2016]]</f>
        <v>-1104.5466237942126</v>
      </c>
      <c r="BA260" s="68">
        <v>1241</v>
      </c>
      <c r="BB260" s="52">
        <v>4.1498569999999999</v>
      </c>
      <c r="BC260" s="13">
        <f>Table1[[#This Row],[Total (HRK million)                                                           ]]*1000000/Table1[[#This Row],[Population 2015]]</f>
        <v>3343.9621273166799</v>
      </c>
      <c r="BD260" s="52">
        <v>4.7974430000000003</v>
      </c>
      <c r="BE260" s="13">
        <f>Table1[[#This Row],[Total (HRK million) ]]*1000000/Table1[[#This Row],[Population 2015]]</f>
        <v>3865.7880741337631</v>
      </c>
      <c r="BF260" s="82">
        <f>Table1[[#This Row],[Total (HRK million)                                                           ]]-Table1[[#This Row],[Total (HRK million) ]]</f>
        <v>-0.64758600000000044</v>
      </c>
      <c r="BG260" s="13">
        <f>Table1[[#This Row],[Total (HRK million)     ]]*1000000/Table1[[#This Row],[Population 2015]]</f>
        <v>-521.82594681708338</v>
      </c>
      <c r="BH260" s="68">
        <v>1235</v>
      </c>
      <c r="BI260" s="88">
        <v>3.4207420000000002</v>
      </c>
      <c r="BJ260" s="12">
        <f>Table1[[#This Row],[Total (HRK million)                                  ]]*1000000/Table1[[#This Row],[Population 2014]]</f>
        <v>2769.8315789473686</v>
      </c>
      <c r="BK260" s="88">
        <v>2.8895390000000001</v>
      </c>
      <c r="BL260" s="12">
        <f>Table1[[#This Row],[Total (HRK million)    ]]*1000000/Table1[[#This Row],[Population 2014]]</f>
        <v>2339.7076923076925</v>
      </c>
      <c r="BM260" s="88">
        <f>Table1[[#This Row],[Total (HRK million)                                  ]]-Table1[[#This Row],[Total (HRK million)    ]]</f>
        <v>0.53120300000000009</v>
      </c>
      <c r="BN260" s="12">
        <f>Table1[[#This Row],[Total (HRK million)      ]]*1000000/Table1[[#This Row],[Population 2014]]</f>
        <v>430.12388663967619</v>
      </c>
      <c r="BO260" s="94">
        <v>5</v>
      </c>
      <c r="BP260" s="53">
        <v>3</v>
      </c>
      <c r="BQ260" s="55">
        <v>4</v>
      </c>
      <c r="BR260" s="26">
        <v>3</v>
      </c>
      <c r="BS260" s="13">
        <v>3</v>
      </c>
      <c r="BT260" s="13">
        <v>3</v>
      </c>
      <c r="BU260" s="13">
        <v>3</v>
      </c>
      <c r="BV260" s="13">
        <v>3</v>
      </c>
      <c r="BW260" s="56">
        <v>1</v>
      </c>
    </row>
    <row r="261" spans="1:75" x14ac:dyDescent="0.25">
      <c r="A261" s="14" t="s">
        <v>608</v>
      </c>
      <c r="B261" s="15" t="s">
        <v>671</v>
      </c>
      <c r="C261" s="15" t="s">
        <v>504</v>
      </c>
      <c r="D261" s="48">
        <v>832</v>
      </c>
      <c r="E261" s="44">
        <v>5.0573557999999998</v>
      </c>
      <c r="F261" s="40">
        <f>Table1[[#This Row],[Total (HRK million)]]*1000000/Table1[[#This Row],[Population 2022]]</f>
        <v>6078.5526442307691</v>
      </c>
      <c r="G261" s="44">
        <v>4.4584190200000009</v>
      </c>
      <c r="H261" s="40">
        <f>Table1[[#This Row],[Total (HRK million)                ]]*1000000/Table1[[#This Row],[Population 2022]]</f>
        <v>5358.6767067307701</v>
      </c>
      <c r="I261" s="44">
        <v>0.59893677999999928</v>
      </c>
      <c r="J261" s="40">
        <f>Table1[[#This Row],[Total (HRK million)                           ]]*1000000/Table1[[#This Row],[Population 2022]]</f>
        <v>719.87593749999917</v>
      </c>
      <c r="K261" s="48">
        <v>836</v>
      </c>
      <c r="L261" s="44">
        <v>4.1712689999999997</v>
      </c>
      <c r="M261" s="40">
        <f>Table1[[#This Row],[Total (HRK million)  ]]*1000000/Table1[[#This Row],[Population 2021]]</f>
        <v>4989.5562200956929</v>
      </c>
      <c r="N261" s="44">
        <v>4.7598269999999996</v>
      </c>
      <c r="O261" s="40">
        <f>Table1[[#This Row],[Total (HRK million)                 ]]*1000000/Table1[[#This Row],[Population 2021]]</f>
        <v>5693.5729665071767</v>
      </c>
      <c r="P261" s="44">
        <v>-0.58855799999999991</v>
      </c>
      <c r="Q261" s="40">
        <f>Table1[[#This Row],[Total (HRK million)                            ]]*1000000/Table1[[#This Row],[Population 2021]]</f>
        <v>-704.01674641148315</v>
      </c>
      <c r="R261" s="64">
        <v>889</v>
      </c>
      <c r="S261" s="35">
        <v>3.7616740000000002</v>
      </c>
      <c r="T261" s="36">
        <f>Table1[[#This Row],[Total (HRK million)   ]]*1000000/Table1[[#This Row],[Population 2020]]</f>
        <v>4231.3543307086611</v>
      </c>
      <c r="U261" s="35">
        <v>3.8224390000000001</v>
      </c>
      <c r="V261" s="36">
        <f>Table1[[#This Row],[Total (HRK million)                  ]]*1000000/Table1[[#This Row],[Population 2020]]</f>
        <v>4299.7064116985375</v>
      </c>
      <c r="W261" s="35">
        <f>Table1[[#This Row],[Total (HRK million)   ]]-Table1[[#This Row],[Total (HRK million)                  ]]</f>
        <v>-6.0764999999999958E-2</v>
      </c>
      <c r="X261" s="36">
        <f>Table1[[#This Row],[Total (HRK million)                             ]]*1000000/Table1[[#This Row],[Population 2020]]</f>
        <v>-68.352080989876214</v>
      </c>
      <c r="Y261" s="68">
        <v>891</v>
      </c>
      <c r="Z261" s="7">
        <v>4.0363949999999997</v>
      </c>
      <c r="AA261" s="6">
        <f>Table1[[#This Row],[Total (HRK million)                     ]]*1000000/Table1[[#This Row],[Population 2019                 ]]</f>
        <v>4530.1851851851843</v>
      </c>
      <c r="AB261" s="7">
        <v>4.131132</v>
      </c>
      <c r="AC261" s="6">
        <f>Table1[[#This Row],[Total (HRK million)                                   ]]*1000000/Table1[[#This Row],[Population 2019                 ]]</f>
        <v>4636.5117845117848</v>
      </c>
      <c r="AD261" s="7">
        <f>Table1[[#This Row],[Total (HRK million)                     ]]-Table1[[#This Row],[Total (HRK million)                                   ]]</f>
        <v>-9.4737000000000293E-2</v>
      </c>
      <c r="AE261" s="8">
        <f>Table1[[#This Row],[Total (HRK million)                       ]]*1000000/Table1[[#This Row],[Population 2019                 ]]</f>
        <v>-106.32659932659965</v>
      </c>
      <c r="AF261" s="6">
        <v>872</v>
      </c>
      <c r="AG261" s="7">
        <v>3.237209</v>
      </c>
      <c r="AH261" s="6">
        <f>Table1[[#This Row],[Total (HRK million)                                 ]]*1000000/Table1[[#This Row],[Population 2018]]</f>
        <v>3712.395642201835</v>
      </c>
      <c r="AI261" s="7">
        <v>3.667249</v>
      </c>
      <c r="AJ261" s="6">
        <f>Table1[[#This Row],[Total (HRK million)                                     ]]*1000000/Table1[[#This Row],[Population 2018]]</f>
        <v>4205.5607798165138</v>
      </c>
      <c r="AK261" s="7">
        <f>Table1[[#This Row],[Total (HRK million)                                 ]]-Table1[[#This Row],[Total (HRK million)                                     ]]</f>
        <v>-0.43003999999999998</v>
      </c>
      <c r="AL261" s="8">
        <f>Table1[[#This Row],[Total (HRK million)                                      ]]*1000000/Table1[[#This Row],[Population 2018]]</f>
        <v>-493.16513761467888</v>
      </c>
      <c r="AM261" s="9">
        <v>874</v>
      </c>
      <c r="AN261" s="10">
        <v>3.1079560000000002</v>
      </c>
      <c r="AO261" s="11">
        <f>Table1[[#This Row],[Total (HRK million)                                         ]]*1000000/Table1[[#This Row],[Population 2017               ]]</f>
        <v>3556.0137299771168</v>
      </c>
      <c r="AP261" s="10">
        <v>3.6916370000000001</v>
      </c>
      <c r="AQ261" s="11">
        <f>Table1[[#This Row],[Total (HRK million)                                          ]]*1000000/Table1[[#This Row],[Population 2017               ]]</f>
        <v>4223.8409610983981</v>
      </c>
      <c r="AR261" s="10">
        <f>Table1[[#This Row],[Total (HRK million)                                         ]]-Table1[[#This Row],[Total (HRK million)                                          ]]</f>
        <v>-0.58368099999999989</v>
      </c>
      <c r="AS261" s="11">
        <f>Table1[[#This Row],[Total (HRK million)                                                  ]]*1000000/Table1[[#This Row],[Population 2017               ]]</f>
        <v>-667.82723112128133</v>
      </c>
      <c r="AT261" s="45">
        <v>887</v>
      </c>
      <c r="AU261" s="46">
        <v>3.2749000000000001</v>
      </c>
      <c r="AV261" s="13">
        <f>Table1[[#This Row],[Total (HRK million)                                ]]*1000000/Table1[[#This Row],[Population 2016]]</f>
        <v>3692.1082299887262</v>
      </c>
      <c r="AW261" s="46">
        <v>3.9032789999999999</v>
      </c>
      <c r="AX261" s="13">
        <f>Table1[[#This Row],[Total (HRK million)                                                        ]]*1000000/Table1[[#This Row],[Population 2016]]</f>
        <v>4400.5400225479143</v>
      </c>
      <c r="AY261" s="82">
        <f>Table1[[#This Row],[Total (HRK million)                                ]]-Table1[[#This Row],[Total (HRK million)                                                        ]]</f>
        <v>-0.6283789999999998</v>
      </c>
      <c r="AZ261" s="13">
        <f>Table1[[#This Row],[Total (HRK million)                                                                      ]]*1000000/Table1[[#This Row],[Population 2016]]</f>
        <v>-708.43179255918801</v>
      </c>
      <c r="BA261" s="68">
        <v>894</v>
      </c>
      <c r="BB261" s="52">
        <v>8.2877430000000007</v>
      </c>
      <c r="BC261" s="13">
        <f>Table1[[#This Row],[Total (HRK million)                                                           ]]*1000000/Table1[[#This Row],[Population 2015]]</f>
        <v>9270.4060402684572</v>
      </c>
      <c r="BD261" s="52">
        <v>6.5253199999999998</v>
      </c>
      <c r="BE261" s="13">
        <f>Table1[[#This Row],[Total (HRK million) ]]*1000000/Table1[[#This Row],[Population 2015]]</f>
        <v>7299.0156599552574</v>
      </c>
      <c r="BF261" s="82">
        <f>Table1[[#This Row],[Total (HRK million)                                                           ]]-Table1[[#This Row],[Total (HRK million) ]]</f>
        <v>1.762423000000001</v>
      </c>
      <c r="BG261" s="13">
        <f>Table1[[#This Row],[Total (HRK million)     ]]*1000000/Table1[[#This Row],[Population 2015]]</f>
        <v>1971.3903803132002</v>
      </c>
      <c r="BH261" s="68">
        <v>919</v>
      </c>
      <c r="BI261" s="88">
        <v>3.87365</v>
      </c>
      <c r="BJ261" s="12">
        <f>Table1[[#This Row],[Total (HRK million)                                  ]]*1000000/Table1[[#This Row],[Population 2014]]</f>
        <v>4215.0707290533192</v>
      </c>
      <c r="BK261" s="88">
        <v>6.032114</v>
      </c>
      <c r="BL261" s="12">
        <f>Table1[[#This Row],[Total (HRK million)    ]]*1000000/Table1[[#This Row],[Population 2014]]</f>
        <v>6563.7801958650707</v>
      </c>
      <c r="BM261" s="88">
        <f>Table1[[#This Row],[Total (HRK million)                                  ]]-Table1[[#This Row],[Total (HRK million)    ]]</f>
        <v>-2.1584639999999999</v>
      </c>
      <c r="BN261" s="12">
        <f>Table1[[#This Row],[Total (HRK million)      ]]*1000000/Table1[[#This Row],[Population 2014]]</f>
        <v>-2348.709466811752</v>
      </c>
      <c r="BO261" s="94">
        <v>5</v>
      </c>
      <c r="BP261" s="53">
        <v>3</v>
      </c>
      <c r="BQ261" s="55">
        <v>4</v>
      </c>
      <c r="BR261" s="26">
        <v>3</v>
      </c>
      <c r="BS261" s="13">
        <v>3</v>
      </c>
      <c r="BT261" s="13">
        <v>3</v>
      </c>
      <c r="BU261" s="13">
        <v>2</v>
      </c>
      <c r="BV261" s="13">
        <v>3</v>
      </c>
      <c r="BW261" s="56">
        <v>0</v>
      </c>
    </row>
    <row r="262" spans="1:75" x14ac:dyDescent="0.25">
      <c r="A262" s="14" t="s">
        <v>608</v>
      </c>
      <c r="B262" s="15" t="s">
        <v>32</v>
      </c>
      <c r="C262" s="15" t="s">
        <v>230</v>
      </c>
      <c r="D262" s="45">
        <v>1678</v>
      </c>
      <c r="E262" s="44">
        <v>8.0092386199999996</v>
      </c>
      <c r="F262" s="40">
        <f>Table1[[#This Row],[Total (HRK million)]]*1000000/Table1[[#This Row],[Population 2022]]</f>
        <v>4773.0861859356373</v>
      </c>
      <c r="G262" s="44">
        <v>6.3915006299999995</v>
      </c>
      <c r="H262" s="40">
        <f>Table1[[#This Row],[Total (HRK million)                ]]*1000000/Table1[[#This Row],[Population 2022]]</f>
        <v>3808.9991835518472</v>
      </c>
      <c r="I262" s="44">
        <v>1.6177379900000002</v>
      </c>
      <c r="J262" s="40">
        <f>Table1[[#This Row],[Total (HRK million)                           ]]*1000000/Table1[[#This Row],[Population 2022]]</f>
        <v>964.08700238379038</v>
      </c>
      <c r="K262" s="45">
        <v>1689</v>
      </c>
      <c r="L262" s="44">
        <v>7.5132060000000003</v>
      </c>
      <c r="M262" s="40">
        <f>Table1[[#This Row],[Total (HRK million)  ]]*1000000/Table1[[#This Row],[Population 2021]]</f>
        <v>4448.3161634103017</v>
      </c>
      <c r="N262" s="44">
        <v>7.254988</v>
      </c>
      <c r="O262" s="40">
        <f>Table1[[#This Row],[Total (HRK million)                 ]]*1000000/Table1[[#This Row],[Population 2021]]</f>
        <v>4295.4339846062758</v>
      </c>
      <c r="P262" s="44">
        <v>0.25821800000000028</v>
      </c>
      <c r="Q262" s="40">
        <f>Table1[[#This Row],[Total (HRK million)                            ]]*1000000/Table1[[#This Row],[Population 2021]]</f>
        <v>152.88217880402621</v>
      </c>
      <c r="R262" s="64">
        <v>1655</v>
      </c>
      <c r="S262" s="35">
        <v>9.0484679999999997</v>
      </c>
      <c r="T262" s="36">
        <f>Table1[[#This Row],[Total (HRK million)   ]]*1000000/Table1[[#This Row],[Population 2020]]</f>
        <v>5467.3522658610273</v>
      </c>
      <c r="U262" s="35">
        <v>11.167458999999999</v>
      </c>
      <c r="V262" s="36">
        <f>Table1[[#This Row],[Total (HRK million)                  ]]*1000000/Table1[[#This Row],[Population 2020]]</f>
        <v>6747.7093655589124</v>
      </c>
      <c r="W262" s="35">
        <f>Table1[[#This Row],[Total (HRK million)   ]]-Table1[[#This Row],[Total (HRK million)                  ]]</f>
        <v>-2.1189909999999994</v>
      </c>
      <c r="X262" s="36">
        <f>Table1[[#This Row],[Total (HRK million)                             ]]*1000000/Table1[[#This Row],[Population 2020]]</f>
        <v>-1280.3570996978849</v>
      </c>
      <c r="Y262" s="68">
        <v>1686</v>
      </c>
      <c r="Z262" s="7">
        <v>8.5684819999999995</v>
      </c>
      <c r="AA262" s="6">
        <f>Table1[[#This Row],[Total (HRK million)                     ]]*1000000/Table1[[#This Row],[Population 2019                 ]]</f>
        <v>5082.1364175563467</v>
      </c>
      <c r="AB262" s="7">
        <v>9.0665639999999996</v>
      </c>
      <c r="AC262" s="6">
        <f>Table1[[#This Row],[Total (HRK million)                                   ]]*1000000/Table1[[#This Row],[Population 2019                 ]]</f>
        <v>5377.5587188612099</v>
      </c>
      <c r="AD262" s="7">
        <f>Table1[[#This Row],[Total (HRK million)                     ]]-Table1[[#This Row],[Total (HRK million)                                   ]]</f>
        <v>-0.49808200000000014</v>
      </c>
      <c r="AE262" s="8">
        <f>Table1[[#This Row],[Total (HRK million)                       ]]*1000000/Table1[[#This Row],[Population 2019                 ]]</f>
        <v>-295.42230130486365</v>
      </c>
      <c r="AF262" s="6">
        <v>1700</v>
      </c>
      <c r="AG262" s="7">
        <v>6.5889600000000002</v>
      </c>
      <c r="AH262" s="6">
        <f>Table1[[#This Row],[Total (HRK million)                                 ]]*1000000/Table1[[#This Row],[Population 2018]]</f>
        <v>3875.8588235294119</v>
      </c>
      <c r="AI262" s="7">
        <v>6.9909850000000002</v>
      </c>
      <c r="AJ262" s="6">
        <f>Table1[[#This Row],[Total (HRK million)                                     ]]*1000000/Table1[[#This Row],[Population 2018]]</f>
        <v>4112.3441176470587</v>
      </c>
      <c r="AK262" s="7">
        <f>Table1[[#This Row],[Total (HRK million)                                 ]]-Table1[[#This Row],[Total (HRK million)                                     ]]</f>
        <v>-0.40202500000000008</v>
      </c>
      <c r="AL262" s="8">
        <f>Table1[[#This Row],[Total (HRK million)                                      ]]*1000000/Table1[[#This Row],[Population 2018]]</f>
        <v>-236.4852941176471</v>
      </c>
      <c r="AM262" s="9">
        <v>1707</v>
      </c>
      <c r="AN262" s="10">
        <v>5.8776190000000001</v>
      </c>
      <c r="AO262" s="11">
        <f>Table1[[#This Row],[Total (HRK million)                                         ]]*1000000/Table1[[#This Row],[Population 2017               ]]</f>
        <v>3443.2448740480377</v>
      </c>
      <c r="AP262" s="10">
        <v>6.6006419999999997</v>
      </c>
      <c r="AQ262" s="11">
        <f>Table1[[#This Row],[Total (HRK million)                                          ]]*1000000/Table1[[#This Row],[Population 2017               ]]</f>
        <v>3866.8084358523724</v>
      </c>
      <c r="AR262" s="10">
        <f>Table1[[#This Row],[Total (HRK million)                                         ]]-Table1[[#This Row],[Total (HRK million)                                          ]]</f>
        <v>-0.72302299999999953</v>
      </c>
      <c r="AS262" s="11">
        <f>Table1[[#This Row],[Total (HRK million)                                                  ]]*1000000/Table1[[#This Row],[Population 2017               ]]</f>
        <v>-423.56356180433482</v>
      </c>
      <c r="AT262" s="45">
        <v>1734</v>
      </c>
      <c r="AU262" s="46">
        <v>6.1884629999999996</v>
      </c>
      <c r="AV262" s="13">
        <f>Table1[[#This Row],[Total (HRK million)                                ]]*1000000/Table1[[#This Row],[Population 2016]]</f>
        <v>3568.8944636678202</v>
      </c>
      <c r="AW262" s="46">
        <v>5.92171</v>
      </c>
      <c r="AX262" s="13">
        <f>Table1[[#This Row],[Total (HRK million)                                                        ]]*1000000/Table1[[#This Row],[Population 2016]]</f>
        <v>3415.0576701268742</v>
      </c>
      <c r="AY262" s="82">
        <f>Table1[[#This Row],[Total (HRK million)                                ]]-Table1[[#This Row],[Total (HRK million)                                                        ]]</f>
        <v>0.26675299999999957</v>
      </c>
      <c r="AZ262" s="13">
        <f>Table1[[#This Row],[Total (HRK million)                                                                      ]]*1000000/Table1[[#This Row],[Population 2016]]</f>
        <v>153.83679354094556</v>
      </c>
      <c r="BA262" s="68">
        <v>1754</v>
      </c>
      <c r="BB262" s="52">
        <v>6.9643680000000003</v>
      </c>
      <c r="BC262" s="13">
        <f>Table1[[#This Row],[Total (HRK million)                                                           ]]*1000000/Table1[[#This Row],[Population 2015]]</f>
        <v>3970.5632839224631</v>
      </c>
      <c r="BD262" s="52">
        <v>6.9529740000000002</v>
      </c>
      <c r="BE262" s="13">
        <f>Table1[[#This Row],[Total (HRK million) ]]*1000000/Table1[[#This Row],[Population 2015]]</f>
        <v>3964.0672748004563</v>
      </c>
      <c r="BF262" s="82">
        <f>Table1[[#This Row],[Total (HRK million)                                                           ]]-Table1[[#This Row],[Total (HRK million) ]]</f>
        <v>1.1394000000000126E-2</v>
      </c>
      <c r="BG262" s="13">
        <f>Table1[[#This Row],[Total (HRK million)     ]]*1000000/Table1[[#This Row],[Population 2015]]</f>
        <v>6.4960091220069129</v>
      </c>
      <c r="BH262" s="68">
        <v>1785</v>
      </c>
      <c r="BI262" s="88">
        <v>6.6639249999999999</v>
      </c>
      <c r="BJ262" s="12">
        <f>Table1[[#This Row],[Total (HRK million)                                  ]]*1000000/Table1[[#This Row],[Population 2014]]</f>
        <v>3733.2913165266104</v>
      </c>
      <c r="BK262" s="88">
        <v>6.987317</v>
      </c>
      <c r="BL262" s="12">
        <f>Table1[[#This Row],[Total (HRK million)    ]]*1000000/Table1[[#This Row],[Population 2014]]</f>
        <v>3914.4633053221287</v>
      </c>
      <c r="BM262" s="88">
        <f>Table1[[#This Row],[Total (HRK million)                                  ]]-Table1[[#This Row],[Total (HRK million)    ]]</f>
        <v>-0.32339200000000012</v>
      </c>
      <c r="BN262" s="12">
        <f>Table1[[#This Row],[Total (HRK million)      ]]*1000000/Table1[[#This Row],[Population 2014]]</f>
        <v>-181.17198879551827</v>
      </c>
      <c r="BO262" s="94">
        <v>5</v>
      </c>
      <c r="BP262" s="53">
        <v>4</v>
      </c>
      <c r="BQ262" s="55">
        <v>5</v>
      </c>
      <c r="BR262" s="26">
        <v>4</v>
      </c>
      <c r="BS262" s="13">
        <v>4</v>
      </c>
      <c r="BT262" s="13">
        <v>3</v>
      </c>
      <c r="BU262" s="13">
        <v>2</v>
      </c>
      <c r="BV262" s="13">
        <v>3</v>
      </c>
      <c r="BW262" s="56">
        <v>2</v>
      </c>
    </row>
    <row r="263" spans="1:75" x14ac:dyDescent="0.25">
      <c r="A263" s="14" t="s">
        <v>608</v>
      </c>
      <c r="B263" s="15" t="s">
        <v>661</v>
      </c>
      <c r="C263" s="15" t="s">
        <v>180</v>
      </c>
      <c r="D263" s="45">
        <v>2222</v>
      </c>
      <c r="E263" s="44">
        <v>7.51073491</v>
      </c>
      <c r="F263" s="40">
        <f>Table1[[#This Row],[Total (HRK million)]]*1000000/Table1[[#This Row],[Population 2022]]</f>
        <v>3380.1687263726371</v>
      </c>
      <c r="G263" s="44">
        <v>7.9375619800000008</v>
      </c>
      <c r="H263" s="40">
        <f>Table1[[#This Row],[Total (HRK million)                ]]*1000000/Table1[[#This Row],[Population 2022]]</f>
        <v>3572.2601170117014</v>
      </c>
      <c r="I263" s="44">
        <v>-0.42682707000000031</v>
      </c>
      <c r="J263" s="40">
        <f>Table1[[#This Row],[Total (HRK million)                           ]]*1000000/Table1[[#This Row],[Population 2022]]</f>
        <v>-192.09139063906403</v>
      </c>
      <c r="K263" s="45">
        <v>2258</v>
      </c>
      <c r="L263" s="44">
        <v>10.128602000000001</v>
      </c>
      <c r="M263" s="40">
        <f>Table1[[#This Row],[Total (HRK million)  ]]*1000000/Table1[[#This Row],[Population 2021]]</f>
        <v>4485.651904340124</v>
      </c>
      <c r="N263" s="44">
        <v>14.694791</v>
      </c>
      <c r="O263" s="40">
        <f>Table1[[#This Row],[Total (HRK million)                 ]]*1000000/Table1[[#This Row],[Population 2021]]</f>
        <v>6507.8790965456155</v>
      </c>
      <c r="P263" s="44">
        <v>-4.5661889999999996</v>
      </c>
      <c r="Q263" s="40">
        <f>Table1[[#This Row],[Total (HRK million)                            ]]*1000000/Table1[[#This Row],[Population 2021]]</f>
        <v>-2022.2271922054915</v>
      </c>
      <c r="R263" s="64">
        <v>2258</v>
      </c>
      <c r="S263" s="35">
        <v>6.6732170000000002</v>
      </c>
      <c r="T263" s="36">
        <f>Table1[[#This Row],[Total (HRK million)   ]]*1000000/Table1[[#This Row],[Population 2020]]</f>
        <v>2955.3662533215233</v>
      </c>
      <c r="U263" s="35">
        <v>8.5771230000000003</v>
      </c>
      <c r="V263" s="36">
        <f>Table1[[#This Row],[Total (HRK million)                  ]]*1000000/Table1[[#This Row],[Population 2020]]</f>
        <v>3798.5487156775907</v>
      </c>
      <c r="W263" s="35">
        <f>Table1[[#This Row],[Total (HRK million)   ]]-Table1[[#This Row],[Total (HRK million)                  ]]</f>
        <v>-1.9039060000000001</v>
      </c>
      <c r="X263" s="36">
        <f>Table1[[#This Row],[Total (HRK million)                             ]]*1000000/Table1[[#This Row],[Population 2020]]</f>
        <v>-843.18246235606728</v>
      </c>
      <c r="Y263" s="68">
        <v>2287</v>
      </c>
      <c r="Z263" s="7">
        <v>6.7090500000000004</v>
      </c>
      <c r="AA263" s="6">
        <f>Table1[[#This Row],[Total (HRK million)                     ]]*1000000/Table1[[#This Row],[Population 2019                 ]]</f>
        <v>2933.5592479230431</v>
      </c>
      <c r="AB263" s="7">
        <v>6.4342490000000003</v>
      </c>
      <c r="AC263" s="6">
        <f>Table1[[#This Row],[Total (HRK million)                                   ]]*1000000/Table1[[#This Row],[Population 2019                 ]]</f>
        <v>2813.4013992129426</v>
      </c>
      <c r="AD263" s="7">
        <f>Table1[[#This Row],[Total (HRK million)                     ]]-Table1[[#This Row],[Total (HRK million)                                   ]]</f>
        <v>0.27480100000000007</v>
      </c>
      <c r="AE263" s="8">
        <f>Table1[[#This Row],[Total (HRK million)                       ]]*1000000/Table1[[#This Row],[Population 2019                 ]]</f>
        <v>120.15784871010059</v>
      </c>
      <c r="AF263" s="6">
        <v>2320</v>
      </c>
      <c r="AG263" s="7">
        <v>5.3064400000000003</v>
      </c>
      <c r="AH263" s="6">
        <f>Table1[[#This Row],[Total (HRK million)                                 ]]*1000000/Table1[[#This Row],[Population 2018]]</f>
        <v>2287.2586206896553</v>
      </c>
      <c r="AI263" s="7">
        <v>4.6987019999999999</v>
      </c>
      <c r="AJ263" s="6">
        <f>Table1[[#This Row],[Total (HRK million)                                     ]]*1000000/Table1[[#This Row],[Population 2018]]</f>
        <v>2025.3025862068966</v>
      </c>
      <c r="AK263" s="7">
        <f>Table1[[#This Row],[Total (HRK million)                                 ]]-Table1[[#This Row],[Total (HRK million)                                     ]]</f>
        <v>0.60773800000000033</v>
      </c>
      <c r="AL263" s="8">
        <f>Table1[[#This Row],[Total (HRK million)                                      ]]*1000000/Table1[[#This Row],[Population 2018]]</f>
        <v>261.95603448275875</v>
      </c>
      <c r="AM263" s="9">
        <v>2366</v>
      </c>
      <c r="AN263" s="10">
        <v>3.6318100000000002</v>
      </c>
      <c r="AO263" s="11">
        <f>Table1[[#This Row],[Total (HRK million)                                         ]]*1000000/Table1[[#This Row],[Population 2017               ]]</f>
        <v>1535</v>
      </c>
      <c r="AP263" s="10">
        <v>3.7296849999999999</v>
      </c>
      <c r="AQ263" s="11">
        <f>Table1[[#This Row],[Total (HRK million)                                          ]]*1000000/Table1[[#This Row],[Population 2017               ]]</f>
        <v>1576.3672865595943</v>
      </c>
      <c r="AR263" s="10">
        <f>Table1[[#This Row],[Total (HRK million)                                         ]]-Table1[[#This Row],[Total (HRK million)                                          ]]</f>
        <v>-9.7874999999999712E-2</v>
      </c>
      <c r="AS263" s="11">
        <f>Table1[[#This Row],[Total (HRK million)                                                  ]]*1000000/Table1[[#This Row],[Population 2017               ]]</f>
        <v>-41.367286559594127</v>
      </c>
      <c r="AT263" s="45">
        <v>2393</v>
      </c>
      <c r="AU263" s="46">
        <v>3.2010290000000001</v>
      </c>
      <c r="AV263" s="13">
        <f>Table1[[#This Row],[Total (HRK million)                                ]]*1000000/Table1[[#This Row],[Population 2016]]</f>
        <v>1337.6636021730046</v>
      </c>
      <c r="AW263" s="46">
        <v>3.0037940000000001</v>
      </c>
      <c r="AX263" s="13">
        <f>Table1[[#This Row],[Total (HRK million)                                                        ]]*1000000/Table1[[#This Row],[Population 2016]]</f>
        <v>1255.2419557041371</v>
      </c>
      <c r="AY263" s="82">
        <f>Table1[[#This Row],[Total (HRK million)                                ]]-Table1[[#This Row],[Total (HRK million)                                                        ]]</f>
        <v>0.19723500000000005</v>
      </c>
      <c r="AZ263" s="13">
        <f>Table1[[#This Row],[Total (HRK million)                                                                      ]]*1000000/Table1[[#This Row],[Population 2016]]</f>
        <v>82.42164646886755</v>
      </c>
      <c r="BA263" s="68">
        <v>2438</v>
      </c>
      <c r="BB263" s="52">
        <v>2.4333800000000001</v>
      </c>
      <c r="BC263" s="13">
        <f>Table1[[#This Row],[Total (HRK million)                                                           ]]*1000000/Table1[[#This Row],[Population 2015]]</f>
        <v>998.10500410172267</v>
      </c>
      <c r="BD263" s="52">
        <v>2.1671649999999998</v>
      </c>
      <c r="BE263" s="13">
        <f>Table1[[#This Row],[Total (HRK million) ]]*1000000/Table1[[#This Row],[Population 2015]]</f>
        <v>888.91099261689908</v>
      </c>
      <c r="BF263" s="82">
        <f>Table1[[#This Row],[Total (HRK million)                                                           ]]-Table1[[#This Row],[Total (HRK million) ]]</f>
        <v>0.26621500000000031</v>
      </c>
      <c r="BG263" s="13">
        <f>Table1[[#This Row],[Total (HRK million)     ]]*1000000/Table1[[#This Row],[Population 2015]]</f>
        <v>109.19401148482375</v>
      </c>
      <c r="BH263" s="68">
        <v>2487</v>
      </c>
      <c r="BI263" s="88">
        <v>2.6464270000000001</v>
      </c>
      <c r="BJ263" s="12">
        <f>Table1[[#This Row],[Total (HRK million)                                  ]]*1000000/Table1[[#This Row],[Population 2014]]</f>
        <v>1064.1041415359871</v>
      </c>
      <c r="BK263" s="88">
        <v>2.23089</v>
      </c>
      <c r="BL263" s="12">
        <f>Table1[[#This Row],[Total (HRK million)    ]]*1000000/Table1[[#This Row],[Population 2014]]</f>
        <v>897.02050663449938</v>
      </c>
      <c r="BM263" s="88">
        <f>Table1[[#This Row],[Total (HRK million)                                  ]]-Table1[[#This Row],[Total (HRK million)    ]]</f>
        <v>0.41553700000000005</v>
      </c>
      <c r="BN263" s="12">
        <f>Table1[[#This Row],[Total (HRK million)      ]]*1000000/Table1[[#This Row],[Population 2014]]</f>
        <v>167.08363490148776</v>
      </c>
      <c r="BO263" s="94">
        <v>5</v>
      </c>
      <c r="BP263" s="53">
        <v>5</v>
      </c>
      <c r="BQ263" s="55">
        <v>5</v>
      </c>
      <c r="BR263" s="26">
        <v>5</v>
      </c>
      <c r="BS263" s="13">
        <v>5</v>
      </c>
      <c r="BT263" s="13">
        <v>5</v>
      </c>
      <c r="BU263" s="13">
        <v>4</v>
      </c>
      <c r="BV263" s="13">
        <v>3</v>
      </c>
      <c r="BW263" s="56">
        <v>3</v>
      </c>
    </row>
    <row r="264" spans="1:75" x14ac:dyDescent="0.25">
      <c r="A264" s="14" t="s">
        <v>608</v>
      </c>
      <c r="B264" s="15" t="s">
        <v>666</v>
      </c>
      <c r="C264" s="15" t="s">
        <v>402</v>
      </c>
      <c r="D264" s="45">
        <v>1539</v>
      </c>
      <c r="E264" s="44">
        <v>18.401663429999999</v>
      </c>
      <c r="F264" s="40">
        <f>Table1[[#This Row],[Total (HRK million)]]*1000000/Table1[[#This Row],[Population 2022]]</f>
        <v>11956.896315789474</v>
      </c>
      <c r="G264" s="44">
        <v>12.34434875</v>
      </c>
      <c r="H264" s="40">
        <f>Table1[[#This Row],[Total (HRK million)                ]]*1000000/Table1[[#This Row],[Population 2022]]</f>
        <v>8021.0193307342433</v>
      </c>
      <c r="I264" s="44">
        <v>6.0573146799999993</v>
      </c>
      <c r="J264" s="40">
        <f>Table1[[#This Row],[Total (HRK million)                           ]]*1000000/Table1[[#This Row],[Population 2022]]</f>
        <v>3935.8769850552303</v>
      </c>
      <c r="K264" s="45">
        <v>1579</v>
      </c>
      <c r="L264" s="44">
        <v>12.618990999999999</v>
      </c>
      <c r="M264" s="40">
        <f>Table1[[#This Row],[Total (HRK million)  ]]*1000000/Table1[[#This Row],[Population 2021]]</f>
        <v>7991.761241291957</v>
      </c>
      <c r="N264" s="44">
        <v>12.459016999999999</v>
      </c>
      <c r="O264" s="40">
        <f>Table1[[#This Row],[Total (HRK million)                 ]]*1000000/Table1[[#This Row],[Population 2021]]</f>
        <v>7890.447751741609</v>
      </c>
      <c r="P264" s="44">
        <v>0.15997400000000006</v>
      </c>
      <c r="Q264" s="40">
        <f>Table1[[#This Row],[Total (HRK million)                            ]]*1000000/Table1[[#This Row],[Population 2021]]</f>
        <v>101.31348955034836</v>
      </c>
      <c r="R264" s="64">
        <v>1620</v>
      </c>
      <c r="S264" s="35">
        <v>13.449242</v>
      </c>
      <c r="T264" s="36">
        <f>Table1[[#This Row],[Total (HRK million)   ]]*1000000/Table1[[#This Row],[Population 2020]]</f>
        <v>8302.0012345679006</v>
      </c>
      <c r="U264" s="35">
        <v>12.01984</v>
      </c>
      <c r="V264" s="36">
        <f>Table1[[#This Row],[Total (HRK million)                  ]]*1000000/Table1[[#This Row],[Population 2020]]</f>
        <v>7419.6543209876545</v>
      </c>
      <c r="W264" s="35">
        <f>Table1[[#This Row],[Total (HRK million)   ]]-Table1[[#This Row],[Total (HRK million)                  ]]</f>
        <v>1.4294019999999996</v>
      </c>
      <c r="X264" s="36">
        <f>Table1[[#This Row],[Total (HRK million)                             ]]*1000000/Table1[[#This Row],[Population 2020]]</f>
        <v>882.34691358024668</v>
      </c>
      <c r="Y264" s="68">
        <v>1665</v>
      </c>
      <c r="Z264" s="7">
        <v>11.693481999999999</v>
      </c>
      <c r="AA264" s="6">
        <f>Table1[[#This Row],[Total (HRK million)                     ]]*1000000/Table1[[#This Row],[Population 2019                 ]]</f>
        <v>7023.1123123123125</v>
      </c>
      <c r="AB264" s="7">
        <v>11.188287000000001</v>
      </c>
      <c r="AC264" s="6">
        <f>Table1[[#This Row],[Total (HRK million)                                   ]]*1000000/Table1[[#This Row],[Population 2019                 ]]</f>
        <v>6719.6918918918918</v>
      </c>
      <c r="AD264" s="7">
        <f>Table1[[#This Row],[Total (HRK million)                     ]]-Table1[[#This Row],[Total (HRK million)                                   ]]</f>
        <v>0.50519499999999873</v>
      </c>
      <c r="AE264" s="8">
        <f>Table1[[#This Row],[Total (HRK million)                       ]]*1000000/Table1[[#This Row],[Population 2019                 ]]</f>
        <v>303.42042042041965</v>
      </c>
      <c r="AF264" s="6">
        <v>1706</v>
      </c>
      <c r="AG264" s="7">
        <v>10.636331</v>
      </c>
      <c r="AH264" s="6">
        <f>Table1[[#This Row],[Total (HRK million)                                 ]]*1000000/Table1[[#This Row],[Population 2018]]</f>
        <v>6234.66060961313</v>
      </c>
      <c r="AI264" s="7">
        <v>9.9204139999999992</v>
      </c>
      <c r="AJ264" s="6">
        <f>Table1[[#This Row],[Total (HRK million)                                     ]]*1000000/Table1[[#This Row],[Population 2018]]</f>
        <v>5815.0140679953111</v>
      </c>
      <c r="AK264" s="7">
        <f>Table1[[#This Row],[Total (HRK million)                                 ]]-Table1[[#This Row],[Total (HRK million)                                     ]]</f>
        <v>0.71591700000000102</v>
      </c>
      <c r="AL264" s="8">
        <f>Table1[[#This Row],[Total (HRK million)                                      ]]*1000000/Table1[[#This Row],[Population 2018]]</f>
        <v>419.64654161782005</v>
      </c>
      <c r="AM264" s="9">
        <v>1753</v>
      </c>
      <c r="AN264" s="10">
        <v>8.3795219999999997</v>
      </c>
      <c r="AO264" s="11">
        <f>Table1[[#This Row],[Total (HRK million)                                         ]]*1000000/Table1[[#This Row],[Population 2017               ]]</f>
        <v>4780.103822019395</v>
      </c>
      <c r="AP264" s="10">
        <v>8.5804480000000005</v>
      </c>
      <c r="AQ264" s="11">
        <f>Table1[[#This Row],[Total (HRK million)                                          ]]*1000000/Table1[[#This Row],[Population 2017               ]]</f>
        <v>4894.7221905305187</v>
      </c>
      <c r="AR264" s="10">
        <f>Table1[[#This Row],[Total (HRK million)                                         ]]-Table1[[#This Row],[Total (HRK million)                                          ]]</f>
        <v>-0.20092600000000083</v>
      </c>
      <c r="AS264" s="11">
        <f>Table1[[#This Row],[Total (HRK million)                                                  ]]*1000000/Table1[[#This Row],[Population 2017               ]]</f>
        <v>-114.61836851112426</v>
      </c>
      <c r="AT264" s="45">
        <v>1813</v>
      </c>
      <c r="AU264" s="46">
        <v>7.2464909999999998</v>
      </c>
      <c r="AV264" s="13">
        <f>Table1[[#This Row],[Total (HRK million)                                ]]*1000000/Table1[[#This Row],[Population 2016]]</f>
        <v>3996.9613899613901</v>
      </c>
      <c r="AW264" s="46">
        <v>8.7815460000000005</v>
      </c>
      <c r="AX264" s="13">
        <f>Table1[[#This Row],[Total (HRK million)                                                        ]]*1000000/Table1[[#This Row],[Population 2016]]</f>
        <v>4843.6547159404299</v>
      </c>
      <c r="AY264" s="82">
        <f>Table1[[#This Row],[Total (HRK million)                                ]]-Table1[[#This Row],[Total (HRK million)                                                        ]]</f>
        <v>-1.5350550000000007</v>
      </c>
      <c r="AZ264" s="13">
        <f>Table1[[#This Row],[Total (HRK million)                                                                      ]]*1000000/Table1[[#This Row],[Population 2016]]</f>
        <v>-846.69332597904065</v>
      </c>
      <c r="BA264" s="68">
        <v>1837</v>
      </c>
      <c r="BB264" s="52">
        <v>8.1638490000000008</v>
      </c>
      <c r="BC264" s="13">
        <f>Table1[[#This Row],[Total (HRK million)                                                           ]]*1000000/Table1[[#This Row],[Population 2015]]</f>
        <v>4444.120304844856</v>
      </c>
      <c r="BD264" s="52">
        <v>9.0132720000000006</v>
      </c>
      <c r="BE264" s="13">
        <f>Table1[[#This Row],[Total (HRK million) ]]*1000000/Table1[[#This Row],[Population 2015]]</f>
        <v>4906.5171475231355</v>
      </c>
      <c r="BF264" s="82">
        <f>Table1[[#This Row],[Total (HRK million)                                                           ]]-Table1[[#This Row],[Total (HRK million) ]]</f>
        <v>-0.84942299999999982</v>
      </c>
      <c r="BG264" s="13">
        <f>Table1[[#This Row],[Total (HRK million)     ]]*1000000/Table1[[#This Row],[Population 2015]]</f>
        <v>-462.39684267827965</v>
      </c>
      <c r="BH264" s="68">
        <v>1864</v>
      </c>
      <c r="BI264" s="88">
        <v>9.3782479999999993</v>
      </c>
      <c r="BJ264" s="12">
        <f>Table1[[#This Row],[Total (HRK million)                                  ]]*1000000/Table1[[#This Row],[Population 2014]]</f>
        <v>5031.2489270386268</v>
      </c>
      <c r="BK264" s="88">
        <v>9.2205910000000006</v>
      </c>
      <c r="BL264" s="12">
        <f>Table1[[#This Row],[Total (HRK million)    ]]*1000000/Table1[[#This Row],[Population 2014]]</f>
        <v>4946.6689914163089</v>
      </c>
      <c r="BM264" s="88">
        <f>Table1[[#This Row],[Total (HRK million)                                  ]]-Table1[[#This Row],[Total (HRK million)    ]]</f>
        <v>0.1576569999999986</v>
      </c>
      <c r="BN264" s="12">
        <f>Table1[[#This Row],[Total (HRK million)      ]]*1000000/Table1[[#This Row],[Population 2014]]</f>
        <v>84.579935622316853</v>
      </c>
      <c r="BO264" s="94">
        <v>5</v>
      </c>
      <c r="BP264" s="53">
        <v>5</v>
      </c>
      <c r="BQ264" s="55">
        <v>4</v>
      </c>
      <c r="BR264" s="26">
        <v>3</v>
      </c>
      <c r="BS264" s="13">
        <v>3</v>
      </c>
      <c r="BT264" s="13">
        <v>3</v>
      </c>
      <c r="BU264" s="13">
        <v>3</v>
      </c>
      <c r="BV264" s="13">
        <v>2</v>
      </c>
      <c r="BW264" s="56">
        <v>1</v>
      </c>
    </row>
    <row r="265" spans="1:75" x14ac:dyDescent="0.25">
      <c r="A265" s="14" t="s">
        <v>608</v>
      </c>
      <c r="B265" s="15" t="s">
        <v>674</v>
      </c>
      <c r="C265" s="15" t="s">
        <v>199</v>
      </c>
      <c r="D265" s="49">
        <v>736</v>
      </c>
      <c r="E265" s="46">
        <v>7.2027858299999998</v>
      </c>
      <c r="F265" s="36">
        <f>Table1[[#This Row],[Total (HRK million)]]*1000000/Table1[[#This Row],[Population 2022]]</f>
        <v>9786.3937907608688</v>
      </c>
      <c r="G265" s="46">
        <v>6.0934459900000002</v>
      </c>
      <c r="H265" s="36">
        <f>Table1[[#This Row],[Total (HRK million)                ]]*1000000/Table1[[#This Row],[Population 2022]]</f>
        <v>8279.1385733695661</v>
      </c>
      <c r="I265" s="46">
        <v>1.1093398399999999</v>
      </c>
      <c r="J265" s="36">
        <f>Table1[[#This Row],[Total (HRK million)                           ]]*1000000/Table1[[#This Row],[Population 2022]]</f>
        <v>1507.2552173913041</v>
      </c>
      <c r="K265" s="49">
        <v>760</v>
      </c>
      <c r="L265" s="46">
        <v>7.5359379999999998</v>
      </c>
      <c r="M265" s="36">
        <f>Table1[[#This Row],[Total (HRK million)  ]]*1000000/Table1[[#This Row],[Population 2021]]</f>
        <v>9915.7078947368427</v>
      </c>
      <c r="N265" s="46">
        <v>6.0251270000000003</v>
      </c>
      <c r="O265" s="36">
        <f>Table1[[#This Row],[Total (HRK million)                 ]]*1000000/Table1[[#This Row],[Population 2021]]</f>
        <v>7927.7986842105265</v>
      </c>
      <c r="P265" s="46">
        <v>1.5108109999999995</v>
      </c>
      <c r="Q265" s="36">
        <f>Table1[[#This Row],[Total (HRK million)                            ]]*1000000/Table1[[#This Row],[Population 2021]]</f>
        <v>1987.9092105263151</v>
      </c>
      <c r="R265" s="64">
        <v>810</v>
      </c>
      <c r="S265" s="35">
        <v>4.5752600000000001</v>
      </c>
      <c r="T265" s="36">
        <f>Table1[[#This Row],[Total (HRK million)   ]]*1000000/Table1[[#This Row],[Population 2020]]</f>
        <v>5648.4691358024693</v>
      </c>
      <c r="U265" s="35">
        <v>6.2461510000000002</v>
      </c>
      <c r="V265" s="36">
        <f>Table1[[#This Row],[Total (HRK million)                  ]]*1000000/Table1[[#This Row],[Population 2020]]</f>
        <v>7711.2975308641971</v>
      </c>
      <c r="W265" s="35">
        <f>Table1[[#This Row],[Total (HRK million)   ]]-Table1[[#This Row],[Total (HRK million)                  ]]</f>
        <v>-1.6708910000000001</v>
      </c>
      <c r="X265" s="36">
        <f>Table1[[#This Row],[Total (HRK million)                             ]]*1000000/Table1[[#This Row],[Population 2020]]</f>
        <v>-2062.8283950617288</v>
      </c>
      <c r="Y265" s="68">
        <v>832</v>
      </c>
      <c r="Z265" s="7">
        <v>5.2641640000000001</v>
      </c>
      <c r="AA265" s="6">
        <f>Table1[[#This Row],[Total (HRK million)                     ]]*1000000/Table1[[#This Row],[Population 2019                 ]]</f>
        <v>6327.1201923076924</v>
      </c>
      <c r="AB265" s="7">
        <v>6.3857220000000003</v>
      </c>
      <c r="AC265" s="6">
        <f>Table1[[#This Row],[Total (HRK million)                                   ]]*1000000/Table1[[#This Row],[Population 2019                 ]]</f>
        <v>7675.1466346153848</v>
      </c>
      <c r="AD265" s="7">
        <f>Table1[[#This Row],[Total (HRK million)                     ]]-Table1[[#This Row],[Total (HRK million)                                   ]]</f>
        <v>-1.1215580000000003</v>
      </c>
      <c r="AE265" s="8">
        <f>Table1[[#This Row],[Total (HRK million)                       ]]*1000000/Table1[[#This Row],[Population 2019                 ]]</f>
        <v>-1348.0264423076926</v>
      </c>
      <c r="AF265" s="6">
        <v>863</v>
      </c>
      <c r="AG265" s="7">
        <v>3.9204439999999998</v>
      </c>
      <c r="AH265" s="6">
        <f>Table1[[#This Row],[Total (HRK million)                                 ]]*1000000/Table1[[#This Row],[Population 2018]]</f>
        <v>4542.8088064889916</v>
      </c>
      <c r="AI265" s="7">
        <v>3.9578679999999999</v>
      </c>
      <c r="AJ265" s="6">
        <f>Table1[[#This Row],[Total (HRK million)                                     ]]*1000000/Table1[[#This Row],[Population 2018]]</f>
        <v>4586.1738122827346</v>
      </c>
      <c r="AK265" s="7">
        <f>Table1[[#This Row],[Total (HRK million)                                 ]]-Table1[[#This Row],[Total (HRK million)                                     ]]</f>
        <v>-3.7424000000000124E-2</v>
      </c>
      <c r="AL265" s="8">
        <f>Table1[[#This Row],[Total (HRK million)                                      ]]*1000000/Table1[[#This Row],[Population 2018]]</f>
        <v>-43.365005793742903</v>
      </c>
      <c r="AM265" s="9">
        <v>869</v>
      </c>
      <c r="AN265" s="10">
        <v>3.1822550000000001</v>
      </c>
      <c r="AO265" s="11">
        <f>Table1[[#This Row],[Total (HRK million)                                         ]]*1000000/Table1[[#This Row],[Population 2017               ]]</f>
        <v>3661.9735327963176</v>
      </c>
      <c r="AP265" s="10">
        <v>3.5547249999999999</v>
      </c>
      <c r="AQ265" s="11">
        <f>Table1[[#This Row],[Total (HRK million)                                          ]]*1000000/Table1[[#This Row],[Population 2017               ]]</f>
        <v>4090.5926352128886</v>
      </c>
      <c r="AR265" s="10">
        <f>Table1[[#This Row],[Total (HRK million)                                         ]]-Table1[[#This Row],[Total (HRK million)                                          ]]</f>
        <v>-0.37246999999999986</v>
      </c>
      <c r="AS265" s="11">
        <f>Table1[[#This Row],[Total (HRK million)                                                  ]]*1000000/Table1[[#This Row],[Population 2017               ]]</f>
        <v>-428.61910241657063</v>
      </c>
      <c r="AT265" s="45">
        <v>927</v>
      </c>
      <c r="AU265" s="46">
        <v>4.1747839999999998</v>
      </c>
      <c r="AV265" s="13">
        <f>Table1[[#This Row],[Total (HRK million)                                ]]*1000000/Table1[[#This Row],[Population 2016]]</f>
        <v>4503.542610571737</v>
      </c>
      <c r="AW265" s="46">
        <v>4.9643540000000002</v>
      </c>
      <c r="AX265" s="13">
        <f>Table1[[#This Row],[Total (HRK million)                                                        ]]*1000000/Table1[[#This Row],[Population 2016]]</f>
        <v>5355.2901833872711</v>
      </c>
      <c r="AY265" s="82">
        <f>Table1[[#This Row],[Total (HRK million)                                ]]-Table1[[#This Row],[Total (HRK million)                                                        ]]</f>
        <v>-0.78957000000000033</v>
      </c>
      <c r="AZ265" s="13">
        <f>Table1[[#This Row],[Total (HRK million)                                                                      ]]*1000000/Table1[[#This Row],[Population 2016]]</f>
        <v>-851.74757281553434</v>
      </c>
      <c r="BA265" s="68">
        <v>964</v>
      </c>
      <c r="BB265" s="52">
        <v>4.3020719999999999</v>
      </c>
      <c r="BC265" s="13">
        <f>Table1[[#This Row],[Total (HRK million)                                                           ]]*1000000/Table1[[#This Row],[Population 2015]]</f>
        <v>4462.7302904564312</v>
      </c>
      <c r="BD265" s="52">
        <v>3.964512</v>
      </c>
      <c r="BE265" s="13">
        <f>Table1[[#This Row],[Total (HRK million) ]]*1000000/Table1[[#This Row],[Population 2015]]</f>
        <v>4112.5643153526971</v>
      </c>
      <c r="BF265" s="82">
        <f>Table1[[#This Row],[Total (HRK million)                                                           ]]-Table1[[#This Row],[Total (HRK million) ]]</f>
        <v>0.33755999999999986</v>
      </c>
      <c r="BG265" s="13">
        <f>Table1[[#This Row],[Total (HRK million)     ]]*1000000/Table1[[#This Row],[Population 2015]]</f>
        <v>350.1659751037343</v>
      </c>
      <c r="BH265" s="68">
        <v>1022</v>
      </c>
      <c r="BI265" s="88">
        <v>3.7485339999999998</v>
      </c>
      <c r="BJ265" s="12">
        <f>Table1[[#This Row],[Total (HRK million)                                  ]]*1000000/Table1[[#This Row],[Population 2014]]</f>
        <v>3667.8414872798435</v>
      </c>
      <c r="BK265" s="88">
        <v>2.9002729999999999</v>
      </c>
      <c r="BL265" s="12">
        <f>Table1[[#This Row],[Total (HRK million)    ]]*1000000/Table1[[#This Row],[Population 2014]]</f>
        <v>2837.8405088062623</v>
      </c>
      <c r="BM265" s="88">
        <f>Table1[[#This Row],[Total (HRK million)                                  ]]-Table1[[#This Row],[Total (HRK million)    ]]</f>
        <v>0.84826099999999993</v>
      </c>
      <c r="BN265" s="12">
        <f>Table1[[#This Row],[Total (HRK million)      ]]*1000000/Table1[[#This Row],[Population 2014]]</f>
        <v>830.00097847358109</v>
      </c>
      <c r="BO265" s="94">
        <v>3</v>
      </c>
      <c r="BP265" s="53">
        <v>1</v>
      </c>
      <c r="BQ265" s="55">
        <v>3</v>
      </c>
      <c r="BR265" s="26">
        <v>3</v>
      </c>
      <c r="BS265" s="13">
        <v>2</v>
      </c>
      <c r="BT265" s="13">
        <v>1</v>
      </c>
      <c r="BU265" s="13">
        <v>1</v>
      </c>
      <c r="BV265" s="13">
        <v>2</v>
      </c>
      <c r="BW265" s="56">
        <v>0</v>
      </c>
    </row>
    <row r="266" spans="1:75" x14ac:dyDescent="0.25">
      <c r="A266" s="14" t="s">
        <v>607</v>
      </c>
      <c r="B266" s="15" t="s">
        <v>660</v>
      </c>
      <c r="C266" s="16" t="s">
        <v>97</v>
      </c>
      <c r="D266" s="45">
        <v>13499</v>
      </c>
      <c r="E266" s="44">
        <v>118.77369937</v>
      </c>
      <c r="F266" s="40">
        <f>Table1[[#This Row],[Total (HRK million)]]*1000000/Table1[[#This Row],[Population 2022]]</f>
        <v>8798.7035610045186</v>
      </c>
      <c r="G266" s="44">
        <v>114.97090168999999</v>
      </c>
      <c r="H266" s="40">
        <f>Table1[[#This Row],[Total (HRK million)                ]]*1000000/Table1[[#This Row],[Population 2022]]</f>
        <v>8516.9939765908584</v>
      </c>
      <c r="I266" s="44">
        <v>3.802797680000007</v>
      </c>
      <c r="J266" s="40">
        <f>Table1[[#This Row],[Total (HRK million)                           ]]*1000000/Table1[[#This Row],[Population 2022]]</f>
        <v>281.70958441366082</v>
      </c>
      <c r="K266" s="45">
        <v>13301</v>
      </c>
      <c r="L266" s="44">
        <v>112.51801</v>
      </c>
      <c r="M266" s="40">
        <f>Table1[[#This Row],[Total (HRK million)  ]]*1000000/Table1[[#This Row],[Population 2021]]</f>
        <v>8459.3647094203443</v>
      </c>
      <c r="N266" s="44">
        <v>99.692403999999996</v>
      </c>
      <c r="O266" s="40">
        <f>Table1[[#This Row],[Total (HRK million)                 ]]*1000000/Table1[[#This Row],[Population 2021]]</f>
        <v>7495.1059318848211</v>
      </c>
      <c r="P266" s="44">
        <v>12.825606000000008</v>
      </c>
      <c r="Q266" s="40">
        <f>Table1[[#This Row],[Total (HRK million)                            ]]*1000000/Table1[[#This Row],[Population 2021]]</f>
        <v>964.25877753552425</v>
      </c>
      <c r="R266" s="64">
        <v>14371</v>
      </c>
      <c r="S266" s="35">
        <v>105.236896</v>
      </c>
      <c r="T266" s="18">
        <f>Table1[[#This Row],[Total (HRK million)   ]]*1000000/Table1[[#This Row],[Population 2020]]</f>
        <v>7322.8652146684299</v>
      </c>
      <c r="U266" s="35">
        <v>102.17912200000001</v>
      </c>
      <c r="V266" s="18">
        <f>Table1[[#This Row],[Total (HRK million)                  ]]*1000000/Table1[[#This Row],[Population 2020]]</f>
        <v>7110.0912949690346</v>
      </c>
      <c r="W266" s="35">
        <f>Table1[[#This Row],[Total (HRK million)   ]]-Table1[[#This Row],[Total (HRK million)                  ]]</f>
        <v>3.0577739999999949</v>
      </c>
      <c r="X266" s="18">
        <f>Table1[[#This Row],[Total (HRK million)                             ]]*1000000/Table1[[#This Row],[Population 2020]]</f>
        <v>212.77391969939427</v>
      </c>
      <c r="Y266" s="68">
        <v>14362</v>
      </c>
      <c r="Z266" s="7">
        <v>108.938878</v>
      </c>
      <c r="AA266" s="6">
        <f>Table1[[#This Row],[Total (HRK million)                     ]]*1000000/Table1[[#This Row],[Population 2019                 ]]</f>
        <v>7585.2164044005012</v>
      </c>
      <c r="AB266" s="7">
        <v>88.406211999999996</v>
      </c>
      <c r="AC266" s="6">
        <f>Table1[[#This Row],[Total (HRK million)                                   ]]*1000000/Table1[[#This Row],[Population 2019                 ]]</f>
        <v>6155.5641275588359</v>
      </c>
      <c r="AD266" s="7">
        <f>Table1[[#This Row],[Total (HRK million)                     ]]-Table1[[#This Row],[Total (HRK million)                                   ]]</f>
        <v>20.532666000000006</v>
      </c>
      <c r="AE266" s="8">
        <f>Table1[[#This Row],[Total (HRK million)                       ]]*1000000/Table1[[#This Row],[Population 2019                 ]]</f>
        <v>1429.652276841666</v>
      </c>
      <c r="AF266" s="6">
        <v>14261</v>
      </c>
      <c r="AG266" s="7">
        <v>105.03598</v>
      </c>
      <c r="AH266" s="6">
        <f>Table1[[#This Row],[Total (HRK million)                                 ]]*1000000/Table1[[#This Row],[Population 2018]]</f>
        <v>7365.2605006661524</v>
      </c>
      <c r="AI266" s="7">
        <v>85.043098999999998</v>
      </c>
      <c r="AJ266" s="6">
        <f>Table1[[#This Row],[Total (HRK million)                                     ]]*1000000/Table1[[#This Row],[Population 2018]]</f>
        <v>5963.3334969497228</v>
      </c>
      <c r="AK266" s="7">
        <f>Table1[[#This Row],[Total (HRK million)                                 ]]-Table1[[#This Row],[Total (HRK million)                                     ]]</f>
        <v>19.992880999999997</v>
      </c>
      <c r="AL266" s="8">
        <f>Table1[[#This Row],[Total (HRK million)                                      ]]*1000000/Table1[[#This Row],[Population 2018]]</f>
        <v>1401.9270037164292</v>
      </c>
      <c r="AM266" s="9">
        <v>14284</v>
      </c>
      <c r="AN266" s="10">
        <v>80.199634000000003</v>
      </c>
      <c r="AO266" s="11">
        <f>Table1[[#This Row],[Total (HRK million)                                         ]]*1000000/Table1[[#This Row],[Population 2017               ]]</f>
        <v>5614.6481377765331</v>
      </c>
      <c r="AP266" s="10">
        <v>79.528816000000006</v>
      </c>
      <c r="AQ266" s="11">
        <f>Table1[[#This Row],[Total (HRK million)                                          ]]*1000000/Table1[[#This Row],[Population 2017               ]]</f>
        <v>5567.6852422290676</v>
      </c>
      <c r="AR266" s="10">
        <f>Table1[[#This Row],[Total (HRK million)                                         ]]-Table1[[#This Row],[Total (HRK million)                                          ]]</f>
        <v>0.67081799999999703</v>
      </c>
      <c r="AS266" s="11">
        <f>Table1[[#This Row],[Total (HRK million)                                                  ]]*1000000/Table1[[#This Row],[Population 2017               ]]</f>
        <v>46.962895547465486</v>
      </c>
      <c r="AT266" s="45">
        <v>14317</v>
      </c>
      <c r="AU266" s="46">
        <v>74.671968000000007</v>
      </c>
      <c r="AV266" s="13">
        <f>Table1[[#This Row],[Total (HRK million)                                ]]*1000000/Table1[[#This Row],[Population 2016]]</f>
        <v>5215.6155619193969</v>
      </c>
      <c r="AW266" s="46">
        <v>65.488247999999999</v>
      </c>
      <c r="AX266" s="13">
        <f>Table1[[#This Row],[Total (HRK million)                                                        ]]*1000000/Table1[[#This Row],[Population 2016]]</f>
        <v>4574.1599497101352</v>
      </c>
      <c r="AY266" s="82">
        <f>Table1[[#This Row],[Total (HRK million)                                ]]-Table1[[#This Row],[Total (HRK million)                                                        ]]</f>
        <v>9.1837200000000081</v>
      </c>
      <c r="AZ266" s="13">
        <f>Table1[[#This Row],[Total (HRK million)                                                                      ]]*1000000/Table1[[#This Row],[Population 2016]]</f>
        <v>641.4556122092622</v>
      </c>
      <c r="BA266" s="68">
        <v>14217</v>
      </c>
      <c r="BB266" s="52">
        <v>67.307153999999997</v>
      </c>
      <c r="BC266" s="13">
        <f>Table1[[#This Row],[Total (HRK million)                                                           ]]*1000000/Table1[[#This Row],[Population 2015]]</f>
        <v>4734.2726313568264</v>
      </c>
      <c r="BD266" s="52">
        <v>58.803587</v>
      </c>
      <c r="BE266" s="13">
        <f>Table1[[#This Row],[Total (HRK million) ]]*1000000/Table1[[#This Row],[Population 2015]]</f>
        <v>4136.145952029261</v>
      </c>
      <c r="BF266" s="82">
        <f>Table1[[#This Row],[Total (HRK million)                                                           ]]-Table1[[#This Row],[Total (HRK million) ]]</f>
        <v>8.5035669999999968</v>
      </c>
      <c r="BG266" s="13">
        <f>Table1[[#This Row],[Total (HRK million)     ]]*1000000/Table1[[#This Row],[Population 2015]]</f>
        <v>598.12667932756528</v>
      </c>
      <c r="BH266" s="68">
        <v>14217</v>
      </c>
      <c r="BI266" s="88">
        <v>67.278531999999998</v>
      </c>
      <c r="BJ266" s="12">
        <f>Table1[[#This Row],[Total (HRK million)                                  ]]*1000000/Table1[[#This Row],[Population 2014]]</f>
        <v>4732.259407751284</v>
      </c>
      <c r="BK266" s="88">
        <v>60.830910000000003</v>
      </c>
      <c r="BL266" s="12">
        <f>Table1[[#This Row],[Total (HRK million)    ]]*1000000/Table1[[#This Row],[Population 2014]]</f>
        <v>4278.7444608567212</v>
      </c>
      <c r="BM266" s="88">
        <f>Table1[[#This Row],[Total (HRK million)                                  ]]-Table1[[#This Row],[Total (HRK million)    ]]</f>
        <v>6.4476219999999955</v>
      </c>
      <c r="BN266" s="12">
        <f>Table1[[#This Row],[Total (HRK million)      ]]*1000000/Table1[[#This Row],[Population 2014]]</f>
        <v>453.51494689456251</v>
      </c>
      <c r="BO266" s="94">
        <v>5</v>
      </c>
      <c r="BP266" s="53">
        <v>5</v>
      </c>
      <c r="BQ266" s="55">
        <v>5</v>
      </c>
      <c r="BR266" s="26">
        <v>5</v>
      </c>
      <c r="BS266" s="13">
        <v>4</v>
      </c>
      <c r="BT266" s="13">
        <v>5</v>
      </c>
      <c r="BU266" s="13">
        <v>4</v>
      </c>
      <c r="BV266" s="13">
        <v>4</v>
      </c>
      <c r="BW266" s="56">
        <v>3</v>
      </c>
    </row>
    <row r="267" spans="1:75" x14ac:dyDescent="0.25">
      <c r="A267" s="14" t="s">
        <v>608</v>
      </c>
      <c r="B267" s="15" t="s">
        <v>659</v>
      </c>
      <c r="C267" s="15" t="s">
        <v>538</v>
      </c>
      <c r="D267" s="45">
        <v>4304</v>
      </c>
      <c r="E267" s="44">
        <v>13.335580129999999</v>
      </c>
      <c r="F267" s="40">
        <f>Table1[[#This Row],[Total (HRK million)]]*1000000/Table1[[#This Row],[Population 2022]]</f>
        <v>3098.4154577137542</v>
      </c>
      <c r="G267" s="44">
        <v>13.691374710000002</v>
      </c>
      <c r="H267" s="40">
        <f>Table1[[#This Row],[Total (HRK million)                ]]*1000000/Table1[[#This Row],[Population 2022]]</f>
        <v>3181.0814846654275</v>
      </c>
      <c r="I267" s="44">
        <v>-0.35579458000000191</v>
      </c>
      <c r="J267" s="40">
        <f>Table1[[#This Row],[Total (HRK million)                           ]]*1000000/Table1[[#This Row],[Population 2022]]</f>
        <v>-82.666026951673317</v>
      </c>
      <c r="K267" s="45">
        <v>4344</v>
      </c>
      <c r="L267" s="44">
        <v>14.950067000000001</v>
      </c>
      <c r="M267" s="40">
        <f>Table1[[#This Row],[Total (HRK million)  ]]*1000000/Table1[[#This Row],[Population 2021]]</f>
        <v>3441.5439686924492</v>
      </c>
      <c r="N267" s="44">
        <v>15.687139999999999</v>
      </c>
      <c r="O267" s="40">
        <f>Table1[[#This Row],[Total (HRK million)                 ]]*1000000/Table1[[#This Row],[Population 2021]]</f>
        <v>3611.2200736648251</v>
      </c>
      <c r="P267" s="44">
        <v>-0.73707299999999876</v>
      </c>
      <c r="Q267" s="40">
        <f>Table1[[#This Row],[Total (HRK million)                            ]]*1000000/Table1[[#This Row],[Population 2021]]</f>
        <v>-169.67610497237538</v>
      </c>
      <c r="R267" s="64">
        <v>4423</v>
      </c>
      <c r="S267" s="35">
        <v>14.422986</v>
      </c>
      <c r="T267" s="36">
        <f>Table1[[#This Row],[Total (HRK million)   ]]*1000000/Table1[[#This Row],[Population 2020]]</f>
        <v>3260.9057200994798</v>
      </c>
      <c r="U267" s="35">
        <v>11.843804</v>
      </c>
      <c r="V267" s="36">
        <f>Table1[[#This Row],[Total (HRK million)                  ]]*1000000/Table1[[#This Row],[Population 2020]]</f>
        <v>2677.7761700203482</v>
      </c>
      <c r="W267" s="35">
        <f>Table1[[#This Row],[Total (HRK million)   ]]-Table1[[#This Row],[Total (HRK million)                  ]]</f>
        <v>2.5791819999999994</v>
      </c>
      <c r="X267" s="36">
        <f>Table1[[#This Row],[Total (HRK million)                             ]]*1000000/Table1[[#This Row],[Population 2020]]</f>
        <v>583.12955007913172</v>
      </c>
      <c r="Y267" s="68">
        <v>4463</v>
      </c>
      <c r="Z267" s="7">
        <v>14.683635000000001</v>
      </c>
      <c r="AA267" s="6">
        <f>Table1[[#This Row],[Total (HRK million)                     ]]*1000000/Table1[[#This Row],[Population 2019                 ]]</f>
        <v>3290.0817835536636</v>
      </c>
      <c r="AB267" s="7">
        <v>16.300806000000001</v>
      </c>
      <c r="AC267" s="6">
        <f>Table1[[#This Row],[Total (HRK million)                                   ]]*1000000/Table1[[#This Row],[Population 2019                 ]]</f>
        <v>3652.4324445440293</v>
      </c>
      <c r="AD267" s="7">
        <f>Table1[[#This Row],[Total (HRK million)                     ]]-Table1[[#This Row],[Total (HRK million)                                   ]]</f>
        <v>-1.6171710000000008</v>
      </c>
      <c r="AE267" s="8">
        <f>Table1[[#This Row],[Total (HRK million)                       ]]*1000000/Table1[[#This Row],[Population 2019                 ]]</f>
        <v>-362.35066099036538</v>
      </c>
      <c r="AF267" s="6">
        <v>4485</v>
      </c>
      <c r="AG267" s="7">
        <v>12.22696</v>
      </c>
      <c r="AH267" s="6">
        <f>Table1[[#This Row],[Total (HRK million)                                 ]]*1000000/Table1[[#This Row],[Population 2018]]</f>
        <v>2726.1895206243034</v>
      </c>
      <c r="AI267" s="7">
        <v>13.470098</v>
      </c>
      <c r="AJ267" s="6">
        <f>Table1[[#This Row],[Total (HRK million)                                     ]]*1000000/Table1[[#This Row],[Population 2018]]</f>
        <v>3003.3663322185062</v>
      </c>
      <c r="AK267" s="7">
        <f>Table1[[#This Row],[Total (HRK million)                                 ]]-Table1[[#This Row],[Total (HRK million)                                     ]]</f>
        <v>-1.2431380000000001</v>
      </c>
      <c r="AL267" s="8">
        <f>Table1[[#This Row],[Total (HRK million)                                      ]]*1000000/Table1[[#This Row],[Population 2018]]</f>
        <v>-277.17681159420289</v>
      </c>
      <c r="AM267" s="9">
        <v>4534</v>
      </c>
      <c r="AN267" s="10">
        <v>9.6802250000000001</v>
      </c>
      <c r="AO267" s="11">
        <f>Table1[[#This Row],[Total (HRK million)                                         ]]*1000000/Table1[[#This Row],[Population 2017               ]]</f>
        <v>2135.0297750330833</v>
      </c>
      <c r="AP267" s="10">
        <v>12.836220000000001</v>
      </c>
      <c r="AQ267" s="11">
        <f>Table1[[#This Row],[Total (HRK million)                                          ]]*1000000/Table1[[#This Row],[Population 2017               ]]</f>
        <v>2831.1027790030876</v>
      </c>
      <c r="AR267" s="10">
        <f>Table1[[#This Row],[Total (HRK million)                                         ]]-Table1[[#This Row],[Total (HRK million)                                          ]]</f>
        <v>-3.1559950000000008</v>
      </c>
      <c r="AS267" s="11">
        <f>Table1[[#This Row],[Total (HRK million)                                                  ]]*1000000/Table1[[#This Row],[Population 2017               ]]</f>
        <v>-696.07300397000461</v>
      </c>
      <c r="AT267" s="45">
        <v>4606</v>
      </c>
      <c r="AU267" s="46">
        <v>8.5387219999999999</v>
      </c>
      <c r="AV267" s="13">
        <f>Table1[[#This Row],[Total (HRK million)                                ]]*1000000/Table1[[#This Row],[Population 2016]]</f>
        <v>1853.8258792878853</v>
      </c>
      <c r="AW267" s="46">
        <v>6.2996990000000004</v>
      </c>
      <c r="AX267" s="13">
        <f>Table1[[#This Row],[Total (HRK million)                                                        ]]*1000000/Table1[[#This Row],[Population 2016]]</f>
        <v>1367.7158054711247</v>
      </c>
      <c r="AY267" s="82">
        <f>Table1[[#This Row],[Total (HRK million)                                ]]-Table1[[#This Row],[Total (HRK million)                                                        ]]</f>
        <v>2.2390229999999995</v>
      </c>
      <c r="AZ267" s="13">
        <f>Table1[[#This Row],[Total (HRK million)                                                                      ]]*1000000/Table1[[#This Row],[Population 2016]]</f>
        <v>486.11007381676063</v>
      </c>
      <c r="BA267" s="68">
        <v>4655</v>
      </c>
      <c r="BB267" s="52">
        <v>8.2417899999999999</v>
      </c>
      <c r="BC267" s="13">
        <f>Table1[[#This Row],[Total (HRK million)                                                           ]]*1000000/Table1[[#This Row],[Population 2015]]</f>
        <v>1770.5241675617615</v>
      </c>
      <c r="BD267" s="52">
        <v>5.8563869999999998</v>
      </c>
      <c r="BE267" s="13">
        <f>Table1[[#This Row],[Total (HRK million) ]]*1000000/Table1[[#This Row],[Population 2015]]</f>
        <v>1258.0852846401719</v>
      </c>
      <c r="BF267" s="82">
        <f>Table1[[#This Row],[Total (HRK million)                                                           ]]-Table1[[#This Row],[Total (HRK million) ]]</f>
        <v>2.3854030000000002</v>
      </c>
      <c r="BG267" s="13">
        <f>Table1[[#This Row],[Total (HRK million)     ]]*1000000/Table1[[#This Row],[Population 2015]]</f>
        <v>512.43888292158965</v>
      </c>
      <c r="BH267" s="68">
        <v>4705</v>
      </c>
      <c r="BI267" s="88">
        <v>5.3849150000000003</v>
      </c>
      <c r="BJ267" s="12">
        <f>Table1[[#This Row],[Total (HRK million)                                  ]]*1000000/Table1[[#This Row],[Population 2014]]</f>
        <v>1144.5090329436769</v>
      </c>
      <c r="BK267" s="88">
        <v>4.767862</v>
      </c>
      <c r="BL267" s="12">
        <f>Table1[[#This Row],[Total (HRK million)    ]]*1000000/Table1[[#This Row],[Population 2014]]</f>
        <v>1013.3606801275239</v>
      </c>
      <c r="BM267" s="88">
        <f>Table1[[#This Row],[Total (HRK million)                                  ]]-Table1[[#This Row],[Total (HRK million)    ]]</f>
        <v>0.6170530000000003</v>
      </c>
      <c r="BN267" s="12">
        <f>Table1[[#This Row],[Total (HRK million)      ]]*1000000/Table1[[#This Row],[Population 2014]]</f>
        <v>131.14835281615311</v>
      </c>
      <c r="BO267" s="94">
        <v>5</v>
      </c>
      <c r="BP267" s="53">
        <v>5</v>
      </c>
      <c r="BQ267" s="55">
        <v>5</v>
      </c>
      <c r="BR267" s="26">
        <v>5</v>
      </c>
      <c r="BS267" s="13">
        <v>5</v>
      </c>
      <c r="BT267" s="13">
        <v>5</v>
      </c>
      <c r="BU267" s="13">
        <v>5</v>
      </c>
      <c r="BV267" s="13">
        <v>3</v>
      </c>
      <c r="BW267" s="56">
        <v>2</v>
      </c>
    </row>
    <row r="268" spans="1:75" x14ac:dyDescent="0.25">
      <c r="A268" s="14" t="s">
        <v>608</v>
      </c>
      <c r="B268" s="15" t="s">
        <v>32</v>
      </c>
      <c r="C268" s="15" t="s">
        <v>231</v>
      </c>
      <c r="D268" s="47">
        <v>1750</v>
      </c>
      <c r="E268" s="46">
        <v>6.7415876199999998</v>
      </c>
      <c r="F268" s="36">
        <f>Table1[[#This Row],[Total (HRK million)]]*1000000/Table1[[#This Row],[Population 2022]]</f>
        <v>3852.3357828571429</v>
      </c>
      <c r="G268" s="46">
        <v>5.7372885600000005</v>
      </c>
      <c r="H268" s="36">
        <f>Table1[[#This Row],[Total (HRK million)                ]]*1000000/Table1[[#This Row],[Population 2022]]</f>
        <v>3278.4506057142862</v>
      </c>
      <c r="I268" s="46">
        <v>1.0042990599999997</v>
      </c>
      <c r="J268" s="36">
        <f>Table1[[#This Row],[Total (HRK million)                           ]]*1000000/Table1[[#This Row],[Population 2022]]</f>
        <v>573.88517714285695</v>
      </c>
      <c r="K268" s="47">
        <v>1809</v>
      </c>
      <c r="L268" s="46">
        <v>8.3000319999999999</v>
      </c>
      <c r="M268" s="36">
        <f>Table1[[#This Row],[Total (HRK million)  ]]*1000000/Table1[[#This Row],[Population 2021]]</f>
        <v>4588.1879491431728</v>
      </c>
      <c r="N268" s="46">
        <v>7.4097840000000001</v>
      </c>
      <c r="O268" s="36">
        <f>Table1[[#This Row],[Total (HRK million)                 ]]*1000000/Table1[[#This Row],[Population 2021]]</f>
        <v>4096.0663349917086</v>
      </c>
      <c r="P268" s="46">
        <v>0.89024799999999971</v>
      </c>
      <c r="Q268" s="36">
        <f>Table1[[#This Row],[Total (HRK million)                            ]]*1000000/Table1[[#This Row],[Population 2021]]</f>
        <v>492.12161415146471</v>
      </c>
      <c r="R268" s="64">
        <v>1909</v>
      </c>
      <c r="S268" s="35">
        <v>7.3431050000000004</v>
      </c>
      <c r="T268" s="36">
        <f>Table1[[#This Row],[Total (HRK million)   ]]*1000000/Table1[[#This Row],[Population 2020]]</f>
        <v>3846.571503404924</v>
      </c>
      <c r="U268" s="35">
        <v>7.1479039999999996</v>
      </c>
      <c r="V268" s="36">
        <f>Table1[[#This Row],[Total (HRK million)                  ]]*1000000/Table1[[#This Row],[Population 2020]]</f>
        <v>3744.3184913567311</v>
      </c>
      <c r="W268" s="35">
        <f>Table1[[#This Row],[Total (HRK million)   ]]-Table1[[#This Row],[Total (HRK million)                  ]]</f>
        <v>0.19520100000000085</v>
      </c>
      <c r="X268" s="36">
        <f>Table1[[#This Row],[Total (HRK million)                             ]]*1000000/Table1[[#This Row],[Population 2020]]</f>
        <v>102.25301204819321</v>
      </c>
      <c r="Y268" s="68">
        <v>1951</v>
      </c>
      <c r="Z268" s="7">
        <v>8.1132019999999994</v>
      </c>
      <c r="AA268" s="6">
        <f>Table1[[#This Row],[Total (HRK million)                     ]]*1000000/Table1[[#This Row],[Population 2019                 ]]</f>
        <v>4158.4838544336235</v>
      </c>
      <c r="AB268" s="7">
        <v>12.334769</v>
      </c>
      <c r="AC268" s="6">
        <f>Table1[[#This Row],[Total (HRK million)                                   ]]*1000000/Table1[[#This Row],[Population 2019                 ]]</f>
        <v>6322.2803690415176</v>
      </c>
      <c r="AD268" s="7">
        <f>Table1[[#This Row],[Total (HRK million)                     ]]-Table1[[#This Row],[Total (HRK million)                                   ]]</f>
        <v>-4.2215670000000003</v>
      </c>
      <c r="AE268" s="8">
        <f>Table1[[#This Row],[Total (HRK million)                       ]]*1000000/Table1[[#This Row],[Population 2019                 ]]</f>
        <v>-2163.7965146078932</v>
      </c>
      <c r="AF268" s="6">
        <v>1981</v>
      </c>
      <c r="AG268" s="7">
        <v>8.2382059999999999</v>
      </c>
      <c r="AH268" s="6">
        <f>Table1[[#This Row],[Total (HRK million)                                 ]]*1000000/Table1[[#This Row],[Population 2018]]</f>
        <v>4158.609793033821</v>
      </c>
      <c r="AI268" s="7">
        <v>6.6328139999999998</v>
      </c>
      <c r="AJ268" s="6">
        <f>Table1[[#This Row],[Total (HRK million)                                     ]]*1000000/Table1[[#This Row],[Population 2018]]</f>
        <v>3348.2150429076223</v>
      </c>
      <c r="AK268" s="7">
        <f>Table1[[#This Row],[Total (HRK million)                                 ]]-Table1[[#This Row],[Total (HRK million)                                     ]]</f>
        <v>1.6053920000000002</v>
      </c>
      <c r="AL268" s="8">
        <f>Table1[[#This Row],[Total (HRK million)                                      ]]*1000000/Table1[[#This Row],[Population 2018]]</f>
        <v>810.39475012619903</v>
      </c>
      <c r="AM268" s="9">
        <v>2011</v>
      </c>
      <c r="AN268" s="10">
        <v>4.0732530000000002</v>
      </c>
      <c r="AO268" s="11">
        <f>Table1[[#This Row],[Total (HRK million)                                         ]]*1000000/Table1[[#This Row],[Population 2017               ]]</f>
        <v>2025.4863252113378</v>
      </c>
      <c r="AP268" s="10">
        <v>3.9729930000000002</v>
      </c>
      <c r="AQ268" s="11">
        <f>Table1[[#This Row],[Total (HRK million)                                          ]]*1000000/Table1[[#This Row],[Population 2017               ]]</f>
        <v>1975.6305320735953</v>
      </c>
      <c r="AR268" s="10">
        <f>Table1[[#This Row],[Total (HRK million)                                         ]]-Table1[[#This Row],[Total (HRK million)                                          ]]</f>
        <v>0.10026000000000002</v>
      </c>
      <c r="AS268" s="11">
        <f>Table1[[#This Row],[Total (HRK million)                                                  ]]*1000000/Table1[[#This Row],[Population 2017               ]]</f>
        <v>49.855793137742424</v>
      </c>
      <c r="AT268" s="45">
        <v>2052</v>
      </c>
      <c r="AU268" s="46">
        <v>3.5196510000000001</v>
      </c>
      <c r="AV268" s="13">
        <f>Table1[[#This Row],[Total (HRK million)                                ]]*1000000/Table1[[#This Row],[Population 2016]]</f>
        <v>1715.2295321637428</v>
      </c>
      <c r="AW268" s="46">
        <v>3.8051720000000002</v>
      </c>
      <c r="AX268" s="13">
        <f>Table1[[#This Row],[Total (HRK million)                                                        ]]*1000000/Table1[[#This Row],[Population 2016]]</f>
        <v>1854.3723196881092</v>
      </c>
      <c r="AY268" s="82">
        <f>Table1[[#This Row],[Total (HRK million)                                ]]-Table1[[#This Row],[Total (HRK million)                                                        ]]</f>
        <v>-0.28552100000000014</v>
      </c>
      <c r="AZ268" s="13">
        <f>Table1[[#This Row],[Total (HRK million)                                                                      ]]*1000000/Table1[[#This Row],[Population 2016]]</f>
        <v>-139.14278752436653</v>
      </c>
      <c r="BA268" s="68">
        <v>2078</v>
      </c>
      <c r="BB268" s="52">
        <v>3.152965</v>
      </c>
      <c r="BC268" s="13">
        <f>Table1[[#This Row],[Total (HRK million)                                                           ]]*1000000/Table1[[#This Row],[Population 2015]]</f>
        <v>1517.3075072184793</v>
      </c>
      <c r="BD268" s="52">
        <v>2.809577</v>
      </c>
      <c r="BE268" s="13">
        <f>Table1[[#This Row],[Total (HRK million) ]]*1000000/Table1[[#This Row],[Population 2015]]</f>
        <v>1352.0582290664099</v>
      </c>
      <c r="BF268" s="82">
        <f>Table1[[#This Row],[Total (HRK million)                                                           ]]-Table1[[#This Row],[Total (HRK million) ]]</f>
        <v>0.34338800000000003</v>
      </c>
      <c r="BG268" s="13">
        <f>Table1[[#This Row],[Total (HRK million)     ]]*1000000/Table1[[#This Row],[Population 2015]]</f>
        <v>165.24927815206931</v>
      </c>
      <c r="BH268" s="68">
        <v>2125</v>
      </c>
      <c r="BI268" s="88">
        <v>3.0248889999999999</v>
      </c>
      <c r="BJ268" s="12">
        <f>Table1[[#This Row],[Total (HRK million)                                  ]]*1000000/Table1[[#This Row],[Population 2014]]</f>
        <v>1423.4771764705883</v>
      </c>
      <c r="BK268" s="88">
        <v>2.7835489999999998</v>
      </c>
      <c r="BL268" s="12">
        <f>Table1[[#This Row],[Total (HRK million)    ]]*1000000/Table1[[#This Row],[Population 2014]]</f>
        <v>1309.9054117647058</v>
      </c>
      <c r="BM268" s="88">
        <f>Table1[[#This Row],[Total (HRK million)                                  ]]-Table1[[#This Row],[Total (HRK million)    ]]</f>
        <v>0.24134000000000011</v>
      </c>
      <c r="BN268" s="12">
        <f>Table1[[#This Row],[Total (HRK million)      ]]*1000000/Table1[[#This Row],[Population 2014]]</f>
        <v>113.5717647058824</v>
      </c>
      <c r="BO268" s="94">
        <v>5</v>
      </c>
      <c r="BP268" s="53">
        <v>5</v>
      </c>
      <c r="BQ268" s="55">
        <v>5</v>
      </c>
      <c r="BR268" s="26">
        <v>5</v>
      </c>
      <c r="BS268" s="13">
        <v>5</v>
      </c>
      <c r="BT268" s="13">
        <v>4</v>
      </c>
      <c r="BU268" s="13">
        <v>1</v>
      </c>
      <c r="BV268" s="13">
        <v>3</v>
      </c>
      <c r="BW268" s="56">
        <v>3</v>
      </c>
    </row>
    <row r="269" spans="1:75" x14ac:dyDescent="0.25">
      <c r="A269" s="14" t="s">
        <v>607</v>
      </c>
      <c r="B269" s="15" t="s">
        <v>669</v>
      </c>
      <c r="C269" s="15" t="s">
        <v>50</v>
      </c>
      <c r="D269" s="45">
        <v>7489</v>
      </c>
      <c r="E269" s="44">
        <v>84.660000340000011</v>
      </c>
      <c r="F269" s="40">
        <f>Table1[[#This Row],[Total (HRK million)]]*1000000/Table1[[#This Row],[Population 2022]]</f>
        <v>11304.580096141008</v>
      </c>
      <c r="G269" s="44">
        <v>92.848663279999997</v>
      </c>
      <c r="H269" s="40">
        <f>Table1[[#This Row],[Total (HRK million)                ]]*1000000/Table1[[#This Row],[Population 2022]]</f>
        <v>12398.00551208439</v>
      </c>
      <c r="I269" s="44">
        <v>-8.1886629399999968</v>
      </c>
      <c r="J269" s="40">
        <f>Table1[[#This Row],[Total (HRK million)                           ]]*1000000/Table1[[#This Row],[Population 2022]]</f>
        <v>-1093.4254159433831</v>
      </c>
      <c r="K269" s="45">
        <v>7537</v>
      </c>
      <c r="L269" s="44">
        <v>66.438140000000004</v>
      </c>
      <c r="M269" s="40">
        <f>Table1[[#This Row],[Total (HRK million)  ]]*1000000/Table1[[#This Row],[Population 2021]]</f>
        <v>8814.9316704258999</v>
      </c>
      <c r="N269" s="44">
        <v>66.654746000000003</v>
      </c>
      <c r="O269" s="40">
        <f>Table1[[#This Row],[Total (HRK million)                 ]]*1000000/Table1[[#This Row],[Population 2021]]</f>
        <v>8843.6706912564678</v>
      </c>
      <c r="P269" s="44">
        <v>-0.21660599999999874</v>
      </c>
      <c r="Q269" s="40">
        <f>Table1[[#This Row],[Total (HRK million)                            ]]*1000000/Table1[[#This Row],[Population 2021]]</f>
        <v>-28.739020830569025</v>
      </c>
      <c r="R269" s="64">
        <v>7903</v>
      </c>
      <c r="S269" s="35">
        <v>65.395962999999995</v>
      </c>
      <c r="T269" s="36">
        <f>Table1[[#This Row],[Total (HRK million)   ]]*1000000/Table1[[#This Row],[Population 2020]]</f>
        <v>8274.8276603821323</v>
      </c>
      <c r="U269" s="35">
        <v>66.172773000000007</v>
      </c>
      <c r="V269" s="36">
        <f>Table1[[#This Row],[Total (HRK million)                  ]]*1000000/Table1[[#This Row],[Population 2020]]</f>
        <v>8373.1207136530447</v>
      </c>
      <c r="W269" s="35">
        <f>Table1[[#This Row],[Total (HRK million)   ]]-Table1[[#This Row],[Total (HRK million)                  ]]</f>
        <v>-0.77681000000001177</v>
      </c>
      <c r="X269" s="36">
        <f>Table1[[#This Row],[Total (HRK million)                             ]]*1000000/Table1[[#This Row],[Population 2020]]</f>
        <v>-98.293053270911273</v>
      </c>
      <c r="Y269" s="68">
        <v>7876</v>
      </c>
      <c r="Z269" s="7">
        <v>80.718808999999993</v>
      </c>
      <c r="AA269" s="6">
        <f>Table1[[#This Row],[Total (HRK million)                     ]]*1000000/Table1[[#This Row],[Population 2019                 ]]</f>
        <v>10248.706069070595</v>
      </c>
      <c r="AB269" s="7">
        <v>79.482623000000004</v>
      </c>
      <c r="AC269" s="6">
        <f>Table1[[#This Row],[Total (HRK million)                                   ]]*1000000/Table1[[#This Row],[Population 2019                 ]]</f>
        <v>10091.75</v>
      </c>
      <c r="AD269" s="7">
        <f>Table1[[#This Row],[Total (HRK million)                     ]]-Table1[[#This Row],[Total (HRK million)                                   ]]</f>
        <v>1.2361859999999893</v>
      </c>
      <c r="AE269" s="8">
        <f>Table1[[#This Row],[Total (HRK million)                       ]]*1000000/Table1[[#This Row],[Population 2019                 ]]</f>
        <v>156.95606907059286</v>
      </c>
      <c r="AF269" s="6">
        <v>7939</v>
      </c>
      <c r="AG269" s="7">
        <v>73.160561000000001</v>
      </c>
      <c r="AH269" s="6">
        <f>Table1[[#This Row],[Total (HRK million)                                 ]]*1000000/Table1[[#This Row],[Population 2018]]</f>
        <v>9215.3370701599706</v>
      </c>
      <c r="AI269" s="7">
        <v>71.669499999999999</v>
      </c>
      <c r="AJ269" s="6">
        <f>Table1[[#This Row],[Total (HRK million)                                     ]]*1000000/Table1[[#This Row],[Population 2018]]</f>
        <v>9027.5223579795947</v>
      </c>
      <c r="AK269" s="7">
        <f>Table1[[#This Row],[Total (HRK million)                                 ]]-Table1[[#This Row],[Total (HRK million)                                     ]]</f>
        <v>1.491061000000002</v>
      </c>
      <c r="AL269" s="8">
        <f>Table1[[#This Row],[Total (HRK million)                                      ]]*1000000/Table1[[#This Row],[Population 2018]]</f>
        <v>187.81471218037561</v>
      </c>
      <c r="AM269" s="9">
        <v>8002</v>
      </c>
      <c r="AN269" s="10">
        <v>67.316569000000001</v>
      </c>
      <c r="AO269" s="11">
        <f>Table1[[#This Row],[Total (HRK million)                                         ]]*1000000/Table1[[#This Row],[Population 2017               ]]</f>
        <v>8412.4680079980008</v>
      </c>
      <c r="AP269" s="10">
        <v>63.363463000000003</v>
      </c>
      <c r="AQ269" s="11">
        <f>Table1[[#This Row],[Total (HRK million)                                          ]]*1000000/Table1[[#This Row],[Population 2017               ]]</f>
        <v>7918.453261684579</v>
      </c>
      <c r="AR269" s="10">
        <f>Table1[[#This Row],[Total (HRK million)                                         ]]-Table1[[#This Row],[Total (HRK million)                                          ]]</f>
        <v>3.9531059999999982</v>
      </c>
      <c r="AS269" s="11">
        <f>Table1[[#This Row],[Total (HRK million)                                                  ]]*1000000/Table1[[#This Row],[Population 2017               ]]</f>
        <v>494.01474631342143</v>
      </c>
      <c r="AT269" s="45">
        <v>8115</v>
      </c>
      <c r="AU269" s="46">
        <v>68.939982000000001</v>
      </c>
      <c r="AV269" s="13">
        <f>Table1[[#This Row],[Total (HRK million)                                ]]*1000000/Table1[[#This Row],[Population 2016]]</f>
        <v>8495.376709796672</v>
      </c>
      <c r="AW269" s="46">
        <v>74.029653999999994</v>
      </c>
      <c r="AX269" s="13">
        <f>Table1[[#This Row],[Total (HRK million)                                                        ]]*1000000/Table1[[#This Row],[Population 2016]]</f>
        <v>9122.5698089956877</v>
      </c>
      <c r="AY269" s="82">
        <f>Table1[[#This Row],[Total (HRK million)                                ]]-Table1[[#This Row],[Total (HRK million)                                                        ]]</f>
        <v>-5.0896719999999931</v>
      </c>
      <c r="AZ269" s="13">
        <f>Table1[[#This Row],[Total (HRK million)                                                                      ]]*1000000/Table1[[#This Row],[Population 2016]]</f>
        <v>-627.19309919901332</v>
      </c>
      <c r="BA269" s="68">
        <v>8147</v>
      </c>
      <c r="BB269" s="52">
        <v>90.985529</v>
      </c>
      <c r="BC269" s="13">
        <f>Table1[[#This Row],[Total (HRK million)                                                           ]]*1000000/Table1[[#This Row],[Population 2015]]</f>
        <v>11167.979501657052</v>
      </c>
      <c r="BD269" s="52">
        <v>72.643745999999993</v>
      </c>
      <c r="BE269" s="13">
        <f>Table1[[#This Row],[Total (HRK million) ]]*1000000/Table1[[#This Row],[Population 2015]]</f>
        <v>8916.6252608322084</v>
      </c>
      <c r="BF269" s="82">
        <f>Table1[[#This Row],[Total (HRK million)                                                           ]]-Table1[[#This Row],[Total (HRK million) ]]</f>
        <v>18.341783000000007</v>
      </c>
      <c r="BG269" s="13">
        <f>Table1[[#This Row],[Total (HRK million)     ]]*1000000/Table1[[#This Row],[Population 2015]]</f>
        <v>2251.3542408248445</v>
      </c>
      <c r="BH269" s="68">
        <v>8175</v>
      </c>
      <c r="BI269" s="88">
        <v>66.617228999999995</v>
      </c>
      <c r="BJ269" s="12">
        <f>Table1[[#This Row],[Total (HRK million)                                  ]]*1000000/Table1[[#This Row],[Population 2014]]</f>
        <v>8148.8965137614668</v>
      </c>
      <c r="BK269" s="88">
        <v>67.007283999999999</v>
      </c>
      <c r="BL269" s="12">
        <f>Table1[[#This Row],[Total (HRK million)    ]]*1000000/Table1[[#This Row],[Population 2014]]</f>
        <v>8196.6096636085622</v>
      </c>
      <c r="BM269" s="88">
        <f>Table1[[#This Row],[Total (HRK million)                                  ]]-Table1[[#This Row],[Total (HRK million)    ]]</f>
        <v>-0.39005500000000382</v>
      </c>
      <c r="BN269" s="12">
        <f>Table1[[#This Row],[Total (HRK million)      ]]*1000000/Table1[[#This Row],[Population 2014]]</f>
        <v>-47.713149847095274</v>
      </c>
      <c r="BO269" s="94">
        <v>5</v>
      </c>
      <c r="BP269" s="53">
        <v>5</v>
      </c>
      <c r="BQ269" s="55">
        <v>5</v>
      </c>
      <c r="BR269" s="26">
        <v>5</v>
      </c>
      <c r="BS269" s="13">
        <v>5</v>
      </c>
      <c r="BT269" s="13">
        <v>4</v>
      </c>
      <c r="BU269" s="13">
        <v>4</v>
      </c>
      <c r="BV269" s="13">
        <v>5</v>
      </c>
      <c r="BW269" s="56">
        <v>3</v>
      </c>
    </row>
    <row r="270" spans="1:75" x14ac:dyDescent="0.25">
      <c r="A270" s="14" t="s">
        <v>608</v>
      </c>
      <c r="B270" s="15" t="s">
        <v>669</v>
      </c>
      <c r="C270" s="15" t="s">
        <v>294</v>
      </c>
      <c r="D270" s="45">
        <v>3196</v>
      </c>
      <c r="E270" s="44">
        <v>48.019645590000003</v>
      </c>
      <c r="F270" s="40">
        <f>Table1[[#This Row],[Total (HRK million)]]*1000000/Table1[[#This Row],[Population 2022]]</f>
        <v>15024.920397371716</v>
      </c>
      <c r="G270" s="44">
        <v>48.910965149999996</v>
      </c>
      <c r="H270" s="40">
        <f>Table1[[#This Row],[Total (HRK million)                ]]*1000000/Table1[[#This Row],[Population 2022]]</f>
        <v>15303.806367334168</v>
      </c>
      <c r="I270" s="44">
        <v>-0.8913195599999949</v>
      </c>
      <c r="J270" s="40">
        <f>Table1[[#This Row],[Total (HRK million)                           ]]*1000000/Table1[[#This Row],[Population 2022]]</f>
        <v>-278.8859699624515</v>
      </c>
      <c r="K270" s="45">
        <v>3212</v>
      </c>
      <c r="L270" s="44">
        <v>39.961587000000002</v>
      </c>
      <c r="M270" s="40">
        <f>Table1[[#This Row],[Total (HRK million)  ]]*1000000/Table1[[#This Row],[Population 2021]]</f>
        <v>12441.34090909091</v>
      </c>
      <c r="N270" s="44">
        <v>42.716448</v>
      </c>
      <c r="O270" s="40">
        <f>Table1[[#This Row],[Total (HRK million)                 ]]*1000000/Table1[[#This Row],[Population 2021]]</f>
        <v>13299.018679950186</v>
      </c>
      <c r="P270" s="44">
        <v>-2.7548609999999982</v>
      </c>
      <c r="Q270" s="40">
        <f>Table1[[#This Row],[Total (HRK million)                            ]]*1000000/Table1[[#This Row],[Population 2021]]</f>
        <v>-857.67777085927708</v>
      </c>
      <c r="R270" s="64">
        <v>3594</v>
      </c>
      <c r="S270" s="35">
        <v>34.334280999999997</v>
      </c>
      <c r="T270" s="36">
        <f>Table1[[#This Row],[Total (HRK million)   ]]*1000000/Table1[[#This Row],[Population 2020]]</f>
        <v>9553.2223149693928</v>
      </c>
      <c r="U270" s="35">
        <v>34.000515</v>
      </c>
      <c r="V270" s="36">
        <f>Table1[[#This Row],[Total (HRK million)                  ]]*1000000/Table1[[#This Row],[Population 2020]]</f>
        <v>9460.3547579298829</v>
      </c>
      <c r="W270" s="35">
        <f>Table1[[#This Row],[Total (HRK million)   ]]-Table1[[#This Row],[Total (HRK million)                  ]]</f>
        <v>0.33376599999999712</v>
      </c>
      <c r="X270" s="36">
        <f>Table1[[#This Row],[Total (HRK million)                             ]]*1000000/Table1[[#This Row],[Population 2020]]</f>
        <v>92.867557039509506</v>
      </c>
      <c r="Y270" s="68">
        <v>3600</v>
      </c>
      <c r="Z270" s="7">
        <v>41.770511999999997</v>
      </c>
      <c r="AA270" s="6">
        <f>Table1[[#This Row],[Total (HRK million)                     ]]*1000000/Table1[[#This Row],[Population 2019                 ]]</f>
        <v>11602.92</v>
      </c>
      <c r="AB270" s="7">
        <v>36.540028999999997</v>
      </c>
      <c r="AC270" s="6">
        <f>Table1[[#This Row],[Total (HRK million)                                   ]]*1000000/Table1[[#This Row],[Population 2019                 ]]</f>
        <v>10150.008055555556</v>
      </c>
      <c r="AD270" s="7">
        <f>Table1[[#This Row],[Total (HRK million)                     ]]-Table1[[#This Row],[Total (HRK million)                                   ]]</f>
        <v>5.2304829999999995</v>
      </c>
      <c r="AE270" s="8">
        <f>Table1[[#This Row],[Total (HRK million)                       ]]*1000000/Table1[[#This Row],[Population 2019                 ]]</f>
        <v>1452.9119444444445</v>
      </c>
      <c r="AF270" s="6">
        <v>3586</v>
      </c>
      <c r="AG270" s="7">
        <v>41.141339000000002</v>
      </c>
      <c r="AH270" s="6">
        <f>Table1[[#This Row],[Total (HRK million)                                 ]]*1000000/Table1[[#This Row],[Population 2018]]</f>
        <v>11472.766034578917</v>
      </c>
      <c r="AI270" s="7">
        <v>35.964351999999998</v>
      </c>
      <c r="AJ270" s="6">
        <f>Table1[[#This Row],[Total (HRK million)                                     ]]*1000000/Table1[[#This Row],[Population 2018]]</f>
        <v>10029.099832682654</v>
      </c>
      <c r="AK270" s="7">
        <f>Table1[[#This Row],[Total (HRK million)                                 ]]-Table1[[#This Row],[Total (HRK million)                                     ]]</f>
        <v>5.176987000000004</v>
      </c>
      <c r="AL270" s="8">
        <f>Table1[[#This Row],[Total (HRK million)                                      ]]*1000000/Table1[[#This Row],[Population 2018]]</f>
        <v>1443.6662018962643</v>
      </c>
      <c r="AM270" s="9">
        <v>3528</v>
      </c>
      <c r="AN270" s="10">
        <v>41.193640000000002</v>
      </c>
      <c r="AO270" s="11">
        <f>Table1[[#This Row],[Total (HRK million)                                         ]]*1000000/Table1[[#This Row],[Population 2017               ]]</f>
        <v>11676.201814058957</v>
      </c>
      <c r="AP270" s="10">
        <v>46.660535000000003</v>
      </c>
      <c r="AQ270" s="11">
        <f>Table1[[#This Row],[Total (HRK million)                                          ]]*1000000/Table1[[#This Row],[Population 2017               ]]</f>
        <v>13225.775226757369</v>
      </c>
      <c r="AR270" s="10">
        <f>Table1[[#This Row],[Total (HRK million)                                         ]]-Table1[[#This Row],[Total (HRK million)                                          ]]</f>
        <v>-5.4668950000000009</v>
      </c>
      <c r="AS270" s="11">
        <f>Table1[[#This Row],[Total (HRK million)                                                  ]]*1000000/Table1[[#This Row],[Population 2017               ]]</f>
        <v>-1549.573412698413</v>
      </c>
      <c r="AT270" s="45">
        <v>3471</v>
      </c>
      <c r="AU270" s="46">
        <v>34.509608</v>
      </c>
      <c r="AV270" s="13">
        <f>Table1[[#This Row],[Total (HRK million)                                ]]*1000000/Table1[[#This Row],[Population 2016]]</f>
        <v>9942.2667819072321</v>
      </c>
      <c r="AW270" s="46">
        <v>37.750180999999998</v>
      </c>
      <c r="AX270" s="13">
        <f>Table1[[#This Row],[Total (HRK million)                                                        ]]*1000000/Table1[[#This Row],[Population 2016]]</f>
        <v>10875.880437914146</v>
      </c>
      <c r="AY270" s="82">
        <f>Table1[[#This Row],[Total (HRK million)                                ]]-Table1[[#This Row],[Total (HRK million)                                                        ]]</f>
        <v>-3.2405729999999977</v>
      </c>
      <c r="AZ270" s="13">
        <f>Table1[[#This Row],[Total (HRK million)                                                                      ]]*1000000/Table1[[#This Row],[Population 2016]]</f>
        <v>-933.61365600691374</v>
      </c>
      <c r="BA270" s="68">
        <v>3437</v>
      </c>
      <c r="BB270" s="52">
        <v>33.614576</v>
      </c>
      <c r="BC270" s="13">
        <f>Table1[[#This Row],[Total (HRK million)                                                           ]]*1000000/Table1[[#This Row],[Population 2015]]</f>
        <v>9780.2083212103571</v>
      </c>
      <c r="BD270" s="52">
        <v>31.592064000000001</v>
      </c>
      <c r="BE270" s="13">
        <f>Table1[[#This Row],[Total (HRK million) ]]*1000000/Table1[[#This Row],[Population 2015]]</f>
        <v>9191.7556008146639</v>
      </c>
      <c r="BF270" s="82">
        <f>Table1[[#This Row],[Total (HRK million)                                                           ]]-Table1[[#This Row],[Total (HRK million) ]]</f>
        <v>2.022511999999999</v>
      </c>
      <c r="BG270" s="13">
        <f>Table1[[#This Row],[Total (HRK million)     ]]*1000000/Table1[[#This Row],[Population 2015]]</f>
        <v>588.45272039569363</v>
      </c>
      <c r="BH270" s="68">
        <v>3409</v>
      </c>
      <c r="BI270" s="88">
        <v>33.017997000000001</v>
      </c>
      <c r="BJ270" s="12">
        <f>Table1[[#This Row],[Total (HRK million)                                  ]]*1000000/Table1[[#This Row],[Population 2014]]</f>
        <v>9685.5374009973602</v>
      </c>
      <c r="BK270" s="88">
        <v>35.902377000000001</v>
      </c>
      <c r="BL270" s="12">
        <f>Table1[[#This Row],[Total (HRK million)    ]]*1000000/Table1[[#This Row],[Population 2014]]</f>
        <v>10531.644763860369</v>
      </c>
      <c r="BM270" s="88">
        <f>Table1[[#This Row],[Total (HRK million)                                  ]]-Table1[[#This Row],[Total (HRK million)    ]]</f>
        <v>-2.8843800000000002</v>
      </c>
      <c r="BN270" s="12">
        <f>Table1[[#This Row],[Total (HRK million)      ]]*1000000/Table1[[#This Row],[Population 2014]]</f>
        <v>-846.10736286300971</v>
      </c>
      <c r="BO270" s="94">
        <v>5</v>
      </c>
      <c r="BP270" s="53">
        <v>5</v>
      </c>
      <c r="BQ270" s="55">
        <v>4</v>
      </c>
      <c r="BR270" s="26">
        <v>5</v>
      </c>
      <c r="BS270" s="13">
        <v>5</v>
      </c>
      <c r="BT270" s="13">
        <v>5</v>
      </c>
      <c r="BU270" s="13">
        <v>4</v>
      </c>
      <c r="BV270" s="13">
        <v>0</v>
      </c>
      <c r="BW270" s="56">
        <v>3</v>
      </c>
    </row>
    <row r="271" spans="1:75" x14ac:dyDescent="0.25">
      <c r="A271" s="14" t="s">
        <v>608</v>
      </c>
      <c r="B271" s="15" t="s">
        <v>671</v>
      </c>
      <c r="C271" s="15" t="s">
        <v>505</v>
      </c>
      <c r="D271" s="45">
        <v>4347</v>
      </c>
      <c r="E271" s="44">
        <v>30.675937670000003</v>
      </c>
      <c r="F271" s="40">
        <f>Table1[[#This Row],[Total (HRK million)]]*1000000/Table1[[#This Row],[Population 2022]]</f>
        <v>7056.8064573268921</v>
      </c>
      <c r="G271" s="44">
        <v>22.667207210000001</v>
      </c>
      <c r="H271" s="40">
        <f>Table1[[#This Row],[Total (HRK million)                ]]*1000000/Table1[[#This Row],[Population 2022]]</f>
        <v>5214.4484034966645</v>
      </c>
      <c r="I271" s="44">
        <v>8.0087304600000007</v>
      </c>
      <c r="J271" s="40">
        <f>Table1[[#This Row],[Total (HRK million)                           ]]*1000000/Table1[[#This Row],[Population 2022]]</f>
        <v>1842.3580538302278</v>
      </c>
      <c r="K271" s="45">
        <v>4250</v>
      </c>
      <c r="L271" s="44">
        <v>23.533550000000002</v>
      </c>
      <c r="M271" s="40">
        <f>Table1[[#This Row],[Total (HRK million)  ]]*1000000/Table1[[#This Row],[Population 2021]]</f>
        <v>5537.3058823529409</v>
      </c>
      <c r="N271" s="44">
        <v>25.612051999999998</v>
      </c>
      <c r="O271" s="40">
        <f>Table1[[#This Row],[Total (HRK million)                 ]]*1000000/Table1[[#This Row],[Population 2021]]</f>
        <v>6026.3651764705883</v>
      </c>
      <c r="P271" s="44">
        <v>-2.0785019999999967</v>
      </c>
      <c r="Q271" s="40">
        <f>Table1[[#This Row],[Total (HRK million)                            ]]*1000000/Table1[[#This Row],[Population 2021]]</f>
        <v>-489.05929411764629</v>
      </c>
      <c r="R271" s="64">
        <v>4574</v>
      </c>
      <c r="S271" s="35">
        <v>21.456344999999999</v>
      </c>
      <c r="T271" s="36">
        <f>Table1[[#This Row],[Total (HRK million)   ]]*1000000/Table1[[#This Row],[Population 2020]]</f>
        <v>4690.936816790555</v>
      </c>
      <c r="U271" s="35">
        <v>26.923594999999999</v>
      </c>
      <c r="V271" s="36">
        <f>Table1[[#This Row],[Total (HRK million)                  ]]*1000000/Table1[[#This Row],[Population 2020]]</f>
        <v>5886.2254044599913</v>
      </c>
      <c r="W271" s="35">
        <f>Table1[[#This Row],[Total (HRK million)   ]]-Table1[[#This Row],[Total (HRK million)                  ]]</f>
        <v>-5.4672499999999999</v>
      </c>
      <c r="X271" s="36">
        <f>Table1[[#This Row],[Total (HRK million)                             ]]*1000000/Table1[[#This Row],[Population 2020]]</f>
        <v>-1195.2885876694359</v>
      </c>
      <c r="Y271" s="68">
        <v>4506</v>
      </c>
      <c r="Z271" s="7">
        <v>19.863651000000001</v>
      </c>
      <c r="AA271" s="6">
        <f>Table1[[#This Row],[Total (HRK million)                     ]]*1000000/Table1[[#This Row],[Population 2019                 ]]</f>
        <v>4408.2669773635153</v>
      </c>
      <c r="AB271" s="7">
        <v>18.994176</v>
      </c>
      <c r="AC271" s="6">
        <f>Table1[[#This Row],[Total (HRK million)                                   ]]*1000000/Table1[[#This Row],[Population 2019                 ]]</f>
        <v>4215.3075898801599</v>
      </c>
      <c r="AD271" s="7">
        <f>Table1[[#This Row],[Total (HRK million)                     ]]-Table1[[#This Row],[Total (HRK million)                                   ]]</f>
        <v>0.86947500000000133</v>
      </c>
      <c r="AE271" s="8">
        <f>Table1[[#This Row],[Total (HRK million)                       ]]*1000000/Table1[[#This Row],[Population 2019                 ]]</f>
        <v>192.95938748335581</v>
      </c>
      <c r="AF271" s="6">
        <v>4470</v>
      </c>
      <c r="AG271" s="7">
        <v>20.675805</v>
      </c>
      <c r="AH271" s="6">
        <f>Table1[[#This Row],[Total (HRK million)                                 ]]*1000000/Table1[[#This Row],[Population 2018]]</f>
        <v>4625.459731543624</v>
      </c>
      <c r="AI271" s="7">
        <v>20.935865</v>
      </c>
      <c r="AJ271" s="6">
        <f>Table1[[#This Row],[Total (HRK million)                                     ]]*1000000/Table1[[#This Row],[Population 2018]]</f>
        <v>4683.6387024608503</v>
      </c>
      <c r="AK271" s="7">
        <f>Table1[[#This Row],[Total (HRK million)                                 ]]-Table1[[#This Row],[Total (HRK million)                                     ]]</f>
        <v>-0.26005999999999929</v>
      </c>
      <c r="AL271" s="8">
        <f>Table1[[#This Row],[Total (HRK million)                                      ]]*1000000/Table1[[#This Row],[Population 2018]]</f>
        <v>-58.178970917225797</v>
      </c>
      <c r="AM271" s="9">
        <v>4433</v>
      </c>
      <c r="AN271" s="10">
        <v>22.213944000000001</v>
      </c>
      <c r="AO271" s="11">
        <f>Table1[[#This Row],[Total (HRK million)                                         ]]*1000000/Table1[[#This Row],[Population 2017               ]]</f>
        <v>5011.0408301376046</v>
      </c>
      <c r="AP271" s="10">
        <v>22.40222</v>
      </c>
      <c r="AQ271" s="11">
        <f>Table1[[#This Row],[Total (HRK million)                                          ]]*1000000/Table1[[#This Row],[Population 2017               ]]</f>
        <v>5053.5122941574555</v>
      </c>
      <c r="AR271" s="10">
        <f>Table1[[#This Row],[Total (HRK million)                                         ]]-Table1[[#This Row],[Total (HRK million)                                          ]]</f>
        <v>-0.18827599999999833</v>
      </c>
      <c r="AS271" s="11">
        <f>Table1[[#This Row],[Total (HRK million)                                                  ]]*1000000/Table1[[#This Row],[Population 2017               ]]</f>
        <v>-42.471464019850742</v>
      </c>
      <c r="AT271" s="45">
        <v>4434</v>
      </c>
      <c r="AU271" s="46">
        <v>22.732104</v>
      </c>
      <c r="AV271" s="13">
        <f>Table1[[#This Row],[Total (HRK million)                                ]]*1000000/Table1[[#This Row],[Population 2016]]</f>
        <v>5126.7713125845739</v>
      </c>
      <c r="AW271" s="46">
        <v>20.363363</v>
      </c>
      <c r="AX271" s="13">
        <f>Table1[[#This Row],[Total (HRK million)                                                        ]]*1000000/Table1[[#This Row],[Population 2016]]</f>
        <v>4592.5491655390169</v>
      </c>
      <c r="AY271" s="82">
        <f>Table1[[#This Row],[Total (HRK million)                                ]]-Table1[[#This Row],[Total (HRK million)                                                        ]]</f>
        <v>2.368741</v>
      </c>
      <c r="AZ271" s="13">
        <f>Table1[[#This Row],[Total (HRK million)                                                                      ]]*1000000/Table1[[#This Row],[Population 2016]]</f>
        <v>534.22214704555711</v>
      </c>
      <c r="BA271" s="68">
        <v>4407</v>
      </c>
      <c r="BB271" s="52">
        <v>16.565773</v>
      </c>
      <c r="BC271" s="13">
        <f>Table1[[#This Row],[Total (HRK million)                                                           ]]*1000000/Table1[[#This Row],[Population 2015]]</f>
        <v>3758.968232357613</v>
      </c>
      <c r="BD271" s="52">
        <v>18.343316000000002</v>
      </c>
      <c r="BE271" s="13">
        <f>Table1[[#This Row],[Total (HRK million) ]]*1000000/Table1[[#This Row],[Population 2015]]</f>
        <v>4162.313592012707</v>
      </c>
      <c r="BF271" s="82">
        <f>Table1[[#This Row],[Total (HRK million)                                                           ]]-Table1[[#This Row],[Total (HRK million) ]]</f>
        <v>-1.7775430000000014</v>
      </c>
      <c r="BG271" s="13">
        <f>Table1[[#This Row],[Total (HRK million)     ]]*1000000/Table1[[#This Row],[Population 2015]]</f>
        <v>-403.34535965509451</v>
      </c>
      <c r="BH271" s="68">
        <v>4419</v>
      </c>
      <c r="BI271" s="88">
        <v>15.468864</v>
      </c>
      <c r="BJ271" s="12">
        <f>Table1[[#This Row],[Total (HRK million)                                  ]]*1000000/Table1[[#This Row],[Population 2014]]</f>
        <v>3500.5349626612356</v>
      </c>
      <c r="BK271" s="88">
        <v>15.263120000000001</v>
      </c>
      <c r="BL271" s="12">
        <f>Table1[[#This Row],[Total (HRK million)    ]]*1000000/Table1[[#This Row],[Population 2014]]</f>
        <v>3453.9760126725505</v>
      </c>
      <c r="BM271" s="88">
        <f>Table1[[#This Row],[Total (HRK million)                                  ]]-Table1[[#This Row],[Total (HRK million)    ]]</f>
        <v>0.20574399999999926</v>
      </c>
      <c r="BN271" s="12">
        <f>Table1[[#This Row],[Total (HRK million)      ]]*1000000/Table1[[#This Row],[Population 2014]]</f>
        <v>46.558949988685058</v>
      </c>
      <c r="BO271" s="94">
        <v>5</v>
      </c>
      <c r="BP271" s="53">
        <v>5</v>
      </c>
      <c r="BQ271" s="55">
        <v>5</v>
      </c>
      <c r="BR271" s="26">
        <v>5</v>
      </c>
      <c r="BS271" s="13">
        <v>3</v>
      </c>
      <c r="BT271" s="13">
        <v>4</v>
      </c>
      <c r="BU271" s="13">
        <v>4</v>
      </c>
      <c r="BV271" s="13">
        <v>2</v>
      </c>
      <c r="BW271" s="56">
        <v>3</v>
      </c>
    </row>
    <row r="272" spans="1:75" x14ac:dyDescent="0.25">
      <c r="A272" s="14" t="s">
        <v>608</v>
      </c>
      <c r="B272" s="15" t="s">
        <v>661</v>
      </c>
      <c r="C272" s="15" t="s">
        <v>181</v>
      </c>
      <c r="D272" s="45">
        <v>5494</v>
      </c>
      <c r="E272" s="44">
        <v>22.995695420000001</v>
      </c>
      <c r="F272" s="40">
        <f>Table1[[#This Row],[Total (HRK million)]]*1000000/Table1[[#This Row],[Population 2022]]</f>
        <v>4185.601641791045</v>
      </c>
      <c r="G272" s="44">
        <v>20.92727155</v>
      </c>
      <c r="H272" s="40">
        <f>Table1[[#This Row],[Total (HRK million)                ]]*1000000/Table1[[#This Row],[Population 2022]]</f>
        <v>3809.113860575173</v>
      </c>
      <c r="I272" s="44">
        <v>2.0684238700000011</v>
      </c>
      <c r="J272" s="40">
        <f>Table1[[#This Row],[Total (HRK million)                           ]]*1000000/Table1[[#This Row],[Population 2022]]</f>
        <v>376.48778121587208</v>
      </c>
      <c r="K272" s="45">
        <v>5553</v>
      </c>
      <c r="L272" s="44">
        <v>23.339157</v>
      </c>
      <c r="M272" s="40">
        <f>Table1[[#This Row],[Total (HRK million)  ]]*1000000/Table1[[#This Row],[Population 2021]]</f>
        <v>4202.9816315505132</v>
      </c>
      <c r="N272" s="44">
        <v>23.647058999999999</v>
      </c>
      <c r="O272" s="40">
        <f>Table1[[#This Row],[Total (HRK million)                 ]]*1000000/Table1[[#This Row],[Population 2021]]</f>
        <v>4258.4294975688817</v>
      </c>
      <c r="P272" s="44">
        <v>-0.30790199999999857</v>
      </c>
      <c r="Q272" s="40">
        <f>Table1[[#This Row],[Total (HRK million)                            ]]*1000000/Table1[[#This Row],[Population 2021]]</f>
        <v>-55.447866018368188</v>
      </c>
      <c r="R272" s="64">
        <v>5660</v>
      </c>
      <c r="S272" s="35">
        <v>19.713494000000001</v>
      </c>
      <c r="T272" s="36">
        <f>Table1[[#This Row],[Total (HRK million)   ]]*1000000/Table1[[#This Row],[Population 2020]]</f>
        <v>3482.9494699646643</v>
      </c>
      <c r="U272" s="35">
        <v>25.299655000000001</v>
      </c>
      <c r="V272" s="36">
        <f>Table1[[#This Row],[Total (HRK million)                  ]]*1000000/Table1[[#This Row],[Population 2020]]</f>
        <v>4469.9037102473494</v>
      </c>
      <c r="W272" s="35">
        <f>Table1[[#This Row],[Total (HRK million)   ]]-Table1[[#This Row],[Total (HRK million)                  ]]</f>
        <v>-5.5861610000000006</v>
      </c>
      <c r="X272" s="36">
        <f>Table1[[#This Row],[Total (HRK million)                             ]]*1000000/Table1[[#This Row],[Population 2020]]</f>
        <v>-986.95424028268565</v>
      </c>
      <c r="Y272" s="68">
        <v>5619</v>
      </c>
      <c r="Z272" s="7">
        <v>16.610769000000001</v>
      </c>
      <c r="AA272" s="6">
        <f>Table1[[#This Row],[Total (HRK million)                     ]]*1000000/Table1[[#This Row],[Population 2019                 ]]</f>
        <v>2956.1788574479447</v>
      </c>
      <c r="AB272" s="7">
        <v>19.427662999999999</v>
      </c>
      <c r="AC272" s="6">
        <f>Table1[[#This Row],[Total (HRK million)                                   ]]*1000000/Table1[[#This Row],[Population 2019                 ]]</f>
        <v>3457.4947499555083</v>
      </c>
      <c r="AD272" s="7">
        <f>Table1[[#This Row],[Total (HRK million)                     ]]-Table1[[#This Row],[Total (HRK million)                                   ]]</f>
        <v>-2.8168939999999978</v>
      </c>
      <c r="AE272" s="8">
        <f>Table1[[#This Row],[Total (HRK million)                       ]]*1000000/Table1[[#This Row],[Population 2019                 ]]</f>
        <v>-501.31589250756321</v>
      </c>
      <c r="AF272" s="6">
        <v>5632</v>
      </c>
      <c r="AG272" s="7">
        <v>15.419268000000001</v>
      </c>
      <c r="AH272" s="6">
        <f>Table1[[#This Row],[Total (HRK million)                                 ]]*1000000/Table1[[#This Row],[Population 2018]]</f>
        <v>2737.7961647727275</v>
      </c>
      <c r="AI272" s="7">
        <v>15.642244</v>
      </c>
      <c r="AJ272" s="6">
        <f>Table1[[#This Row],[Total (HRK million)                                     ]]*1000000/Table1[[#This Row],[Population 2018]]</f>
        <v>2777.3870738636365</v>
      </c>
      <c r="AK272" s="7">
        <f>Table1[[#This Row],[Total (HRK million)                                 ]]-Table1[[#This Row],[Total (HRK million)                                     ]]</f>
        <v>-0.22297599999999917</v>
      </c>
      <c r="AL272" s="8">
        <f>Table1[[#This Row],[Total (HRK million)                                      ]]*1000000/Table1[[#This Row],[Population 2018]]</f>
        <v>-39.590909090908944</v>
      </c>
      <c r="AM272" s="9">
        <v>5669</v>
      </c>
      <c r="AN272" s="10">
        <v>15.169468999999999</v>
      </c>
      <c r="AO272" s="11">
        <f>Table1[[#This Row],[Total (HRK million)                                         ]]*1000000/Table1[[#This Row],[Population 2017               ]]</f>
        <v>2675.8632915858175</v>
      </c>
      <c r="AP272" s="10">
        <v>15.5588</v>
      </c>
      <c r="AQ272" s="11">
        <f>Table1[[#This Row],[Total (HRK million)                                          ]]*1000000/Table1[[#This Row],[Population 2017               ]]</f>
        <v>2744.5404833303933</v>
      </c>
      <c r="AR272" s="10">
        <f>Table1[[#This Row],[Total (HRK million)                                         ]]-Table1[[#This Row],[Total (HRK million)                                          ]]</f>
        <v>-0.38933100000000032</v>
      </c>
      <c r="AS272" s="11">
        <f>Table1[[#This Row],[Total (HRK million)                                                  ]]*1000000/Table1[[#This Row],[Population 2017               ]]</f>
        <v>-68.677191744575808</v>
      </c>
      <c r="AT272" s="45">
        <v>5710</v>
      </c>
      <c r="AU272" s="46">
        <v>13.769936</v>
      </c>
      <c r="AV272" s="13">
        <f>Table1[[#This Row],[Total (HRK million)                                ]]*1000000/Table1[[#This Row],[Population 2016]]</f>
        <v>2411.5474605954464</v>
      </c>
      <c r="AW272" s="46">
        <v>13.084351</v>
      </c>
      <c r="AX272" s="13">
        <f>Table1[[#This Row],[Total (HRK million)                                                        ]]*1000000/Table1[[#This Row],[Population 2016]]</f>
        <v>2291.4800350262699</v>
      </c>
      <c r="AY272" s="82">
        <f>Table1[[#This Row],[Total (HRK million)                                ]]-Table1[[#This Row],[Total (HRK million)                                                        ]]</f>
        <v>0.68558499999999967</v>
      </c>
      <c r="AZ272" s="13">
        <f>Table1[[#This Row],[Total (HRK million)                                                                      ]]*1000000/Table1[[#This Row],[Population 2016]]</f>
        <v>120.06742556917682</v>
      </c>
      <c r="BA272" s="68">
        <v>5788</v>
      </c>
      <c r="BB272" s="52">
        <v>12.892505999999999</v>
      </c>
      <c r="BC272" s="13">
        <f>Table1[[#This Row],[Total (HRK million)                                                           ]]*1000000/Table1[[#This Row],[Population 2015]]</f>
        <v>2227.4543883897718</v>
      </c>
      <c r="BD272" s="52">
        <v>12.828808</v>
      </c>
      <c r="BE272" s="13">
        <f>Table1[[#This Row],[Total (HRK million) ]]*1000000/Table1[[#This Row],[Population 2015]]</f>
        <v>2216.449205252246</v>
      </c>
      <c r="BF272" s="82">
        <f>Table1[[#This Row],[Total (HRK million)                                                           ]]-Table1[[#This Row],[Total (HRK million) ]]</f>
        <v>6.36979999999987E-2</v>
      </c>
      <c r="BG272" s="13">
        <f>Table1[[#This Row],[Total (HRK million)     ]]*1000000/Table1[[#This Row],[Population 2015]]</f>
        <v>11.005183137525691</v>
      </c>
      <c r="BH272" s="68">
        <v>5857</v>
      </c>
      <c r="BI272" s="88">
        <v>12.010676999999999</v>
      </c>
      <c r="BJ272" s="12">
        <f>Table1[[#This Row],[Total (HRK million)                                  ]]*1000000/Table1[[#This Row],[Population 2014]]</f>
        <v>2050.6534061806387</v>
      </c>
      <c r="BK272" s="88">
        <v>14.041423999999999</v>
      </c>
      <c r="BL272" s="12">
        <f>Table1[[#This Row],[Total (HRK million)    ]]*1000000/Table1[[#This Row],[Population 2014]]</f>
        <v>2397.3747652381767</v>
      </c>
      <c r="BM272" s="88">
        <f>Table1[[#This Row],[Total (HRK million)                                  ]]-Table1[[#This Row],[Total (HRK million)    ]]</f>
        <v>-2.0307469999999999</v>
      </c>
      <c r="BN272" s="12">
        <f>Table1[[#This Row],[Total (HRK million)      ]]*1000000/Table1[[#This Row],[Population 2014]]</f>
        <v>-346.72135905753794</v>
      </c>
      <c r="BO272" s="94">
        <v>5</v>
      </c>
      <c r="BP272" s="53">
        <v>5</v>
      </c>
      <c r="BQ272" s="55">
        <v>4</v>
      </c>
      <c r="BR272" s="26">
        <v>5</v>
      </c>
      <c r="BS272" s="13">
        <v>4</v>
      </c>
      <c r="BT272" s="13">
        <v>4</v>
      </c>
      <c r="BU272" s="13">
        <v>5</v>
      </c>
      <c r="BV272" s="13">
        <v>0</v>
      </c>
      <c r="BW272" s="56">
        <v>0</v>
      </c>
    </row>
    <row r="273" spans="1:75" x14ac:dyDescent="0.25">
      <c r="A273" s="14" t="s">
        <v>608</v>
      </c>
      <c r="B273" s="15" t="s">
        <v>121</v>
      </c>
      <c r="C273" s="15" t="s">
        <v>157</v>
      </c>
      <c r="D273" s="45">
        <v>2119</v>
      </c>
      <c r="E273" s="44">
        <v>10.616611050000001</v>
      </c>
      <c r="F273" s="40">
        <f>Table1[[#This Row],[Total (HRK million)]]*1000000/Table1[[#This Row],[Population 2022]]</f>
        <v>5010.1987022180274</v>
      </c>
      <c r="G273" s="44">
        <v>11.221931710000002</v>
      </c>
      <c r="H273" s="40">
        <f>Table1[[#This Row],[Total (HRK million)                ]]*1000000/Table1[[#This Row],[Population 2022]]</f>
        <v>5295.862062293535</v>
      </c>
      <c r="I273" s="44">
        <v>-0.60532066000000018</v>
      </c>
      <c r="J273" s="40">
        <f>Table1[[#This Row],[Total (HRK million)                           ]]*1000000/Table1[[#This Row],[Population 2022]]</f>
        <v>-285.6633600755074</v>
      </c>
      <c r="K273" s="45">
        <v>2094</v>
      </c>
      <c r="L273" s="44">
        <v>11.122368</v>
      </c>
      <c r="M273" s="40">
        <f>Table1[[#This Row],[Total (HRK million)  ]]*1000000/Table1[[#This Row],[Population 2021]]</f>
        <v>5311.5415472779368</v>
      </c>
      <c r="N273" s="44">
        <v>13.190421000000001</v>
      </c>
      <c r="O273" s="40">
        <f>Table1[[#This Row],[Total (HRK million)                 ]]*1000000/Table1[[#This Row],[Population 2021]]</f>
        <v>6299.150429799427</v>
      </c>
      <c r="P273" s="44">
        <v>-2.0680530000000008</v>
      </c>
      <c r="Q273" s="40">
        <f>Table1[[#This Row],[Total (HRK million)                            ]]*1000000/Table1[[#This Row],[Population 2021]]</f>
        <v>-987.60888252149027</v>
      </c>
      <c r="R273" s="64">
        <v>2155</v>
      </c>
      <c r="S273" s="35">
        <v>7.364738</v>
      </c>
      <c r="T273" s="36">
        <f>Table1[[#This Row],[Total (HRK million)   ]]*1000000/Table1[[#This Row],[Population 2020]]</f>
        <v>3417.5118329466359</v>
      </c>
      <c r="U273" s="35">
        <v>7.1212210000000002</v>
      </c>
      <c r="V273" s="36">
        <f>Table1[[#This Row],[Total (HRK million)                  ]]*1000000/Table1[[#This Row],[Population 2020]]</f>
        <v>3304.5109048723898</v>
      </c>
      <c r="W273" s="35">
        <f>Table1[[#This Row],[Total (HRK million)   ]]-Table1[[#This Row],[Total (HRK million)                  ]]</f>
        <v>0.24351699999999976</v>
      </c>
      <c r="X273" s="36">
        <f>Table1[[#This Row],[Total (HRK million)                             ]]*1000000/Table1[[#This Row],[Population 2020]]</f>
        <v>113.00092807424583</v>
      </c>
      <c r="Y273" s="68">
        <v>2159</v>
      </c>
      <c r="Z273" s="7">
        <v>7.5905889999999996</v>
      </c>
      <c r="AA273" s="6">
        <f>Table1[[#This Row],[Total (HRK million)                     ]]*1000000/Table1[[#This Row],[Population 2019                 ]]</f>
        <v>3515.7892542843911</v>
      </c>
      <c r="AB273" s="7">
        <v>7.6651189999999998</v>
      </c>
      <c r="AC273" s="6">
        <f>Table1[[#This Row],[Total (HRK million)                                   ]]*1000000/Table1[[#This Row],[Population 2019                 ]]</f>
        <v>3550.3098656785551</v>
      </c>
      <c r="AD273" s="7">
        <f>Table1[[#This Row],[Total (HRK million)                     ]]-Table1[[#This Row],[Total (HRK million)                                   ]]</f>
        <v>-7.4530000000000207E-2</v>
      </c>
      <c r="AE273" s="8">
        <f>Table1[[#This Row],[Total (HRK million)                       ]]*1000000/Table1[[#This Row],[Population 2019                 ]]</f>
        <v>-34.520611394164057</v>
      </c>
      <c r="AF273" s="6">
        <v>2171</v>
      </c>
      <c r="AG273" s="7">
        <v>7.1998100000000003</v>
      </c>
      <c r="AH273" s="6">
        <f>Table1[[#This Row],[Total (HRK million)                                 ]]*1000000/Table1[[#This Row],[Population 2018]]</f>
        <v>3316.3565177337632</v>
      </c>
      <c r="AI273" s="7">
        <v>7.3257070000000004</v>
      </c>
      <c r="AJ273" s="6">
        <f>Table1[[#This Row],[Total (HRK million)                                     ]]*1000000/Table1[[#This Row],[Population 2018]]</f>
        <v>3374.3468447719943</v>
      </c>
      <c r="AK273" s="7">
        <f>Table1[[#This Row],[Total (HRK million)                                 ]]-Table1[[#This Row],[Total (HRK million)                                     ]]</f>
        <v>-0.12589700000000015</v>
      </c>
      <c r="AL273" s="8">
        <f>Table1[[#This Row],[Total (HRK million)                                      ]]*1000000/Table1[[#This Row],[Population 2018]]</f>
        <v>-57.9903270382313</v>
      </c>
      <c r="AM273" s="9">
        <v>2223</v>
      </c>
      <c r="AN273" s="10">
        <v>7.2599030000000004</v>
      </c>
      <c r="AO273" s="11">
        <f>Table1[[#This Row],[Total (HRK million)                                         ]]*1000000/Table1[[#This Row],[Population 2017               ]]</f>
        <v>3265.8133153396311</v>
      </c>
      <c r="AP273" s="10">
        <v>6.4254559999999996</v>
      </c>
      <c r="AQ273" s="11">
        <f>Table1[[#This Row],[Total (HRK million)                                          ]]*1000000/Table1[[#This Row],[Population 2017               ]]</f>
        <v>2890.4435447593341</v>
      </c>
      <c r="AR273" s="10">
        <f>Table1[[#This Row],[Total (HRK million)                                         ]]-Table1[[#This Row],[Total (HRK million)                                          ]]</f>
        <v>0.83444700000000083</v>
      </c>
      <c r="AS273" s="11">
        <f>Table1[[#This Row],[Total (HRK million)                                                  ]]*1000000/Table1[[#This Row],[Population 2017               ]]</f>
        <v>375.36977058029726</v>
      </c>
      <c r="AT273" s="45">
        <v>2203</v>
      </c>
      <c r="AU273" s="46">
        <v>8.0885999999999996</v>
      </c>
      <c r="AV273" s="13">
        <f>Table1[[#This Row],[Total (HRK million)                                ]]*1000000/Table1[[#This Row],[Population 2016]]</f>
        <v>3671.6295960054472</v>
      </c>
      <c r="AW273" s="46">
        <v>6.7018339999999998</v>
      </c>
      <c r="AX273" s="13">
        <f>Table1[[#This Row],[Total (HRK million)                                                        ]]*1000000/Table1[[#This Row],[Population 2016]]</f>
        <v>3042.1398093508851</v>
      </c>
      <c r="AY273" s="82">
        <f>Table1[[#This Row],[Total (HRK million)                                ]]-Table1[[#This Row],[Total (HRK million)                                                        ]]</f>
        <v>1.3867659999999997</v>
      </c>
      <c r="AZ273" s="13">
        <f>Table1[[#This Row],[Total (HRK million)                                                                      ]]*1000000/Table1[[#This Row],[Population 2016]]</f>
        <v>629.48978665456184</v>
      </c>
      <c r="BA273" s="68">
        <v>2218</v>
      </c>
      <c r="BB273" s="52">
        <v>7.6095269999999999</v>
      </c>
      <c r="BC273" s="13">
        <f>Table1[[#This Row],[Total (HRK million)                                                           ]]*1000000/Table1[[#This Row],[Population 2015]]</f>
        <v>3430.8056807935077</v>
      </c>
      <c r="BD273" s="52">
        <v>9.0583179999999999</v>
      </c>
      <c r="BE273" s="13">
        <f>Table1[[#This Row],[Total (HRK million) ]]*1000000/Table1[[#This Row],[Population 2015]]</f>
        <v>4084.0027051397656</v>
      </c>
      <c r="BF273" s="82">
        <f>Table1[[#This Row],[Total (HRK million)                                                           ]]-Table1[[#This Row],[Total (HRK million) ]]</f>
        <v>-1.4487909999999999</v>
      </c>
      <c r="BG273" s="13">
        <f>Table1[[#This Row],[Total (HRK million)     ]]*1000000/Table1[[#This Row],[Population 2015]]</f>
        <v>-653.19702434625788</v>
      </c>
      <c r="BH273" s="68">
        <v>2242</v>
      </c>
      <c r="BI273" s="88">
        <v>7.42652</v>
      </c>
      <c r="BJ273" s="12">
        <f>Table1[[#This Row],[Total (HRK million)                                  ]]*1000000/Table1[[#This Row],[Population 2014]]</f>
        <v>3312.4531668153436</v>
      </c>
      <c r="BK273" s="88">
        <v>5.7212699999999996</v>
      </c>
      <c r="BL273" s="12">
        <f>Table1[[#This Row],[Total (HRK million)    ]]*1000000/Table1[[#This Row],[Population 2014]]</f>
        <v>2551.8599464763606</v>
      </c>
      <c r="BM273" s="88">
        <f>Table1[[#This Row],[Total (HRK million)                                  ]]-Table1[[#This Row],[Total (HRK million)    ]]</f>
        <v>1.7052500000000004</v>
      </c>
      <c r="BN273" s="12">
        <f>Table1[[#This Row],[Total (HRK million)      ]]*1000000/Table1[[#This Row],[Population 2014]]</f>
        <v>760.59322033898331</v>
      </c>
      <c r="BO273" s="94">
        <v>5</v>
      </c>
      <c r="BP273" s="53">
        <v>5</v>
      </c>
      <c r="BQ273" s="55">
        <v>5</v>
      </c>
      <c r="BR273" s="26">
        <v>5</v>
      </c>
      <c r="BS273" s="13">
        <v>5</v>
      </c>
      <c r="BT273" s="13">
        <v>5</v>
      </c>
      <c r="BU273" s="13">
        <v>3</v>
      </c>
      <c r="BV273" s="13">
        <v>1</v>
      </c>
      <c r="BW273" s="56">
        <v>0</v>
      </c>
    </row>
    <row r="274" spans="1:75" x14ac:dyDescent="0.25">
      <c r="A274" s="14" t="s">
        <v>608</v>
      </c>
      <c r="B274" s="15" t="s">
        <v>666</v>
      </c>
      <c r="C274" s="15" t="s">
        <v>403</v>
      </c>
      <c r="D274" s="45">
        <v>1884</v>
      </c>
      <c r="E274" s="44">
        <v>11.242055070000001</v>
      </c>
      <c r="F274" s="40">
        <f>Table1[[#This Row],[Total (HRK million)]]*1000000/Table1[[#This Row],[Population 2022]]</f>
        <v>5967.1205254777069</v>
      </c>
      <c r="G274" s="44">
        <v>7.9932823399999995</v>
      </c>
      <c r="H274" s="40">
        <f>Table1[[#This Row],[Total (HRK million)                ]]*1000000/Table1[[#This Row],[Population 2022]]</f>
        <v>4242.7188641188959</v>
      </c>
      <c r="I274" s="44">
        <v>3.2487727300000007</v>
      </c>
      <c r="J274" s="40">
        <f>Table1[[#This Row],[Total (HRK million)                           ]]*1000000/Table1[[#This Row],[Population 2022]]</f>
        <v>1724.4016613588112</v>
      </c>
      <c r="K274" s="45">
        <v>1951</v>
      </c>
      <c r="L274" s="44">
        <v>12.796643</v>
      </c>
      <c r="M274" s="40">
        <f>Table1[[#This Row],[Total (HRK million)  ]]*1000000/Table1[[#This Row],[Population 2021]]</f>
        <v>6559.0174269605332</v>
      </c>
      <c r="N274" s="44">
        <v>9.7468079999999997</v>
      </c>
      <c r="O274" s="40">
        <f>Table1[[#This Row],[Total (HRK million)                 ]]*1000000/Table1[[#This Row],[Population 2021]]</f>
        <v>4995.801127626858</v>
      </c>
      <c r="P274" s="44">
        <v>3.0498349999999999</v>
      </c>
      <c r="Q274" s="40">
        <f>Table1[[#This Row],[Total (HRK million)                            ]]*1000000/Table1[[#This Row],[Population 2021]]</f>
        <v>1563.2162993336751</v>
      </c>
      <c r="R274" s="64">
        <v>2044</v>
      </c>
      <c r="S274" s="35">
        <v>17.601865</v>
      </c>
      <c r="T274" s="36">
        <f>Table1[[#This Row],[Total (HRK million)   ]]*1000000/Table1[[#This Row],[Population 2020]]</f>
        <v>8611.4799412915854</v>
      </c>
      <c r="U274" s="35">
        <v>26.048662</v>
      </c>
      <c r="V274" s="36">
        <f>Table1[[#This Row],[Total (HRK million)                  ]]*1000000/Table1[[#This Row],[Population 2020]]</f>
        <v>12743.963796477496</v>
      </c>
      <c r="W274" s="35">
        <f>Table1[[#This Row],[Total (HRK million)   ]]-Table1[[#This Row],[Total (HRK million)                  ]]</f>
        <v>-8.4467970000000001</v>
      </c>
      <c r="X274" s="36">
        <f>Table1[[#This Row],[Total (HRK million)                             ]]*1000000/Table1[[#This Row],[Population 2020]]</f>
        <v>-4132.4838551859102</v>
      </c>
      <c r="Y274" s="68">
        <v>2076</v>
      </c>
      <c r="Z274" s="7">
        <v>8.8948400000000003</v>
      </c>
      <c r="AA274" s="6">
        <f>Table1[[#This Row],[Total (HRK million)                     ]]*1000000/Table1[[#This Row],[Population 2019                 ]]</f>
        <v>4284.6050096339113</v>
      </c>
      <c r="AB274" s="7">
        <v>11.19422</v>
      </c>
      <c r="AC274" s="6">
        <f>Table1[[#This Row],[Total (HRK million)                                   ]]*1000000/Table1[[#This Row],[Population 2019                 ]]</f>
        <v>5392.2061657032755</v>
      </c>
      <c r="AD274" s="7">
        <f>Table1[[#This Row],[Total (HRK million)                     ]]-Table1[[#This Row],[Total (HRK million)                                   ]]</f>
        <v>-2.2993799999999993</v>
      </c>
      <c r="AE274" s="8">
        <f>Table1[[#This Row],[Total (HRK million)                       ]]*1000000/Table1[[#This Row],[Population 2019                 ]]</f>
        <v>-1107.6011560693639</v>
      </c>
      <c r="AF274" s="6">
        <v>2114</v>
      </c>
      <c r="AG274" s="7">
        <v>7.3104639999999996</v>
      </c>
      <c r="AH274" s="6">
        <f>Table1[[#This Row],[Total (HRK million)                                 ]]*1000000/Table1[[#This Row],[Population 2018]]</f>
        <v>3458.1192052980132</v>
      </c>
      <c r="AI274" s="7">
        <v>6.3773559999999998</v>
      </c>
      <c r="AJ274" s="6">
        <f>Table1[[#This Row],[Total (HRK million)                                     ]]*1000000/Table1[[#This Row],[Population 2018]]</f>
        <v>3016.724692526017</v>
      </c>
      <c r="AK274" s="7">
        <f>Table1[[#This Row],[Total (HRK million)                                 ]]-Table1[[#This Row],[Total (HRK million)                                     ]]</f>
        <v>0.93310799999999983</v>
      </c>
      <c r="AL274" s="8">
        <f>Table1[[#This Row],[Total (HRK million)                                      ]]*1000000/Table1[[#This Row],[Population 2018]]</f>
        <v>441.39451277199618</v>
      </c>
      <c r="AM274" s="9">
        <v>2140</v>
      </c>
      <c r="AN274" s="10">
        <v>5.4695270000000002</v>
      </c>
      <c r="AO274" s="11">
        <f>Table1[[#This Row],[Total (HRK million)                                         ]]*1000000/Table1[[#This Row],[Population 2017               ]]</f>
        <v>2555.8537383177572</v>
      </c>
      <c r="AP274" s="10">
        <v>5.0283329999999999</v>
      </c>
      <c r="AQ274" s="11">
        <f>Table1[[#This Row],[Total (HRK million)                                          ]]*1000000/Table1[[#This Row],[Population 2017               ]]</f>
        <v>2349.6883177570094</v>
      </c>
      <c r="AR274" s="10">
        <f>Table1[[#This Row],[Total (HRK million)                                         ]]-Table1[[#This Row],[Total (HRK million)                                          ]]</f>
        <v>0.44119400000000031</v>
      </c>
      <c r="AS274" s="11">
        <f>Table1[[#This Row],[Total (HRK million)                                                  ]]*1000000/Table1[[#This Row],[Population 2017               ]]</f>
        <v>206.1654205607478</v>
      </c>
      <c r="AT274" s="45">
        <v>2209</v>
      </c>
      <c r="AU274" s="46">
        <v>4.867076</v>
      </c>
      <c r="AV274" s="13">
        <f>Table1[[#This Row],[Total (HRK million)                                ]]*1000000/Table1[[#This Row],[Population 2016]]</f>
        <v>2203.2937980986871</v>
      </c>
      <c r="AW274" s="46">
        <v>4.9237099999999998</v>
      </c>
      <c r="AX274" s="13">
        <f>Table1[[#This Row],[Total (HRK million)                                                        ]]*1000000/Table1[[#This Row],[Population 2016]]</f>
        <v>2228.9316432775013</v>
      </c>
      <c r="AY274" s="82">
        <f>Table1[[#This Row],[Total (HRK million)                                ]]-Table1[[#This Row],[Total (HRK million)                                                        ]]</f>
        <v>-5.6633999999999851E-2</v>
      </c>
      <c r="AZ274" s="13">
        <f>Table1[[#This Row],[Total (HRK million)                                                                      ]]*1000000/Table1[[#This Row],[Population 2016]]</f>
        <v>-25.637845178813876</v>
      </c>
      <c r="BA274" s="68">
        <v>2273</v>
      </c>
      <c r="BB274" s="52">
        <v>4.3766550000000004</v>
      </c>
      <c r="BC274" s="13">
        <f>Table1[[#This Row],[Total (HRK million)                                                           ]]*1000000/Table1[[#This Row],[Population 2015]]</f>
        <v>1925.4971403431589</v>
      </c>
      <c r="BD274" s="52">
        <v>2.8006579999999999</v>
      </c>
      <c r="BE274" s="13">
        <f>Table1[[#This Row],[Total (HRK million) ]]*1000000/Table1[[#This Row],[Population 2015]]</f>
        <v>1232.1416630004398</v>
      </c>
      <c r="BF274" s="82">
        <f>Table1[[#This Row],[Total (HRK million)                                                           ]]-Table1[[#This Row],[Total (HRK million) ]]</f>
        <v>1.5759970000000005</v>
      </c>
      <c r="BG274" s="13">
        <f>Table1[[#This Row],[Total (HRK million)     ]]*1000000/Table1[[#This Row],[Population 2015]]</f>
        <v>693.35547734271904</v>
      </c>
      <c r="BH274" s="68">
        <v>2316</v>
      </c>
      <c r="BI274" s="88">
        <v>2.8761640000000002</v>
      </c>
      <c r="BJ274" s="12">
        <f>Table1[[#This Row],[Total (HRK million)                                  ]]*1000000/Table1[[#This Row],[Population 2014]]</f>
        <v>1241.86701208981</v>
      </c>
      <c r="BK274" s="88">
        <v>3.2905250000000001</v>
      </c>
      <c r="BL274" s="12">
        <f>Table1[[#This Row],[Total (HRK million)    ]]*1000000/Table1[[#This Row],[Population 2014]]</f>
        <v>1420.7793609671849</v>
      </c>
      <c r="BM274" s="88">
        <f>Table1[[#This Row],[Total (HRK million)                                  ]]-Table1[[#This Row],[Total (HRK million)    ]]</f>
        <v>-0.41436099999999998</v>
      </c>
      <c r="BN274" s="12">
        <f>Table1[[#This Row],[Total (HRK million)      ]]*1000000/Table1[[#This Row],[Population 2014]]</f>
        <v>-178.9123488773748</v>
      </c>
      <c r="BO274" s="94">
        <v>5</v>
      </c>
      <c r="BP274" s="53">
        <v>3</v>
      </c>
      <c r="BQ274" s="55">
        <v>5</v>
      </c>
      <c r="BR274" s="26">
        <v>5</v>
      </c>
      <c r="BS274" s="13">
        <v>3</v>
      </c>
      <c r="BT274" s="13">
        <v>2</v>
      </c>
      <c r="BU274" s="13">
        <v>3</v>
      </c>
      <c r="BV274" s="13">
        <v>1</v>
      </c>
      <c r="BW274" s="56">
        <v>1</v>
      </c>
    </row>
    <row r="275" spans="1:75" x14ac:dyDescent="0.25">
      <c r="A275" s="14" t="s">
        <v>608</v>
      </c>
      <c r="B275" s="15" t="s">
        <v>660</v>
      </c>
      <c r="C275" s="15" t="s">
        <v>472</v>
      </c>
      <c r="D275" s="45">
        <v>4251</v>
      </c>
      <c r="E275" s="44">
        <v>32.033629439999999</v>
      </c>
      <c r="F275" s="40">
        <f>Table1[[#This Row],[Total (HRK million)]]*1000000/Table1[[#This Row],[Population 2022]]</f>
        <v>7535.5515031757232</v>
      </c>
      <c r="G275" s="44">
        <v>30.059764919999999</v>
      </c>
      <c r="H275" s="40">
        <f>Table1[[#This Row],[Total (HRK million)                ]]*1000000/Table1[[#This Row],[Population 2022]]</f>
        <v>7071.2220465772753</v>
      </c>
      <c r="I275" s="44">
        <v>1.9738645200000033</v>
      </c>
      <c r="J275" s="40">
        <f>Table1[[#This Row],[Total (HRK million)                           ]]*1000000/Table1[[#This Row],[Population 2022]]</f>
        <v>464.32945659844819</v>
      </c>
      <c r="K275" s="45">
        <v>4273</v>
      </c>
      <c r="L275" s="44">
        <v>29.730007000000001</v>
      </c>
      <c r="M275" s="40">
        <f>Table1[[#This Row],[Total (HRK million)  ]]*1000000/Table1[[#This Row],[Population 2021]]</f>
        <v>6957.6426398314998</v>
      </c>
      <c r="N275" s="44">
        <v>28.130462000000001</v>
      </c>
      <c r="O275" s="40">
        <f>Table1[[#This Row],[Total (HRK million)                 ]]*1000000/Table1[[#This Row],[Population 2021]]</f>
        <v>6583.3049379826816</v>
      </c>
      <c r="P275" s="44">
        <v>1.5995449999999991</v>
      </c>
      <c r="Q275" s="40">
        <f>Table1[[#This Row],[Total (HRK million)                            ]]*1000000/Table1[[#This Row],[Population 2021]]</f>
        <v>374.33770184881791</v>
      </c>
      <c r="R275" s="64">
        <v>4675</v>
      </c>
      <c r="S275" s="35">
        <v>23.946465</v>
      </c>
      <c r="T275" s="36">
        <f>Table1[[#This Row],[Total (HRK million)   ]]*1000000/Table1[[#This Row],[Population 2020]]</f>
        <v>5122.2385026737966</v>
      </c>
      <c r="U275" s="35">
        <v>23.852824999999999</v>
      </c>
      <c r="V275" s="36">
        <f>Table1[[#This Row],[Total (HRK million)                  ]]*1000000/Table1[[#This Row],[Population 2020]]</f>
        <v>5102.2085561497324</v>
      </c>
      <c r="W275" s="35">
        <f>Table1[[#This Row],[Total (HRK million)   ]]-Table1[[#This Row],[Total (HRK million)                  ]]</f>
        <v>9.3640000000000612E-2</v>
      </c>
      <c r="X275" s="36">
        <f>Table1[[#This Row],[Total (HRK million)                             ]]*1000000/Table1[[#This Row],[Population 2020]]</f>
        <v>20.0299465240643</v>
      </c>
      <c r="Y275" s="68">
        <v>4644</v>
      </c>
      <c r="Z275" s="7">
        <v>20.037472000000001</v>
      </c>
      <c r="AA275" s="6">
        <f>Table1[[#This Row],[Total (HRK million)                     ]]*1000000/Table1[[#This Row],[Population 2019                 ]]</f>
        <v>4314.7011197243755</v>
      </c>
      <c r="AB275" s="7">
        <v>24.889545999999999</v>
      </c>
      <c r="AC275" s="6">
        <f>Table1[[#This Row],[Total (HRK million)                                   ]]*1000000/Table1[[#This Row],[Population 2019                 ]]</f>
        <v>5359.5060292850994</v>
      </c>
      <c r="AD275" s="7">
        <f>Table1[[#This Row],[Total (HRK million)                     ]]-Table1[[#This Row],[Total (HRK million)                                   ]]</f>
        <v>-4.8520739999999982</v>
      </c>
      <c r="AE275" s="8">
        <f>Table1[[#This Row],[Total (HRK million)                       ]]*1000000/Table1[[#This Row],[Population 2019                 ]]</f>
        <v>-1044.8049095607232</v>
      </c>
      <c r="AF275" s="6">
        <v>4623</v>
      </c>
      <c r="AG275" s="7">
        <v>23.940034000000001</v>
      </c>
      <c r="AH275" s="6">
        <f>Table1[[#This Row],[Total (HRK million)                                 ]]*1000000/Table1[[#This Row],[Population 2018]]</f>
        <v>5178.4629028769195</v>
      </c>
      <c r="AI275" s="7">
        <v>22.063904000000001</v>
      </c>
      <c r="AJ275" s="6">
        <f>Table1[[#This Row],[Total (HRK million)                                     ]]*1000000/Table1[[#This Row],[Population 2018]]</f>
        <v>4772.63768115942</v>
      </c>
      <c r="AK275" s="7">
        <f>Table1[[#This Row],[Total (HRK million)                                 ]]-Table1[[#This Row],[Total (HRK million)                                     ]]</f>
        <v>1.8761299999999999</v>
      </c>
      <c r="AL275" s="8">
        <f>Table1[[#This Row],[Total (HRK million)                                      ]]*1000000/Table1[[#This Row],[Population 2018]]</f>
        <v>405.8252217174994</v>
      </c>
      <c r="AM275" s="9">
        <v>4652</v>
      </c>
      <c r="AN275" s="10">
        <v>18.904178999999999</v>
      </c>
      <c r="AO275" s="11">
        <f>Table1[[#This Row],[Total (HRK million)                                         ]]*1000000/Table1[[#This Row],[Population 2017               ]]</f>
        <v>4063.6670249355116</v>
      </c>
      <c r="AP275" s="10">
        <v>19.218613999999999</v>
      </c>
      <c r="AQ275" s="11">
        <f>Table1[[#This Row],[Total (HRK million)                                          ]]*1000000/Table1[[#This Row],[Population 2017               ]]</f>
        <v>4131.2583834909719</v>
      </c>
      <c r="AR275" s="10">
        <f>Table1[[#This Row],[Total (HRK million)                                         ]]-Table1[[#This Row],[Total (HRK million)                                          ]]</f>
        <v>-0.31443499999999958</v>
      </c>
      <c r="AS275" s="11">
        <f>Table1[[#This Row],[Total (HRK million)                                                  ]]*1000000/Table1[[#This Row],[Population 2017               ]]</f>
        <v>-67.591358555459934</v>
      </c>
      <c r="AT275" s="45">
        <v>4674</v>
      </c>
      <c r="AU275" s="46">
        <v>15.899502999999999</v>
      </c>
      <c r="AV275" s="13">
        <f>Table1[[#This Row],[Total (HRK million)                                ]]*1000000/Table1[[#This Row],[Population 2016]]</f>
        <v>3401.6908429610612</v>
      </c>
      <c r="AW275" s="46">
        <v>15.306493</v>
      </c>
      <c r="AX275" s="13">
        <f>Table1[[#This Row],[Total (HRK million)                                                        ]]*1000000/Table1[[#This Row],[Population 2016]]</f>
        <v>3274.816645271716</v>
      </c>
      <c r="AY275" s="82">
        <f>Table1[[#This Row],[Total (HRK million)                                ]]-Table1[[#This Row],[Total (HRK million)                                                        ]]</f>
        <v>0.59300999999999959</v>
      </c>
      <c r="AZ275" s="13">
        <f>Table1[[#This Row],[Total (HRK million)                                                                      ]]*1000000/Table1[[#This Row],[Population 2016]]</f>
        <v>126.87419768934524</v>
      </c>
      <c r="BA275" s="68">
        <v>4673</v>
      </c>
      <c r="BB275" s="52">
        <v>16.096081999999999</v>
      </c>
      <c r="BC275" s="13">
        <f>Table1[[#This Row],[Total (HRK million)                                                           ]]*1000000/Table1[[#This Row],[Population 2015]]</f>
        <v>3444.4857693130753</v>
      </c>
      <c r="BD275" s="52">
        <v>15.784134</v>
      </c>
      <c r="BE275" s="13">
        <f>Table1[[#This Row],[Total (HRK million) ]]*1000000/Table1[[#This Row],[Population 2015]]</f>
        <v>3377.7303659319496</v>
      </c>
      <c r="BF275" s="82">
        <f>Table1[[#This Row],[Total (HRK million)                                                           ]]-Table1[[#This Row],[Total (HRK million) ]]</f>
        <v>0.31194799999999923</v>
      </c>
      <c r="BG275" s="13">
        <f>Table1[[#This Row],[Total (HRK million)     ]]*1000000/Table1[[#This Row],[Population 2015]]</f>
        <v>66.755403381125447</v>
      </c>
      <c r="BH275" s="68">
        <v>4635</v>
      </c>
      <c r="BI275" s="88">
        <v>16.056660999999998</v>
      </c>
      <c r="BJ275" s="12">
        <f>Table1[[#This Row],[Total (HRK million)                                  ]]*1000000/Table1[[#This Row],[Population 2014]]</f>
        <v>3464.2202804746489</v>
      </c>
      <c r="BK275" s="88">
        <v>16.744322</v>
      </c>
      <c r="BL275" s="12">
        <f>Table1[[#This Row],[Total (HRK million)    ]]*1000000/Table1[[#This Row],[Population 2014]]</f>
        <v>3612.5829557713055</v>
      </c>
      <c r="BM275" s="88">
        <f>Table1[[#This Row],[Total (HRK million)                                  ]]-Table1[[#This Row],[Total (HRK million)    ]]</f>
        <v>-0.68766100000000208</v>
      </c>
      <c r="BN275" s="12">
        <f>Table1[[#This Row],[Total (HRK million)      ]]*1000000/Table1[[#This Row],[Population 2014]]</f>
        <v>-148.36267529665633</v>
      </c>
      <c r="BO275" s="94">
        <v>5</v>
      </c>
      <c r="BP275" s="53">
        <v>5</v>
      </c>
      <c r="BQ275" s="55">
        <v>3</v>
      </c>
      <c r="BR275" s="26">
        <v>4</v>
      </c>
      <c r="BS275" s="13">
        <v>3</v>
      </c>
      <c r="BT275" s="13">
        <v>1</v>
      </c>
      <c r="BU275" s="13">
        <v>0</v>
      </c>
      <c r="BV275" s="13">
        <v>1</v>
      </c>
      <c r="BW275" s="56">
        <v>0</v>
      </c>
    </row>
    <row r="276" spans="1:75" x14ac:dyDescent="0.25">
      <c r="A276" s="14" t="s">
        <v>608</v>
      </c>
      <c r="B276" s="15" t="s">
        <v>664</v>
      </c>
      <c r="C276" s="15" t="s">
        <v>445</v>
      </c>
      <c r="D276" s="47">
        <v>1686</v>
      </c>
      <c r="E276" s="46">
        <v>8.1829493499999995</v>
      </c>
      <c r="F276" s="36">
        <f>Table1[[#This Row],[Total (HRK million)]]*1000000/Table1[[#This Row],[Population 2022]]</f>
        <v>4853.4693653618033</v>
      </c>
      <c r="G276" s="46">
        <v>8.4775634499999999</v>
      </c>
      <c r="H276" s="36">
        <f>Table1[[#This Row],[Total (HRK million)                ]]*1000000/Table1[[#This Row],[Population 2022]]</f>
        <v>5028.2108244365354</v>
      </c>
      <c r="I276" s="46">
        <v>-0.2946140999999996</v>
      </c>
      <c r="J276" s="36">
        <f>Table1[[#This Row],[Total (HRK million)                           ]]*1000000/Table1[[#This Row],[Population 2022]]</f>
        <v>-174.74145907473289</v>
      </c>
      <c r="K276" s="47">
        <v>1773</v>
      </c>
      <c r="L276" s="46">
        <v>9.1847510000000003</v>
      </c>
      <c r="M276" s="36">
        <f>Table1[[#This Row],[Total (HRK million)  ]]*1000000/Table1[[#This Row],[Population 2021]]</f>
        <v>5180.3446136491821</v>
      </c>
      <c r="N276" s="46">
        <v>7.2747279999999996</v>
      </c>
      <c r="O276" s="36">
        <f>Table1[[#This Row],[Total (HRK million)                 ]]*1000000/Table1[[#This Row],[Population 2021]]</f>
        <v>4103.0614777213759</v>
      </c>
      <c r="P276" s="46">
        <v>1.9100230000000007</v>
      </c>
      <c r="Q276" s="36">
        <f>Table1[[#This Row],[Total (HRK million)                            ]]*1000000/Table1[[#This Row],[Population 2021]]</f>
        <v>1077.2831359278064</v>
      </c>
      <c r="R276" s="64">
        <v>1989</v>
      </c>
      <c r="S276" s="35">
        <v>8.7353369999999995</v>
      </c>
      <c r="T276" s="36">
        <f>Table1[[#This Row],[Total (HRK million)   ]]*1000000/Table1[[#This Row],[Population 2020]]</f>
        <v>4391.8235294117649</v>
      </c>
      <c r="U276" s="35">
        <v>7.8210569999999997</v>
      </c>
      <c r="V276" s="36">
        <f>Table1[[#This Row],[Total (HRK million)                  ]]*1000000/Table1[[#This Row],[Population 2020]]</f>
        <v>3932.1553544494723</v>
      </c>
      <c r="W276" s="35">
        <f>Table1[[#This Row],[Total (HRK million)   ]]-Table1[[#This Row],[Total (HRK million)                  ]]</f>
        <v>0.91427999999999976</v>
      </c>
      <c r="X276" s="36">
        <f>Table1[[#This Row],[Total (HRK million)                             ]]*1000000/Table1[[#This Row],[Population 2020]]</f>
        <v>459.66817496229248</v>
      </c>
      <c r="Y276" s="68">
        <v>2009</v>
      </c>
      <c r="Z276" s="7">
        <v>9.0119489999999995</v>
      </c>
      <c r="AA276" s="6">
        <f>Table1[[#This Row],[Total (HRK million)                     ]]*1000000/Table1[[#This Row],[Population 2019                 ]]</f>
        <v>4485.788451966152</v>
      </c>
      <c r="AB276" s="7">
        <v>11.682933999999999</v>
      </c>
      <c r="AC276" s="6">
        <f>Table1[[#This Row],[Total (HRK million)                                   ]]*1000000/Table1[[#This Row],[Population 2019                 ]]</f>
        <v>5815.2981582877055</v>
      </c>
      <c r="AD276" s="7">
        <f>Table1[[#This Row],[Total (HRK million)                     ]]-Table1[[#This Row],[Total (HRK million)                                   ]]</f>
        <v>-2.6709849999999999</v>
      </c>
      <c r="AE276" s="8">
        <f>Table1[[#This Row],[Total (HRK million)                       ]]*1000000/Table1[[#This Row],[Population 2019                 ]]</f>
        <v>-1329.509706321553</v>
      </c>
      <c r="AF276" s="6">
        <v>2065</v>
      </c>
      <c r="AG276" s="7">
        <v>6.7179830000000003</v>
      </c>
      <c r="AH276" s="6">
        <f>Table1[[#This Row],[Total (HRK million)                                 ]]*1000000/Table1[[#This Row],[Population 2018]]</f>
        <v>3253.2605326876514</v>
      </c>
      <c r="AI276" s="7">
        <v>4.9453680000000002</v>
      </c>
      <c r="AJ276" s="6">
        <f>Table1[[#This Row],[Total (HRK million)                                     ]]*1000000/Table1[[#This Row],[Population 2018]]</f>
        <v>2394.8513317191282</v>
      </c>
      <c r="AK276" s="7">
        <f>Table1[[#This Row],[Total (HRK million)                                 ]]-Table1[[#This Row],[Total (HRK million)                                     ]]</f>
        <v>1.7726150000000001</v>
      </c>
      <c r="AL276" s="8">
        <f>Table1[[#This Row],[Total (HRK million)                                      ]]*1000000/Table1[[#This Row],[Population 2018]]</f>
        <v>858.40920096852301</v>
      </c>
      <c r="AM276" s="9">
        <v>2136</v>
      </c>
      <c r="AN276" s="10">
        <v>4.7988660000000003</v>
      </c>
      <c r="AO276" s="11">
        <f>Table1[[#This Row],[Total (HRK million)                                         ]]*1000000/Table1[[#This Row],[Population 2017               ]]</f>
        <v>2246.6601123595506</v>
      </c>
      <c r="AP276" s="10">
        <v>3.8158660000000002</v>
      </c>
      <c r="AQ276" s="11">
        <f>Table1[[#This Row],[Total (HRK million)                                          ]]*1000000/Table1[[#This Row],[Population 2017               ]]</f>
        <v>1786.4541198501872</v>
      </c>
      <c r="AR276" s="10">
        <f>Table1[[#This Row],[Total (HRK million)                                         ]]-Table1[[#This Row],[Total (HRK million)                                          ]]</f>
        <v>0.9830000000000001</v>
      </c>
      <c r="AS276" s="11">
        <f>Table1[[#This Row],[Total (HRK million)                                                  ]]*1000000/Table1[[#This Row],[Population 2017               ]]</f>
        <v>460.20599250936334</v>
      </c>
      <c r="AT276" s="45">
        <v>2232</v>
      </c>
      <c r="AU276" s="46">
        <v>4.0785270000000002</v>
      </c>
      <c r="AV276" s="13">
        <f>Table1[[#This Row],[Total (HRK million)                                ]]*1000000/Table1[[#This Row],[Population 2016]]</f>
        <v>1827.297043010753</v>
      </c>
      <c r="AW276" s="46">
        <v>3.5678879999999999</v>
      </c>
      <c r="AX276" s="13">
        <f>Table1[[#This Row],[Total (HRK million)                                                        ]]*1000000/Table1[[#This Row],[Population 2016]]</f>
        <v>1598.516129032258</v>
      </c>
      <c r="AY276" s="82">
        <f>Table1[[#This Row],[Total (HRK million)                                ]]-Table1[[#This Row],[Total (HRK million)                                                        ]]</f>
        <v>0.51063900000000029</v>
      </c>
      <c r="AZ276" s="13">
        <f>Table1[[#This Row],[Total (HRK million)                                                                      ]]*1000000/Table1[[#This Row],[Population 2016]]</f>
        <v>228.78091397849477</v>
      </c>
      <c r="BA276" s="68">
        <v>2285</v>
      </c>
      <c r="BB276" s="52">
        <v>3.7536160000000001</v>
      </c>
      <c r="BC276" s="13">
        <f>Table1[[#This Row],[Total (HRK million)                                                           ]]*1000000/Table1[[#This Row],[Population 2015]]</f>
        <v>1642.7203501094091</v>
      </c>
      <c r="BD276" s="52">
        <v>3.940858</v>
      </c>
      <c r="BE276" s="13">
        <f>Table1[[#This Row],[Total (HRK million) ]]*1000000/Table1[[#This Row],[Population 2015]]</f>
        <v>1724.6643326039386</v>
      </c>
      <c r="BF276" s="82">
        <f>Table1[[#This Row],[Total (HRK million)                                                           ]]-Table1[[#This Row],[Total (HRK million) ]]</f>
        <v>-0.18724199999999991</v>
      </c>
      <c r="BG276" s="13">
        <f>Table1[[#This Row],[Total (HRK million)     ]]*1000000/Table1[[#This Row],[Population 2015]]</f>
        <v>-81.943982494529507</v>
      </c>
      <c r="BH276" s="68">
        <v>2367</v>
      </c>
      <c r="BI276" s="88">
        <v>2.6258349999999999</v>
      </c>
      <c r="BJ276" s="12">
        <f>Table1[[#This Row],[Total (HRK million)                                  ]]*1000000/Table1[[#This Row],[Population 2014]]</f>
        <v>1109.3514997887621</v>
      </c>
      <c r="BK276" s="88">
        <v>2.3536830000000002</v>
      </c>
      <c r="BL276" s="12">
        <f>Table1[[#This Row],[Total (HRK million)    ]]*1000000/Table1[[#This Row],[Population 2014]]</f>
        <v>994.37389100126745</v>
      </c>
      <c r="BM276" s="88">
        <f>Table1[[#This Row],[Total (HRK million)                                  ]]-Table1[[#This Row],[Total (HRK million)    ]]</f>
        <v>0.27215199999999973</v>
      </c>
      <c r="BN276" s="12">
        <f>Table1[[#This Row],[Total (HRK million)      ]]*1000000/Table1[[#This Row],[Population 2014]]</f>
        <v>114.9776087874946</v>
      </c>
      <c r="BO276" s="94">
        <v>4</v>
      </c>
      <c r="BP276" s="53">
        <v>3</v>
      </c>
      <c r="BQ276" s="55">
        <v>4</v>
      </c>
      <c r="BR276" s="26">
        <v>1</v>
      </c>
      <c r="BS276" s="13">
        <v>2</v>
      </c>
      <c r="BT276" s="13">
        <v>2</v>
      </c>
      <c r="BU276" s="13">
        <v>2</v>
      </c>
      <c r="BV276" s="13">
        <v>2</v>
      </c>
      <c r="BW276" s="56">
        <v>3</v>
      </c>
    </row>
    <row r="277" spans="1:75" x14ac:dyDescent="0.25">
      <c r="A277" s="14" t="s">
        <v>608</v>
      </c>
      <c r="B277" s="15" t="s">
        <v>32</v>
      </c>
      <c r="C277" s="15" t="s">
        <v>232</v>
      </c>
      <c r="D277" s="47">
        <v>2556</v>
      </c>
      <c r="E277" s="46">
        <v>9.3849459499999988</v>
      </c>
      <c r="F277" s="36">
        <f>Table1[[#This Row],[Total (HRK million)]]*1000000/Table1[[#This Row],[Population 2022]]</f>
        <v>3671.7315923317683</v>
      </c>
      <c r="G277" s="46">
        <v>11.337843440000002</v>
      </c>
      <c r="H277" s="36">
        <f>Table1[[#This Row],[Total (HRK million)                ]]*1000000/Table1[[#This Row],[Population 2022]]</f>
        <v>4435.7759937402197</v>
      </c>
      <c r="I277" s="46">
        <v>-1.952897490000002</v>
      </c>
      <c r="J277" s="36">
        <f>Table1[[#This Row],[Total (HRK million)                           ]]*1000000/Table1[[#This Row],[Population 2022]]</f>
        <v>-764.04440140845156</v>
      </c>
      <c r="K277" s="47">
        <v>2638</v>
      </c>
      <c r="L277" s="46">
        <v>10.76313</v>
      </c>
      <c r="M277" s="36">
        <f>Table1[[#This Row],[Total (HRK million)  ]]*1000000/Table1[[#This Row],[Population 2021]]</f>
        <v>4080.0341167551173</v>
      </c>
      <c r="N277" s="46">
        <v>11.90554</v>
      </c>
      <c r="O277" s="36">
        <f>Table1[[#This Row],[Total (HRK million)                 ]]*1000000/Table1[[#This Row],[Population 2021]]</f>
        <v>4513.0932524639875</v>
      </c>
      <c r="P277" s="46">
        <v>-1.1424099999999999</v>
      </c>
      <c r="Q277" s="36">
        <f>Table1[[#This Row],[Total (HRK million)                            ]]*1000000/Table1[[#This Row],[Population 2021]]</f>
        <v>-433.05913570887037</v>
      </c>
      <c r="R277" s="64">
        <v>2694</v>
      </c>
      <c r="S277" s="35">
        <v>9.2164649999999995</v>
      </c>
      <c r="T277" s="36">
        <f>Table1[[#This Row],[Total (HRK million)   ]]*1000000/Table1[[#This Row],[Population 2020]]</f>
        <v>3421.108017817372</v>
      </c>
      <c r="U277" s="35">
        <v>9.0046409999999995</v>
      </c>
      <c r="V277" s="36">
        <f>Table1[[#This Row],[Total (HRK million)                  ]]*1000000/Table1[[#This Row],[Population 2020]]</f>
        <v>3342.4799554565702</v>
      </c>
      <c r="W277" s="35">
        <f>Table1[[#This Row],[Total (HRK million)   ]]-Table1[[#This Row],[Total (HRK million)                  ]]</f>
        <v>0.21182400000000001</v>
      </c>
      <c r="X277" s="36">
        <f>Table1[[#This Row],[Total (HRK million)                             ]]*1000000/Table1[[#This Row],[Population 2020]]</f>
        <v>78.628062360801778</v>
      </c>
      <c r="Y277" s="68">
        <v>2738</v>
      </c>
      <c r="Z277" s="7">
        <v>11.702688</v>
      </c>
      <c r="AA277" s="6">
        <f>Table1[[#This Row],[Total (HRK million)                     ]]*1000000/Table1[[#This Row],[Population 2019                 ]]</f>
        <v>4274.1738495252011</v>
      </c>
      <c r="AB277" s="7">
        <v>15.654584</v>
      </c>
      <c r="AC277" s="6">
        <f>Table1[[#This Row],[Total (HRK million)                                   ]]*1000000/Table1[[#This Row],[Population 2019                 ]]</f>
        <v>5717.5252008765519</v>
      </c>
      <c r="AD277" s="7">
        <f>Table1[[#This Row],[Total (HRK million)                     ]]-Table1[[#This Row],[Total (HRK million)                                   ]]</f>
        <v>-3.9518959999999996</v>
      </c>
      <c r="AE277" s="8">
        <f>Table1[[#This Row],[Total (HRK million)                       ]]*1000000/Table1[[#This Row],[Population 2019                 ]]</f>
        <v>-1443.3513513513512</v>
      </c>
      <c r="AF277" s="6">
        <v>2762</v>
      </c>
      <c r="AG277" s="7">
        <v>7.0895419999999998</v>
      </c>
      <c r="AH277" s="6">
        <f>Table1[[#This Row],[Total (HRK million)                                 ]]*1000000/Table1[[#This Row],[Population 2018]]</f>
        <v>2566.8146270818247</v>
      </c>
      <c r="AI277" s="7">
        <v>4.9479369999999996</v>
      </c>
      <c r="AJ277" s="6">
        <f>Table1[[#This Row],[Total (HRK million)                                     ]]*1000000/Table1[[#This Row],[Population 2018]]</f>
        <v>1791.4326574945692</v>
      </c>
      <c r="AK277" s="7">
        <f>Table1[[#This Row],[Total (HRK million)                                 ]]-Table1[[#This Row],[Total (HRK million)                                     ]]</f>
        <v>2.1416050000000002</v>
      </c>
      <c r="AL277" s="8">
        <f>Table1[[#This Row],[Total (HRK million)                                      ]]*1000000/Table1[[#This Row],[Population 2018]]</f>
        <v>775.38196958725564</v>
      </c>
      <c r="AM277" s="9">
        <v>2826</v>
      </c>
      <c r="AN277" s="10">
        <v>6.6887780000000001</v>
      </c>
      <c r="AO277" s="11">
        <f>Table1[[#This Row],[Total (HRK million)                                         ]]*1000000/Table1[[#This Row],[Population 2017               ]]</f>
        <v>2366.8711960368009</v>
      </c>
      <c r="AP277" s="10">
        <v>5.562068</v>
      </c>
      <c r="AQ277" s="11">
        <f>Table1[[#This Row],[Total (HRK million)                                          ]]*1000000/Table1[[#This Row],[Population 2017               ]]</f>
        <v>1968.1769285208775</v>
      </c>
      <c r="AR277" s="10">
        <f>Table1[[#This Row],[Total (HRK million)                                         ]]-Table1[[#This Row],[Total (HRK million)                                          ]]</f>
        <v>1.1267100000000001</v>
      </c>
      <c r="AS277" s="11">
        <f>Table1[[#This Row],[Total (HRK million)                                                  ]]*1000000/Table1[[#This Row],[Population 2017               ]]</f>
        <v>398.69426751592357</v>
      </c>
      <c r="AT277" s="45">
        <v>2872</v>
      </c>
      <c r="AU277" s="46">
        <v>5.5700159999999999</v>
      </c>
      <c r="AV277" s="13">
        <f>Table1[[#This Row],[Total (HRK million)                                ]]*1000000/Table1[[#This Row],[Population 2016]]</f>
        <v>1939.4206128133706</v>
      </c>
      <c r="AW277" s="46">
        <v>4.5925909999999996</v>
      </c>
      <c r="AX277" s="13">
        <f>Table1[[#This Row],[Total (HRK million)                                                        ]]*1000000/Table1[[#This Row],[Population 2016]]</f>
        <v>1599.0915738161559</v>
      </c>
      <c r="AY277" s="82">
        <f>Table1[[#This Row],[Total (HRK million)                                ]]-Table1[[#This Row],[Total (HRK million)                                                        ]]</f>
        <v>0.97742500000000021</v>
      </c>
      <c r="AZ277" s="13">
        <f>Table1[[#This Row],[Total (HRK million)                                                                      ]]*1000000/Table1[[#This Row],[Population 2016]]</f>
        <v>340.32903899721458</v>
      </c>
      <c r="BA277" s="68">
        <v>2922</v>
      </c>
      <c r="BB277" s="52">
        <v>5.1683599999999998</v>
      </c>
      <c r="BC277" s="13">
        <f>Table1[[#This Row],[Total (HRK million)                                                           ]]*1000000/Table1[[#This Row],[Population 2015]]</f>
        <v>1768.7748117727583</v>
      </c>
      <c r="BD277" s="52">
        <v>4.7717239999999999</v>
      </c>
      <c r="BE277" s="13">
        <f>Table1[[#This Row],[Total (HRK million) ]]*1000000/Table1[[#This Row],[Population 2015]]</f>
        <v>1633.0335386721424</v>
      </c>
      <c r="BF277" s="82">
        <f>Table1[[#This Row],[Total (HRK million)                                                           ]]-Table1[[#This Row],[Total (HRK million) ]]</f>
        <v>0.39663599999999999</v>
      </c>
      <c r="BG277" s="13">
        <f>Table1[[#This Row],[Total (HRK million)     ]]*1000000/Table1[[#This Row],[Population 2015]]</f>
        <v>135.74127310061601</v>
      </c>
      <c r="BH277" s="68">
        <v>2986</v>
      </c>
      <c r="BI277" s="88">
        <v>3.994507</v>
      </c>
      <c r="BJ277" s="12">
        <f>Table1[[#This Row],[Total (HRK million)                                  ]]*1000000/Table1[[#This Row],[Population 2014]]</f>
        <v>1337.7451440053583</v>
      </c>
      <c r="BK277" s="88">
        <v>4.4936449999999999</v>
      </c>
      <c r="BL277" s="12">
        <f>Table1[[#This Row],[Total (HRK million)    ]]*1000000/Table1[[#This Row],[Population 2014]]</f>
        <v>1504.9045545880776</v>
      </c>
      <c r="BM277" s="88">
        <f>Table1[[#This Row],[Total (HRK million)                                  ]]-Table1[[#This Row],[Total (HRK million)    ]]</f>
        <v>-0.49913799999999986</v>
      </c>
      <c r="BN277" s="12">
        <f>Table1[[#This Row],[Total (HRK million)      ]]*1000000/Table1[[#This Row],[Population 2014]]</f>
        <v>-167.15941058271932</v>
      </c>
      <c r="BO277" s="94">
        <v>4</v>
      </c>
      <c r="BP277" s="53">
        <v>5</v>
      </c>
      <c r="BQ277" s="55">
        <v>4</v>
      </c>
      <c r="BR277" s="26">
        <v>5</v>
      </c>
      <c r="BS277" s="13">
        <v>4</v>
      </c>
      <c r="BT277" s="13">
        <v>3</v>
      </c>
      <c r="BU277" s="13">
        <v>5</v>
      </c>
      <c r="BV277" s="13">
        <v>4</v>
      </c>
      <c r="BW277" s="56">
        <v>1</v>
      </c>
    </row>
    <row r="278" spans="1:75" x14ac:dyDescent="0.25">
      <c r="A278" s="14" t="s">
        <v>608</v>
      </c>
      <c r="B278" s="15" t="s">
        <v>674</v>
      </c>
      <c r="C278" s="15" t="s">
        <v>200</v>
      </c>
      <c r="D278" s="47">
        <v>2787</v>
      </c>
      <c r="E278" s="46">
        <v>10.86302538</v>
      </c>
      <c r="F278" s="36">
        <f>Table1[[#This Row],[Total (HRK million)]]*1000000/Table1[[#This Row],[Population 2022]]</f>
        <v>3897.748611410118</v>
      </c>
      <c r="G278" s="46">
        <v>8.5015291300000015</v>
      </c>
      <c r="H278" s="36">
        <f>Table1[[#This Row],[Total (HRK million)                ]]*1000000/Table1[[#This Row],[Population 2022]]</f>
        <v>3050.4230821672054</v>
      </c>
      <c r="I278" s="46">
        <v>2.3614962499999983</v>
      </c>
      <c r="J278" s="36">
        <f>Table1[[#This Row],[Total (HRK million)                           ]]*1000000/Table1[[#This Row],[Population 2022]]</f>
        <v>847.32552924291281</v>
      </c>
      <c r="K278" s="47">
        <v>2861</v>
      </c>
      <c r="L278" s="46">
        <v>9.4279589999999995</v>
      </c>
      <c r="M278" s="36">
        <f>Table1[[#This Row],[Total (HRK million)  ]]*1000000/Table1[[#This Row],[Population 2021]]</f>
        <v>3295.3369451240824</v>
      </c>
      <c r="N278" s="46">
        <v>9.3176179999999995</v>
      </c>
      <c r="O278" s="36">
        <f>Table1[[#This Row],[Total (HRK million)                 ]]*1000000/Table1[[#This Row],[Population 2021]]</f>
        <v>3256.7696609577069</v>
      </c>
      <c r="P278" s="46">
        <v>0.11034100000000002</v>
      </c>
      <c r="Q278" s="36">
        <f>Table1[[#This Row],[Total (HRK million)                            ]]*1000000/Table1[[#This Row],[Population 2021]]</f>
        <v>38.567284166375401</v>
      </c>
      <c r="R278" s="64">
        <v>2903</v>
      </c>
      <c r="S278" s="35">
        <v>10.287159000000001</v>
      </c>
      <c r="T278" s="36">
        <f>Table1[[#This Row],[Total (HRK million)   ]]*1000000/Table1[[#This Row],[Population 2020]]</f>
        <v>3543.6303823630728</v>
      </c>
      <c r="U278" s="35">
        <v>10.886392000000001</v>
      </c>
      <c r="V278" s="36">
        <f>Table1[[#This Row],[Total (HRK million)                  ]]*1000000/Table1[[#This Row],[Population 2020]]</f>
        <v>3750.0489149156047</v>
      </c>
      <c r="W278" s="35">
        <f>Table1[[#This Row],[Total (HRK million)   ]]-Table1[[#This Row],[Total (HRK million)                  ]]</f>
        <v>-0.5992329999999999</v>
      </c>
      <c r="X278" s="36">
        <f>Table1[[#This Row],[Total (HRK million)                             ]]*1000000/Table1[[#This Row],[Population 2020]]</f>
        <v>-206.41853255253181</v>
      </c>
      <c r="Y278" s="68">
        <v>2947</v>
      </c>
      <c r="Z278" s="7">
        <v>9.0103980000000004</v>
      </c>
      <c r="AA278" s="6">
        <f>Table1[[#This Row],[Total (HRK million)                     ]]*1000000/Table1[[#This Row],[Population 2019                 ]]</f>
        <v>3057.4815066168985</v>
      </c>
      <c r="AB278" s="7">
        <v>8.7999369999999999</v>
      </c>
      <c r="AC278" s="6">
        <f>Table1[[#This Row],[Total (HRK million)                                   ]]*1000000/Table1[[#This Row],[Population 2019                 ]]</f>
        <v>2986.0661689854087</v>
      </c>
      <c r="AD278" s="7">
        <f>Table1[[#This Row],[Total (HRK million)                     ]]-Table1[[#This Row],[Total (HRK million)                                   ]]</f>
        <v>0.21046100000000045</v>
      </c>
      <c r="AE278" s="8">
        <f>Table1[[#This Row],[Total (HRK million)                       ]]*1000000/Table1[[#This Row],[Population 2019                 ]]</f>
        <v>71.415337631489805</v>
      </c>
      <c r="AF278" s="6">
        <v>3049</v>
      </c>
      <c r="AG278" s="7">
        <v>7.7034019999999996</v>
      </c>
      <c r="AH278" s="6">
        <f>Table1[[#This Row],[Total (HRK million)                                 ]]*1000000/Table1[[#This Row],[Population 2018]]</f>
        <v>2526.5339455559201</v>
      </c>
      <c r="AI278" s="7">
        <v>7.00413</v>
      </c>
      <c r="AJ278" s="6">
        <f>Table1[[#This Row],[Total (HRK million)                                     ]]*1000000/Table1[[#This Row],[Population 2018]]</f>
        <v>2297.1892423745489</v>
      </c>
      <c r="AK278" s="7">
        <f>Table1[[#This Row],[Total (HRK million)                                 ]]-Table1[[#This Row],[Total (HRK million)                                     ]]</f>
        <v>0.69927199999999967</v>
      </c>
      <c r="AL278" s="8">
        <f>Table1[[#This Row],[Total (HRK million)                                      ]]*1000000/Table1[[#This Row],[Population 2018]]</f>
        <v>229.34470318137082</v>
      </c>
      <c r="AM278" s="9">
        <v>3128</v>
      </c>
      <c r="AN278" s="10">
        <v>6.5432740000000003</v>
      </c>
      <c r="AO278" s="11">
        <f>Table1[[#This Row],[Total (HRK million)                                         ]]*1000000/Table1[[#This Row],[Population 2017               ]]</f>
        <v>2091.8395140664961</v>
      </c>
      <c r="AP278" s="10">
        <v>6.642163</v>
      </c>
      <c r="AQ278" s="11">
        <f>Table1[[#This Row],[Total (HRK million)                                          ]]*1000000/Table1[[#This Row],[Population 2017               ]]</f>
        <v>2123.4536445012786</v>
      </c>
      <c r="AR278" s="10">
        <f>Table1[[#This Row],[Total (HRK million)                                         ]]-Table1[[#This Row],[Total (HRK million)                                          ]]</f>
        <v>-9.8888999999999783E-2</v>
      </c>
      <c r="AS278" s="11">
        <f>Table1[[#This Row],[Total (HRK million)                                                  ]]*1000000/Table1[[#This Row],[Population 2017               ]]</f>
        <v>-31.614130434782538</v>
      </c>
      <c r="AT278" s="45">
        <v>3206</v>
      </c>
      <c r="AU278" s="46">
        <v>6.9938840000000004</v>
      </c>
      <c r="AV278" s="13">
        <f>Table1[[#This Row],[Total (HRK million)                                ]]*1000000/Table1[[#This Row],[Population 2016]]</f>
        <v>2181.4984404242045</v>
      </c>
      <c r="AW278" s="46">
        <v>7.6105070000000001</v>
      </c>
      <c r="AX278" s="13">
        <f>Table1[[#This Row],[Total (HRK million)                                                        ]]*1000000/Table1[[#This Row],[Population 2016]]</f>
        <v>2373.8325015595756</v>
      </c>
      <c r="AY278" s="82">
        <f>Table1[[#This Row],[Total (HRK million)                                ]]-Table1[[#This Row],[Total (HRK million)                                                        ]]</f>
        <v>-0.6166229999999997</v>
      </c>
      <c r="AZ278" s="13">
        <f>Table1[[#This Row],[Total (HRK million)                                                                      ]]*1000000/Table1[[#This Row],[Population 2016]]</f>
        <v>-192.33406113537106</v>
      </c>
      <c r="BA278" s="68">
        <v>3273</v>
      </c>
      <c r="BB278" s="52">
        <v>6.0154459999999998</v>
      </c>
      <c r="BC278" s="13">
        <f>Table1[[#This Row],[Total (HRK million)                                                           ]]*1000000/Table1[[#This Row],[Population 2015]]</f>
        <v>1837.8997861289338</v>
      </c>
      <c r="BD278" s="52">
        <v>4.3523579999999997</v>
      </c>
      <c r="BE278" s="13">
        <f>Table1[[#This Row],[Total (HRK million) ]]*1000000/Table1[[#This Row],[Population 2015]]</f>
        <v>1329.7763519706691</v>
      </c>
      <c r="BF278" s="82">
        <f>Table1[[#This Row],[Total (HRK million)                                                           ]]-Table1[[#This Row],[Total (HRK million) ]]</f>
        <v>1.6630880000000001</v>
      </c>
      <c r="BG278" s="13">
        <f>Table1[[#This Row],[Total (HRK million)     ]]*1000000/Table1[[#This Row],[Population 2015]]</f>
        <v>508.12343415826467</v>
      </c>
      <c r="BH278" s="68">
        <v>3352</v>
      </c>
      <c r="BI278" s="88">
        <v>3.9252940000000001</v>
      </c>
      <c r="BJ278" s="12">
        <f>Table1[[#This Row],[Total (HRK million)                                  ]]*1000000/Table1[[#This Row],[Population 2014]]</f>
        <v>1171.0304295942722</v>
      </c>
      <c r="BK278" s="88">
        <v>3.5123389999999999</v>
      </c>
      <c r="BL278" s="12">
        <f>Table1[[#This Row],[Total (HRK million)    ]]*1000000/Table1[[#This Row],[Population 2014]]</f>
        <v>1047.833830548926</v>
      </c>
      <c r="BM278" s="88">
        <f>Table1[[#This Row],[Total (HRK million)                                  ]]-Table1[[#This Row],[Total (HRK million)    ]]</f>
        <v>0.41295500000000018</v>
      </c>
      <c r="BN278" s="12">
        <f>Table1[[#This Row],[Total (HRK million)      ]]*1000000/Table1[[#This Row],[Population 2014]]</f>
        <v>123.19659904534612</v>
      </c>
      <c r="BO278" s="94">
        <v>4</v>
      </c>
      <c r="BP278" s="53">
        <v>4</v>
      </c>
      <c r="BQ278" s="55">
        <v>4</v>
      </c>
      <c r="BR278" s="26">
        <v>4</v>
      </c>
      <c r="BS278" s="13">
        <v>3</v>
      </c>
      <c r="BT278" s="13">
        <v>2</v>
      </c>
      <c r="BU278" s="13">
        <v>3</v>
      </c>
      <c r="BV278" s="13">
        <v>3</v>
      </c>
      <c r="BW278" s="56">
        <v>3</v>
      </c>
    </row>
    <row r="279" spans="1:75" x14ac:dyDescent="0.25">
      <c r="A279" s="14" t="s">
        <v>608</v>
      </c>
      <c r="B279" s="15" t="s">
        <v>32</v>
      </c>
      <c r="C279" s="15" t="s">
        <v>233</v>
      </c>
      <c r="D279" s="45">
        <v>5589</v>
      </c>
      <c r="E279" s="44">
        <v>17.495033329999998</v>
      </c>
      <c r="F279" s="40">
        <f>Table1[[#This Row],[Total (HRK million)]]*1000000/Table1[[#This Row],[Population 2022]]</f>
        <v>3130.2618232241903</v>
      </c>
      <c r="G279" s="44">
        <v>18.50296209</v>
      </c>
      <c r="H279" s="40">
        <f>Table1[[#This Row],[Total (HRK million)                ]]*1000000/Table1[[#This Row],[Population 2022]]</f>
        <v>3310.6033440687065</v>
      </c>
      <c r="I279" s="44">
        <v>-1.0079287600000015</v>
      </c>
      <c r="J279" s="40">
        <f>Table1[[#This Row],[Total (HRK million)                           ]]*1000000/Table1[[#This Row],[Population 2022]]</f>
        <v>-180.34152084451628</v>
      </c>
      <c r="K279" s="45">
        <v>5682</v>
      </c>
      <c r="L279" s="44">
        <v>15.126735999999999</v>
      </c>
      <c r="M279" s="40">
        <f>Table1[[#This Row],[Total (HRK million)  ]]*1000000/Table1[[#This Row],[Population 2021]]</f>
        <v>2662.2203449489616</v>
      </c>
      <c r="N279" s="44">
        <v>14.793891</v>
      </c>
      <c r="O279" s="40">
        <f>Table1[[#This Row],[Total (HRK million)                 ]]*1000000/Table1[[#This Row],[Population 2021]]</f>
        <v>2603.6414994720167</v>
      </c>
      <c r="P279" s="44">
        <v>0.33284499999999895</v>
      </c>
      <c r="Q279" s="40">
        <f>Table1[[#This Row],[Total (HRK million)                            ]]*1000000/Table1[[#This Row],[Population 2021]]</f>
        <v>58.578845476944551</v>
      </c>
      <c r="R279" s="64">
        <v>5805</v>
      </c>
      <c r="S279" s="35">
        <v>14.244509000000001</v>
      </c>
      <c r="T279" s="36">
        <f>Table1[[#This Row],[Total (HRK million)   ]]*1000000/Table1[[#This Row],[Population 2020]]</f>
        <v>2453.8344530577087</v>
      </c>
      <c r="U279" s="35">
        <v>16.332028000000001</v>
      </c>
      <c r="V279" s="36">
        <f>Table1[[#This Row],[Total (HRK million)                  ]]*1000000/Table1[[#This Row],[Population 2020]]</f>
        <v>2813.4415159345394</v>
      </c>
      <c r="W279" s="35">
        <f>Table1[[#This Row],[Total (HRK million)   ]]-Table1[[#This Row],[Total (HRK million)                  ]]</f>
        <v>-2.0875190000000003</v>
      </c>
      <c r="X279" s="36">
        <f>Table1[[#This Row],[Total (HRK million)                             ]]*1000000/Table1[[#This Row],[Population 2020]]</f>
        <v>-359.60706287683035</v>
      </c>
      <c r="Y279" s="68">
        <v>5803</v>
      </c>
      <c r="Z279" s="7">
        <v>13.665982</v>
      </c>
      <c r="AA279" s="6">
        <f>Table1[[#This Row],[Total (HRK million)                     ]]*1000000/Table1[[#This Row],[Population 2019                 ]]</f>
        <v>2354.9856970532483</v>
      </c>
      <c r="AB279" s="7">
        <v>12.982729000000001</v>
      </c>
      <c r="AC279" s="6">
        <f>Table1[[#This Row],[Total (HRK million)                                   ]]*1000000/Table1[[#This Row],[Population 2019                 ]]</f>
        <v>2237.244356367396</v>
      </c>
      <c r="AD279" s="7">
        <f>Table1[[#This Row],[Total (HRK million)                     ]]-Table1[[#This Row],[Total (HRK million)                                   ]]</f>
        <v>0.68325299999999878</v>
      </c>
      <c r="AE279" s="8">
        <f>Table1[[#This Row],[Total (HRK million)                       ]]*1000000/Table1[[#This Row],[Population 2019                 ]]</f>
        <v>117.74134068585194</v>
      </c>
      <c r="AF279" s="6">
        <v>5877</v>
      </c>
      <c r="AG279" s="7">
        <v>12.533168</v>
      </c>
      <c r="AH279" s="6">
        <f>Table1[[#This Row],[Total (HRK million)                                 ]]*1000000/Table1[[#This Row],[Population 2018]]</f>
        <v>2132.5792070784414</v>
      </c>
      <c r="AI279" s="7">
        <v>10.889753000000001</v>
      </c>
      <c r="AJ279" s="6">
        <f>Table1[[#This Row],[Total (HRK million)                                     ]]*1000000/Table1[[#This Row],[Population 2018]]</f>
        <v>1852.9441892121831</v>
      </c>
      <c r="AK279" s="7">
        <f>Table1[[#This Row],[Total (HRK million)                                 ]]-Table1[[#This Row],[Total (HRK million)                                     ]]</f>
        <v>1.6434149999999992</v>
      </c>
      <c r="AL279" s="8">
        <f>Table1[[#This Row],[Total (HRK million)                                      ]]*1000000/Table1[[#This Row],[Population 2018]]</f>
        <v>279.63501786625812</v>
      </c>
      <c r="AM279" s="9">
        <v>5966</v>
      </c>
      <c r="AN279" s="10">
        <v>7.2383160000000002</v>
      </c>
      <c r="AO279" s="11">
        <f>Table1[[#This Row],[Total (HRK million)                                         ]]*1000000/Table1[[#This Row],[Population 2017               ]]</f>
        <v>1213.2611464968154</v>
      </c>
      <c r="AP279" s="10">
        <v>7.1494960000000001</v>
      </c>
      <c r="AQ279" s="11">
        <f>Table1[[#This Row],[Total (HRK million)                                          ]]*1000000/Table1[[#This Row],[Population 2017               ]]</f>
        <v>1198.3734495474355</v>
      </c>
      <c r="AR279" s="10">
        <f>Table1[[#This Row],[Total (HRK million)                                         ]]-Table1[[#This Row],[Total (HRK million)                                          ]]</f>
        <v>8.8820000000000121E-2</v>
      </c>
      <c r="AS279" s="11">
        <f>Table1[[#This Row],[Total (HRK million)                                                  ]]*1000000/Table1[[#This Row],[Population 2017               ]]</f>
        <v>14.887696949379839</v>
      </c>
      <c r="AT279" s="45">
        <v>6028</v>
      </c>
      <c r="AU279" s="46">
        <v>6.8901459999999997</v>
      </c>
      <c r="AV279" s="13">
        <f>Table1[[#This Row],[Total (HRK million)                                ]]*1000000/Table1[[#This Row],[Population 2016]]</f>
        <v>1143.0235567352356</v>
      </c>
      <c r="AW279" s="46">
        <v>7.1220559999999997</v>
      </c>
      <c r="AX279" s="13">
        <f>Table1[[#This Row],[Total (HRK million)                                                        ]]*1000000/Table1[[#This Row],[Population 2016]]</f>
        <v>1181.4956867949568</v>
      </c>
      <c r="AY279" s="82">
        <f>Table1[[#This Row],[Total (HRK million)                                ]]-Table1[[#This Row],[Total (HRK million)                                                        ]]</f>
        <v>-0.23191000000000006</v>
      </c>
      <c r="AZ279" s="13">
        <f>Table1[[#This Row],[Total (HRK million)                                                                      ]]*1000000/Table1[[#This Row],[Population 2016]]</f>
        <v>-38.472130059721309</v>
      </c>
      <c r="BA279" s="68">
        <v>6116</v>
      </c>
      <c r="BB279" s="52">
        <v>8.4417629999999999</v>
      </c>
      <c r="BC279" s="13">
        <f>Table1[[#This Row],[Total (HRK million)                                                           ]]*1000000/Table1[[#This Row],[Population 2015]]</f>
        <v>1380.2751798561151</v>
      </c>
      <c r="BD279" s="52">
        <v>6.4645609999999998</v>
      </c>
      <c r="BE279" s="13">
        <f>Table1[[#This Row],[Total (HRK million) ]]*1000000/Table1[[#This Row],[Population 2015]]</f>
        <v>1056.9916612164814</v>
      </c>
      <c r="BF279" s="82">
        <f>Table1[[#This Row],[Total (HRK million)                                                           ]]-Table1[[#This Row],[Total (HRK million) ]]</f>
        <v>1.9772020000000001</v>
      </c>
      <c r="BG279" s="13">
        <f>Table1[[#This Row],[Total (HRK million)     ]]*1000000/Table1[[#This Row],[Population 2015]]</f>
        <v>323.28351863963377</v>
      </c>
      <c r="BH279" s="68">
        <v>6231</v>
      </c>
      <c r="BI279" s="88">
        <v>6.3035329999999998</v>
      </c>
      <c r="BJ279" s="12">
        <f>Table1[[#This Row],[Total (HRK million)                                  ]]*1000000/Table1[[#This Row],[Population 2014]]</f>
        <v>1011.640667629594</v>
      </c>
      <c r="BK279" s="88">
        <v>7.412757</v>
      </c>
      <c r="BL279" s="12">
        <f>Table1[[#This Row],[Total (HRK million)    ]]*1000000/Table1[[#This Row],[Population 2014]]</f>
        <v>1189.6576793452095</v>
      </c>
      <c r="BM279" s="88">
        <f>Table1[[#This Row],[Total (HRK million)                                  ]]-Table1[[#This Row],[Total (HRK million)    ]]</f>
        <v>-1.1092240000000002</v>
      </c>
      <c r="BN279" s="12">
        <f>Table1[[#This Row],[Total (HRK million)      ]]*1000000/Table1[[#This Row],[Population 2014]]</f>
        <v>-178.0170117156155</v>
      </c>
      <c r="BO279" s="94">
        <v>5</v>
      </c>
      <c r="BP279" s="53">
        <v>5</v>
      </c>
      <c r="BQ279" s="55">
        <v>5</v>
      </c>
      <c r="BR279" s="26">
        <v>4</v>
      </c>
      <c r="BS279" s="13">
        <v>5</v>
      </c>
      <c r="BT279" s="13">
        <v>5</v>
      </c>
      <c r="BU279" s="13">
        <v>4</v>
      </c>
      <c r="BV279" s="13">
        <v>3</v>
      </c>
      <c r="BW279" s="56">
        <v>3</v>
      </c>
    </row>
    <row r="280" spans="1:75" x14ac:dyDescent="0.25">
      <c r="A280" s="14" t="s">
        <v>608</v>
      </c>
      <c r="B280" s="15" t="s">
        <v>669</v>
      </c>
      <c r="C280" s="15" t="s">
        <v>295</v>
      </c>
      <c r="D280" s="45">
        <v>10814</v>
      </c>
      <c r="E280" s="44">
        <v>66.842122169999996</v>
      </c>
      <c r="F280" s="40">
        <f>Table1[[#This Row],[Total (HRK million)]]*1000000/Table1[[#This Row],[Population 2022]]</f>
        <v>6181.0728842241533</v>
      </c>
      <c r="G280" s="44">
        <v>55.345071049999994</v>
      </c>
      <c r="H280" s="40">
        <f>Table1[[#This Row],[Total (HRK million)                ]]*1000000/Table1[[#This Row],[Population 2022]]</f>
        <v>5117.909288884779</v>
      </c>
      <c r="I280" s="44">
        <v>11.497051119999997</v>
      </c>
      <c r="J280" s="40">
        <f>Table1[[#This Row],[Total (HRK million)                           ]]*1000000/Table1[[#This Row],[Population 2022]]</f>
        <v>1063.1635953393745</v>
      </c>
      <c r="K280" s="45">
        <v>10773</v>
      </c>
      <c r="L280" s="44">
        <v>72.505238000000006</v>
      </c>
      <c r="M280" s="40">
        <f>Table1[[#This Row],[Total (HRK million)  ]]*1000000/Table1[[#This Row],[Population 2021]]</f>
        <v>6730.2736470806649</v>
      </c>
      <c r="N280" s="44">
        <v>81.282556999999997</v>
      </c>
      <c r="O280" s="40">
        <f>Table1[[#This Row],[Total (HRK million)                 ]]*1000000/Table1[[#This Row],[Population 2021]]</f>
        <v>7545.0252483059503</v>
      </c>
      <c r="P280" s="44">
        <v>-8.7773189999999914</v>
      </c>
      <c r="Q280" s="40">
        <f>Table1[[#This Row],[Total (HRK million)                            ]]*1000000/Table1[[#This Row],[Population 2021]]</f>
        <v>-814.75160122528462</v>
      </c>
      <c r="R280" s="64">
        <v>11197</v>
      </c>
      <c r="S280" s="35">
        <v>66.774171999999993</v>
      </c>
      <c r="T280" s="36">
        <f>Table1[[#This Row],[Total (HRK million)   ]]*1000000/Table1[[#This Row],[Population 2020]]</f>
        <v>5963.5770295614893</v>
      </c>
      <c r="U280" s="35">
        <v>88.630240999999998</v>
      </c>
      <c r="V280" s="36">
        <f>Table1[[#This Row],[Total (HRK million)                  ]]*1000000/Table1[[#This Row],[Population 2020]]</f>
        <v>7915.5346074841473</v>
      </c>
      <c r="W280" s="35">
        <f>Table1[[#This Row],[Total (HRK million)   ]]-Table1[[#This Row],[Total (HRK million)                  ]]</f>
        <v>-21.856069000000005</v>
      </c>
      <c r="X280" s="36">
        <f>Table1[[#This Row],[Total (HRK million)                             ]]*1000000/Table1[[#This Row],[Population 2020]]</f>
        <v>-1951.9575779226582</v>
      </c>
      <c r="Y280" s="68">
        <v>11164</v>
      </c>
      <c r="Z280" s="7">
        <v>57.678829</v>
      </c>
      <c r="AA280" s="6">
        <f>Table1[[#This Row],[Total (HRK million)                     ]]*1000000/Table1[[#This Row],[Population 2019                 ]]</f>
        <v>5166.5020601934793</v>
      </c>
      <c r="AB280" s="7">
        <v>54.258257</v>
      </c>
      <c r="AC280" s="6">
        <f>Table1[[#This Row],[Total (HRK million)                                   ]]*1000000/Table1[[#This Row],[Population 2019                 ]]</f>
        <v>4860.1090111071298</v>
      </c>
      <c r="AD280" s="7">
        <f>Table1[[#This Row],[Total (HRK million)                     ]]-Table1[[#This Row],[Total (HRK million)                                   ]]</f>
        <v>3.4205719999999999</v>
      </c>
      <c r="AE280" s="8">
        <f>Table1[[#This Row],[Total (HRK million)                       ]]*1000000/Table1[[#This Row],[Population 2019                 ]]</f>
        <v>306.39304908634898</v>
      </c>
      <c r="AF280" s="6">
        <v>11202</v>
      </c>
      <c r="AG280" s="7">
        <v>47.230933999999998</v>
      </c>
      <c r="AH280" s="6">
        <f>Table1[[#This Row],[Total (HRK million)                                 ]]*1000000/Table1[[#This Row],[Population 2018]]</f>
        <v>4216.2947687912874</v>
      </c>
      <c r="AI280" s="7">
        <v>45.453237999999999</v>
      </c>
      <c r="AJ280" s="6">
        <f>Table1[[#This Row],[Total (HRK million)                                     ]]*1000000/Table1[[#This Row],[Population 2018]]</f>
        <v>4057.6002499553651</v>
      </c>
      <c r="AK280" s="7">
        <f>Table1[[#This Row],[Total (HRK million)                                 ]]-Table1[[#This Row],[Total (HRK million)                                     ]]</f>
        <v>1.7776959999999988</v>
      </c>
      <c r="AL280" s="8">
        <f>Table1[[#This Row],[Total (HRK million)                                      ]]*1000000/Table1[[#This Row],[Population 2018]]</f>
        <v>158.69451883592205</v>
      </c>
      <c r="AM280" s="9">
        <v>11258</v>
      </c>
      <c r="AN280" s="10">
        <v>51.282882000000001</v>
      </c>
      <c r="AO280" s="11">
        <f>Table1[[#This Row],[Total (HRK million)                                         ]]*1000000/Table1[[#This Row],[Population 2017               ]]</f>
        <v>4555.2391188488182</v>
      </c>
      <c r="AP280" s="10">
        <v>46.557048000000002</v>
      </c>
      <c r="AQ280" s="11">
        <f>Table1[[#This Row],[Total (HRK million)                                          ]]*1000000/Table1[[#This Row],[Population 2017               ]]</f>
        <v>4135.4634926274648</v>
      </c>
      <c r="AR280" s="10">
        <f>Table1[[#This Row],[Total (HRK million)                                         ]]-Table1[[#This Row],[Total (HRK million)                                          ]]</f>
        <v>4.725833999999999</v>
      </c>
      <c r="AS280" s="11">
        <f>Table1[[#This Row],[Total (HRK million)                                                  ]]*1000000/Table1[[#This Row],[Population 2017               ]]</f>
        <v>419.7756262213536</v>
      </c>
      <c r="AT280" s="45">
        <v>11315</v>
      </c>
      <c r="AU280" s="46">
        <v>44.675085000000003</v>
      </c>
      <c r="AV280" s="13">
        <f>Table1[[#This Row],[Total (HRK million)                                ]]*1000000/Table1[[#This Row],[Population 2016]]</f>
        <v>3948.3062306672559</v>
      </c>
      <c r="AW280" s="46">
        <v>50.575933999999997</v>
      </c>
      <c r="AX280" s="13">
        <f>Table1[[#This Row],[Total (HRK million)                                                        ]]*1000000/Table1[[#This Row],[Population 2016]]</f>
        <v>4469.8129916040652</v>
      </c>
      <c r="AY280" s="82">
        <f>Table1[[#This Row],[Total (HRK million)                                ]]-Table1[[#This Row],[Total (HRK million)                                                        ]]</f>
        <v>-5.9008489999999938</v>
      </c>
      <c r="AZ280" s="13">
        <f>Table1[[#This Row],[Total (HRK million)                                                                      ]]*1000000/Table1[[#This Row],[Population 2016]]</f>
        <v>-521.50676093680897</v>
      </c>
      <c r="BA280" s="68">
        <v>11367</v>
      </c>
      <c r="BB280" s="52">
        <v>47.302951999999998</v>
      </c>
      <c r="BC280" s="13">
        <f>Table1[[#This Row],[Total (HRK million)                                                           ]]*1000000/Table1[[#This Row],[Population 2015]]</f>
        <v>4161.4279933139787</v>
      </c>
      <c r="BD280" s="52">
        <v>48.695200999999997</v>
      </c>
      <c r="BE280" s="13">
        <f>Table1[[#This Row],[Total (HRK million) ]]*1000000/Table1[[#This Row],[Population 2015]]</f>
        <v>4283.9096507433796</v>
      </c>
      <c r="BF280" s="82">
        <f>Table1[[#This Row],[Total (HRK million)                                                           ]]-Table1[[#This Row],[Total (HRK million) ]]</f>
        <v>-1.3922489999999996</v>
      </c>
      <c r="BG280" s="13">
        <f>Table1[[#This Row],[Total (HRK million)     ]]*1000000/Table1[[#This Row],[Population 2015]]</f>
        <v>-122.48165742940085</v>
      </c>
      <c r="BH280" s="68">
        <v>11424</v>
      </c>
      <c r="BI280" s="88">
        <v>60.631329999999998</v>
      </c>
      <c r="BJ280" s="12">
        <f>Table1[[#This Row],[Total (HRK million)                                  ]]*1000000/Table1[[#This Row],[Population 2014]]</f>
        <v>5307.3643207282912</v>
      </c>
      <c r="BK280" s="88">
        <v>51.815837000000002</v>
      </c>
      <c r="BL280" s="12">
        <f>Table1[[#This Row],[Total (HRK million)    ]]*1000000/Table1[[#This Row],[Population 2014]]</f>
        <v>4535.7000175070025</v>
      </c>
      <c r="BM280" s="88">
        <f>Table1[[#This Row],[Total (HRK million)                                  ]]-Table1[[#This Row],[Total (HRK million)    ]]</f>
        <v>8.8154929999999965</v>
      </c>
      <c r="BN280" s="12">
        <f>Table1[[#This Row],[Total (HRK million)      ]]*1000000/Table1[[#This Row],[Population 2014]]</f>
        <v>771.66430322128815</v>
      </c>
      <c r="BO280" s="94">
        <v>5</v>
      </c>
      <c r="BP280" s="53">
        <v>5</v>
      </c>
      <c r="BQ280" s="55">
        <v>5</v>
      </c>
      <c r="BR280" s="26">
        <v>5</v>
      </c>
      <c r="BS280" s="13">
        <v>5</v>
      </c>
      <c r="BT280" s="13">
        <v>5</v>
      </c>
      <c r="BU280" s="13">
        <v>5</v>
      </c>
      <c r="BV280" s="13">
        <v>4</v>
      </c>
      <c r="BW280" s="56">
        <v>4</v>
      </c>
    </row>
    <row r="281" spans="1:75" x14ac:dyDescent="0.25">
      <c r="A281" s="14" t="s">
        <v>608</v>
      </c>
      <c r="B281" s="15" t="s">
        <v>671</v>
      </c>
      <c r="C281" s="15" t="s">
        <v>506</v>
      </c>
      <c r="D281" s="45">
        <v>6809</v>
      </c>
      <c r="E281" s="44">
        <v>98.185553280000008</v>
      </c>
      <c r="F281" s="40">
        <f>Table1[[#This Row],[Total (HRK million)]]*1000000/Table1[[#This Row],[Population 2022]]</f>
        <v>14419.966702893229</v>
      </c>
      <c r="G281" s="44">
        <v>75.040566539999986</v>
      </c>
      <c r="H281" s="40">
        <f>Table1[[#This Row],[Total (HRK million)                ]]*1000000/Table1[[#This Row],[Population 2022]]</f>
        <v>11020.791091202818</v>
      </c>
      <c r="I281" s="44">
        <v>23.144986740000011</v>
      </c>
      <c r="J281" s="40">
        <f>Table1[[#This Row],[Total (HRK million)                           ]]*1000000/Table1[[#This Row],[Population 2022]]</f>
        <v>3399.1756116904112</v>
      </c>
      <c r="K281" s="45">
        <v>6552</v>
      </c>
      <c r="L281" s="44">
        <v>82.426665</v>
      </c>
      <c r="M281" s="40">
        <f>Table1[[#This Row],[Total (HRK million)  ]]*1000000/Table1[[#This Row],[Population 2021]]</f>
        <v>12580.382326007326</v>
      </c>
      <c r="N281" s="44">
        <v>83.615199000000004</v>
      </c>
      <c r="O281" s="40">
        <f>Table1[[#This Row],[Total (HRK million)                 ]]*1000000/Table1[[#This Row],[Population 2021]]</f>
        <v>12761.782509157509</v>
      </c>
      <c r="P281" s="44">
        <v>-1.1885340000000042</v>
      </c>
      <c r="Q281" s="40">
        <f>Table1[[#This Row],[Total (HRK million)                            ]]*1000000/Table1[[#This Row],[Population 2021]]</f>
        <v>-181.40018315018378</v>
      </c>
      <c r="R281" s="64">
        <v>7191</v>
      </c>
      <c r="S281" s="35">
        <v>77.234780000000001</v>
      </c>
      <c r="T281" s="36">
        <f>Table1[[#This Row],[Total (HRK million)   ]]*1000000/Table1[[#This Row],[Population 2020]]</f>
        <v>10740.478375747462</v>
      </c>
      <c r="U281" s="35">
        <v>69.024450000000002</v>
      </c>
      <c r="V281" s="36">
        <f>Table1[[#This Row],[Total (HRK million)                  ]]*1000000/Table1[[#This Row],[Population 2020]]</f>
        <v>9598.7275761368383</v>
      </c>
      <c r="W281" s="35">
        <f>Table1[[#This Row],[Total (HRK million)   ]]-Table1[[#This Row],[Total (HRK million)                  ]]</f>
        <v>8.210329999999999</v>
      </c>
      <c r="X281" s="36">
        <f>Table1[[#This Row],[Total (HRK million)                             ]]*1000000/Table1[[#This Row],[Population 2020]]</f>
        <v>1141.7507996106242</v>
      </c>
      <c r="Y281" s="68">
        <v>7164</v>
      </c>
      <c r="Z281" s="7">
        <v>86.771963999999997</v>
      </c>
      <c r="AA281" s="6">
        <f>Table1[[#This Row],[Total (HRK million)                     ]]*1000000/Table1[[#This Row],[Population 2019                 ]]</f>
        <v>12112.222780569515</v>
      </c>
      <c r="AB281" s="7">
        <v>138.678012</v>
      </c>
      <c r="AC281" s="6">
        <f>Table1[[#This Row],[Total (HRK million)                                   ]]*1000000/Table1[[#This Row],[Population 2019                 ]]</f>
        <v>19357.623115577888</v>
      </c>
      <c r="AD281" s="7">
        <f>Table1[[#This Row],[Total (HRK million)                     ]]-Table1[[#This Row],[Total (HRK million)                                   ]]</f>
        <v>-51.906047999999998</v>
      </c>
      <c r="AE281" s="8">
        <f>Table1[[#This Row],[Total (HRK million)                       ]]*1000000/Table1[[#This Row],[Population 2019                 ]]</f>
        <v>-7245.4003350083749</v>
      </c>
      <c r="AF281" s="6">
        <v>7079</v>
      </c>
      <c r="AG281" s="7">
        <v>75.794027999999997</v>
      </c>
      <c r="AH281" s="6">
        <f>Table1[[#This Row],[Total (HRK million)                                 ]]*1000000/Table1[[#This Row],[Population 2018]]</f>
        <v>10706.883458115553</v>
      </c>
      <c r="AI281" s="7">
        <v>81.116918999999996</v>
      </c>
      <c r="AJ281" s="6">
        <f>Table1[[#This Row],[Total (HRK million)                                     ]]*1000000/Table1[[#This Row],[Population 2018]]</f>
        <v>11458.8104252013</v>
      </c>
      <c r="AK281" s="7">
        <f>Table1[[#This Row],[Total (HRK million)                                 ]]-Table1[[#This Row],[Total (HRK million)                                     ]]</f>
        <v>-5.3228909999999985</v>
      </c>
      <c r="AL281" s="8">
        <f>Table1[[#This Row],[Total (HRK million)                                      ]]*1000000/Table1[[#This Row],[Population 2018]]</f>
        <v>-751.92696708574636</v>
      </c>
      <c r="AM281" s="9">
        <v>6914</v>
      </c>
      <c r="AN281" s="10">
        <v>80.347122999999996</v>
      </c>
      <c r="AO281" s="11">
        <f>Table1[[#This Row],[Total (HRK million)                                         ]]*1000000/Table1[[#This Row],[Population 2017               ]]</f>
        <v>11620.931877350304</v>
      </c>
      <c r="AP281" s="10">
        <v>75.734324999999998</v>
      </c>
      <c r="AQ281" s="11">
        <f>Table1[[#This Row],[Total (HRK million)                                          ]]*1000000/Table1[[#This Row],[Population 2017               ]]</f>
        <v>10953.764101822389</v>
      </c>
      <c r="AR281" s="10">
        <f>Table1[[#This Row],[Total (HRK million)                                         ]]-Table1[[#This Row],[Total (HRK million)                                          ]]</f>
        <v>4.612797999999998</v>
      </c>
      <c r="AS281" s="11">
        <f>Table1[[#This Row],[Total (HRK million)                                                  ]]*1000000/Table1[[#This Row],[Population 2017               ]]</f>
        <v>667.16777552791416</v>
      </c>
      <c r="AT281" s="45">
        <v>6866</v>
      </c>
      <c r="AU281" s="46">
        <v>67.623497999999998</v>
      </c>
      <c r="AV281" s="13">
        <f>Table1[[#This Row],[Total (HRK million)                                ]]*1000000/Table1[[#This Row],[Population 2016]]</f>
        <v>9849.0384503349833</v>
      </c>
      <c r="AW281" s="46">
        <v>67.901729000000003</v>
      </c>
      <c r="AX281" s="13">
        <f>Table1[[#This Row],[Total (HRK million)                                                        ]]*1000000/Table1[[#This Row],[Population 2016]]</f>
        <v>9889.5614622778903</v>
      </c>
      <c r="AY281" s="82">
        <f>Table1[[#This Row],[Total (HRK million)                                ]]-Table1[[#This Row],[Total (HRK million)                                                        ]]</f>
        <v>-0.27823100000000522</v>
      </c>
      <c r="AZ281" s="13">
        <f>Table1[[#This Row],[Total (HRK million)                                                                      ]]*1000000/Table1[[#This Row],[Population 2016]]</f>
        <v>-40.523011942907843</v>
      </c>
      <c r="BA281" s="68">
        <v>6777</v>
      </c>
      <c r="BB281" s="52">
        <v>59.849665999999999</v>
      </c>
      <c r="BC281" s="13">
        <f>Table1[[#This Row],[Total (HRK million)                                                           ]]*1000000/Table1[[#This Row],[Population 2015]]</f>
        <v>8831.2920171167189</v>
      </c>
      <c r="BD281" s="52">
        <v>60.821939999999998</v>
      </c>
      <c r="BE281" s="13">
        <f>Table1[[#This Row],[Total (HRK million) ]]*1000000/Table1[[#This Row],[Population 2015]]</f>
        <v>8974.7587428065508</v>
      </c>
      <c r="BF281" s="82">
        <f>Table1[[#This Row],[Total (HRK million)                                                           ]]-Table1[[#This Row],[Total (HRK million) ]]</f>
        <v>-0.97227399999999875</v>
      </c>
      <c r="BG281" s="13">
        <f>Table1[[#This Row],[Total (HRK million)     ]]*1000000/Table1[[#This Row],[Population 2015]]</f>
        <v>-143.46672568983308</v>
      </c>
      <c r="BH281" s="68">
        <v>6755</v>
      </c>
      <c r="BI281" s="88">
        <v>57.630932000000001</v>
      </c>
      <c r="BJ281" s="12">
        <f>Table1[[#This Row],[Total (HRK million)                                  ]]*1000000/Table1[[#This Row],[Population 2014]]</f>
        <v>8531.5961509992594</v>
      </c>
      <c r="BK281" s="88">
        <v>48.972073999999999</v>
      </c>
      <c r="BL281" s="12">
        <f>Table1[[#This Row],[Total (HRK million)    ]]*1000000/Table1[[#This Row],[Population 2014]]</f>
        <v>7249.7518874907473</v>
      </c>
      <c r="BM281" s="88">
        <f>Table1[[#This Row],[Total (HRK million)                                  ]]-Table1[[#This Row],[Total (HRK million)    ]]</f>
        <v>8.6588580000000022</v>
      </c>
      <c r="BN281" s="12">
        <f>Table1[[#This Row],[Total (HRK million)      ]]*1000000/Table1[[#This Row],[Population 2014]]</f>
        <v>1281.8442635085125</v>
      </c>
      <c r="BO281" s="94">
        <v>5</v>
      </c>
      <c r="BP281" s="53">
        <v>4</v>
      </c>
      <c r="BQ281" s="55">
        <v>4</v>
      </c>
      <c r="BR281" s="26">
        <v>3</v>
      </c>
      <c r="BS281" s="13">
        <v>3</v>
      </c>
      <c r="BT281" s="13">
        <v>3</v>
      </c>
      <c r="BU281" s="13">
        <v>3</v>
      </c>
      <c r="BV281" s="13">
        <v>3</v>
      </c>
      <c r="BW281" s="56">
        <v>3</v>
      </c>
    </row>
    <row r="282" spans="1:75" x14ac:dyDescent="0.25">
      <c r="A282" s="14" t="s">
        <v>606</v>
      </c>
      <c r="B282" s="15" t="s">
        <v>659</v>
      </c>
      <c r="C282" s="15" t="s">
        <v>141</v>
      </c>
      <c r="D282" s="45">
        <v>104737</v>
      </c>
      <c r="E282" s="44">
        <v>196.27267526</v>
      </c>
      <c r="F282" s="40">
        <f>Table1[[#This Row],[Total (HRK million)]]*1000000/Table1[[#This Row],[Population 2022]]</f>
        <v>1873.9573909888577</v>
      </c>
      <c r="G282" s="44">
        <v>189.58003757999998</v>
      </c>
      <c r="H282" s="40">
        <f>Table1[[#This Row],[Total (HRK million)                ]]*1000000/Table1[[#This Row],[Population 2022]]</f>
        <v>1810.0579315810076</v>
      </c>
      <c r="I282" s="44">
        <v>6.6926376800000069</v>
      </c>
      <c r="J282" s="40">
        <f>Table1[[#This Row],[Total (HRK million)                           ]]*1000000/Table1[[#This Row],[Population 2022]]</f>
        <v>63.899459407850209</v>
      </c>
      <c r="K282" s="45">
        <v>105250</v>
      </c>
      <c r="L282" s="44">
        <v>189.74894900000001</v>
      </c>
      <c r="M282" s="40">
        <f>Table1[[#This Row],[Total (HRK million)  ]]*1000000/Table1[[#This Row],[Population 2021]]</f>
        <v>1802.8403705463184</v>
      </c>
      <c r="N282" s="44">
        <v>161.75366500000001</v>
      </c>
      <c r="O282" s="40">
        <f>Table1[[#This Row],[Total (HRK million)                 ]]*1000000/Table1[[#This Row],[Population 2021]]</f>
        <v>1536.8519239904988</v>
      </c>
      <c r="P282" s="44">
        <v>27.995283999999998</v>
      </c>
      <c r="Q282" s="40">
        <f>Table1[[#This Row],[Total (HRK million)                            ]]*1000000/Table1[[#This Row],[Population 2021]]</f>
        <v>265.98844655581945</v>
      </c>
      <c r="R282" s="65">
        <v>108822</v>
      </c>
      <c r="S282" s="35">
        <v>204.555161</v>
      </c>
      <c r="T282" s="36">
        <f>Table1[[#This Row],[Total (HRK million)   ]]*1000000/Table1[[#This Row],[Population 2020]]</f>
        <v>1879.72249177556</v>
      </c>
      <c r="U282" s="35">
        <v>217.34979200000001</v>
      </c>
      <c r="V282" s="36">
        <f>Table1[[#This Row],[Total (HRK million)                  ]]*1000000/Table1[[#This Row],[Population 2020]]</f>
        <v>1997.2964290308944</v>
      </c>
      <c r="W282" s="35">
        <f>Table1[[#This Row],[Total (HRK million)   ]]-Table1[[#This Row],[Total (HRK million)                  ]]</f>
        <v>-12.79463100000001</v>
      </c>
      <c r="X282" s="36">
        <f>Table1[[#This Row],[Total (HRK million)                             ]]*1000000/Table1[[#This Row],[Population 2020]]</f>
        <v>-117.57393725533449</v>
      </c>
      <c r="Y282" s="68">
        <v>109232</v>
      </c>
      <c r="Z282" s="7">
        <v>184.530845</v>
      </c>
      <c r="AA282" s="6">
        <f>Table1[[#This Row],[Total (HRK million)                     ]]*1000000/Table1[[#This Row],[Population 2019                 ]]</f>
        <v>1689.3478559396515</v>
      </c>
      <c r="AB282" s="7">
        <v>218.37330800000001</v>
      </c>
      <c r="AC282" s="6">
        <f>Table1[[#This Row],[Total (HRK million)                                   ]]*1000000/Table1[[#This Row],[Population 2019                 ]]</f>
        <v>1999.1697304819102</v>
      </c>
      <c r="AD282" s="7">
        <f>Table1[[#This Row],[Total (HRK million)                     ]]-Table1[[#This Row],[Total (HRK million)                                   ]]</f>
        <v>-33.842463000000009</v>
      </c>
      <c r="AE282" s="8">
        <f>Table1[[#This Row],[Total (HRK million)                       ]]*1000000/Table1[[#This Row],[Population 2019                 ]]</f>
        <v>-309.82187454225874</v>
      </c>
      <c r="AF282" s="6">
        <v>109537</v>
      </c>
      <c r="AG282" s="7">
        <v>168.74227500000001</v>
      </c>
      <c r="AH282" s="6">
        <f>Table1[[#This Row],[Total (HRK million)                                 ]]*1000000/Table1[[#This Row],[Population 2018]]</f>
        <v>1540.5048065950318</v>
      </c>
      <c r="AI282" s="7">
        <v>172.623728</v>
      </c>
      <c r="AJ282" s="6">
        <f>Table1[[#This Row],[Total (HRK million)                                     ]]*1000000/Table1[[#This Row],[Population 2018]]</f>
        <v>1575.9398924564302</v>
      </c>
      <c r="AK282" s="7">
        <f>Table1[[#This Row],[Total (HRK million)                                 ]]-Table1[[#This Row],[Total (HRK million)                                     ]]</f>
        <v>-3.8814529999999934</v>
      </c>
      <c r="AL282" s="8">
        <f>Table1[[#This Row],[Total (HRK million)                                      ]]*1000000/Table1[[#This Row],[Population 2018]]</f>
        <v>-35.43508586139837</v>
      </c>
      <c r="AM282" s="17">
        <v>110456</v>
      </c>
      <c r="AN282" s="10">
        <v>143.198196</v>
      </c>
      <c r="AO282" s="24">
        <f>Table1[[#This Row],[Total (HRK million)                                         ]]*1000000/Table1[[#This Row],[Population 2017               ]]</f>
        <v>1296.4275005432028</v>
      </c>
      <c r="AP282" s="10">
        <v>136.17551800000001</v>
      </c>
      <c r="AQ282" s="11">
        <f>Table1[[#This Row],[Total (HRK million)                                          ]]*1000000/Table1[[#This Row],[Population 2017               ]]</f>
        <v>1232.8485369739988</v>
      </c>
      <c r="AR282" s="10">
        <f>Table1[[#This Row],[Total (HRK million)                                         ]]-Table1[[#This Row],[Total (HRK million)                                          ]]</f>
        <v>7.0226779999999849</v>
      </c>
      <c r="AS282" s="11">
        <f>Table1[[#This Row],[Total (HRK million)                                                  ]]*1000000/Table1[[#This Row],[Population 2017               ]]</f>
        <v>63.578963569203893</v>
      </c>
      <c r="AT282" s="45">
        <v>111669</v>
      </c>
      <c r="AU282" s="46">
        <v>120.374273</v>
      </c>
      <c r="AV282" s="13">
        <f>Table1[[#This Row],[Total (HRK million)                                ]]*1000000/Table1[[#This Row],[Population 2016]]</f>
        <v>1077.956039724543</v>
      </c>
      <c r="AW282" s="46">
        <v>119.62179500000001</v>
      </c>
      <c r="AX282" s="13">
        <f>Table1[[#This Row],[Total (HRK million)                                                        ]]*1000000/Table1[[#This Row],[Population 2016]]</f>
        <v>1071.2175715731314</v>
      </c>
      <c r="AY282" s="82">
        <f>Table1[[#This Row],[Total (HRK million)                                ]]-Table1[[#This Row],[Total (HRK million)                                                        ]]</f>
        <v>0.75247799999999643</v>
      </c>
      <c r="AZ282" s="13">
        <f>Table1[[#This Row],[Total (HRK million)                                                                      ]]*1000000/Table1[[#This Row],[Population 2016]]</f>
        <v>6.7384681514117295</v>
      </c>
      <c r="BA282" s="68">
        <v>112371</v>
      </c>
      <c r="BB282" s="52">
        <v>125.333794</v>
      </c>
      <c r="BC282" s="13">
        <f>Table1[[#This Row],[Total (HRK million)                                                           ]]*1000000/Table1[[#This Row],[Population 2015]]</f>
        <v>1115.3571117103168</v>
      </c>
      <c r="BD282" s="52">
        <v>125.706913</v>
      </c>
      <c r="BE282" s="13">
        <f>Table1[[#This Row],[Total (HRK million) ]]*1000000/Table1[[#This Row],[Population 2015]]</f>
        <v>1118.6775324594423</v>
      </c>
      <c r="BF282" s="82">
        <f>Table1[[#This Row],[Total (HRK million)                                                           ]]-Table1[[#This Row],[Total (HRK million) ]]</f>
        <v>-0.37311900000000264</v>
      </c>
      <c r="BG282" s="13">
        <f>Table1[[#This Row],[Total (HRK million)     ]]*1000000/Table1[[#This Row],[Population 2015]]</f>
        <v>-3.3204207491256872</v>
      </c>
      <c r="BH282" s="68">
        <v>112858</v>
      </c>
      <c r="BI282" s="88">
        <v>116.736754</v>
      </c>
      <c r="BJ282" s="12">
        <f>Table1[[#This Row],[Total (HRK million)                                  ]]*1000000/Table1[[#This Row],[Population 2014]]</f>
        <v>1034.3684453029471</v>
      </c>
      <c r="BK282" s="88">
        <v>117.468874</v>
      </c>
      <c r="BL282" s="12">
        <f>Table1[[#This Row],[Total (HRK million)    ]]*1000000/Table1[[#This Row],[Population 2014]]</f>
        <v>1040.8555352744156</v>
      </c>
      <c r="BM282" s="88">
        <f>Table1[[#This Row],[Total (HRK million)                                  ]]-Table1[[#This Row],[Total (HRK million)    ]]</f>
        <v>-0.73211999999999477</v>
      </c>
      <c r="BN282" s="12">
        <f>Table1[[#This Row],[Total (HRK million)      ]]*1000000/Table1[[#This Row],[Population 2014]]</f>
        <v>-6.4870899714685244</v>
      </c>
      <c r="BO282" s="94">
        <v>5</v>
      </c>
      <c r="BP282" s="53">
        <v>5</v>
      </c>
      <c r="BQ282" s="55">
        <v>5</v>
      </c>
      <c r="BR282" s="26">
        <v>4</v>
      </c>
      <c r="BS282" s="13">
        <v>5</v>
      </c>
      <c r="BT282" s="13">
        <v>5</v>
      </c>
      <c r="BU282" s="13">
        <v>5</v>
      </c>
      <c r="BV282" s="13">
        <v>3</v>
      </c>
      <c r="BW282" s="56">
        <v>3</v>
      </c>
    </row>
    <row r="283" spans="1:75" x14ac:dyDescent="0.25">
      <c r="A283" s="14" t="s">
        <v>607</v>
      </c>
      <c r="B283" s="15" t="s">
        <v>663</v>
      </c>
      <c r="C283" s="15" t="s">
        <v>115</v>
      </c>
      <c r="D283" s="45">
        <v>15192</v>
      </c>
      <c r="E283" s="44">
        <v>65.55185680000001</v>
      </c>
      <c r="F283" s="40">
        <f>Table1[[#This Row],[Total (HRK million)]]*1000000/Table1[[#This Row],[Population 2022]]</f>
        <v>4314.8931542917335</v>
      </c>
      <c r="G283" s="44">
        <v>67.506044750000001</v>
      </c>
      <c r="H283" s="40">
        <f>Table1[[#This Row],[Total (HRK million)                ]]*1000000/Table1[[#This Row],[Population 2022]]</f>
        <v>4443.5258524223273</v>
      </c>
      <c r="I283" s="44">
        <v>-1.9541879499999955</v>
      </c>
      <c r="J283" s="40">
        <f>Table1[[#This Row],[Total (HRK million)                           ]]*1000000/Table1[[#This Row],[Population 2022]]</f>
        <v>-128.63269813059475</v>
      </c>
      <c r="K283" s="45">
        <v>15235</v>
      </c>
      <c r="L283" s="44">
        <v>59.503036999999999</v>
      </c>
      <c r="M283" s="40">
        <f>Table1[[#This Row],[Total (HRK million)  ]]*1000000/Table1[[#This Row],[Population 2021]]</f>
        <v>3905.6801444043322</v>
      </c>
      <c r="N283" s="44">
        <v>68.281148999999999</v>
      </c>
      <c r="O283" s="40">
        <f>Table1[[#This Row],[Total (HRK million)                 ]]*1000000/Table1[[#This Row],[Population 2021]]</f>
        <v>4481.8607810961603</v>
      </c>
      <c r="P283" s="44">
        <v>-8.7781120000000001</v>
      </c>
      <c r="Q283" s="40">
        <f>Table1[[#This Row],[Total (HRK million)                            ]]*1000000/Table1[[#This Row],[Population 2021]]</f>
        <v>-576.180636691828</v>
      </c>
      <c r="R283" s="64">
        <v>16330</v>
      </c>
      <c r="S283" s="35">
        <v>58.640591999999998</v>
      </c>
      <c r="T283" s="36">
        <f>Table1[[#This Row],[Total (HRK million)   ]]*1000000/Table1[[#This Row],[Population 2020]]</f>
        <v>3590.9731781996325</v>
      </c>
      <c r="U283" s="35">
        <v>56.101861</v>
      </c>
      <c r="V283" s="36">
        <f>Table1[[#This Row],[Total (HRK million)                  ]]*1000000/Table1[[#This Row],[Population 2020]]</f>
        <v>3435.5089406001225</v>
      </c>
      <c r="W283" s="35">
        <f>Table1[[#This Row],[Total (HRK million)   ]]-Table1[[#This Row],[Total (HRK million)                  ]]</f>
        <v>2.5387309999999985</v>
      </c>
      <c r="X283" s="36">
        <f>Table1[[#This Row],[Total (HRK million)                             ]]*1000000/Table1[[#This Row],[Population 2020]]</f>
        <v>155.46423759951003</v>
      </c>
      <c r="Y283" s="68">
        <v>16296</v>
      </c>
      <c r="Z283" s="7">
        <v>59.779660999999997</v>
      </c>
      <c r="AA283" s="6">
        <f>Table1[[#This Row],[Total (HRK million)                     ]]*1000000/Table1[[#This Row],[Population 2019                 ]]</f>
        <v>3668.3640770741285</v>
      </c>
      <c r="AB283" s="7">
        <v>59.264212000000001</v>
      </c>
      <c r="AC283" s="6">
        <f>Table1[[#This Row],[Total (HRK million)                                   ]]*1000000/Table1[[#This Row],[Population 2019                 ]]</f>
        <v>3636.7336769759449</v>
      </c>
      <c r="AD283" s="7">
        <f>Table1[[#This Row],[Total (HRK million)                     ]]-Table1[[#This Row],[Total (HRK million)                                   ]]</f>
        <v>0.51544899999999672</v>
      </c>
      <c r="AE283" s="8">
        <f>Table1[[#This Row],[Total (HRK million)                       ]]*1000000/Table1[[#This Row],[Population 2019                 ]]</f>
        <v>31.630400098183404</v>
      </c>
      <c r="AF283" s="6">
        <v>16257</v>
      </c>
      <c r="AG283" s="7">
        <v>51.209850000000003</v>
      </c>
      <c r="AH283" s="6">
        <f>Table1[[#This Row],[Total (HRK million)                                 ]]*1000000/Table1[[#This Row],[Population 2018]]</f>
        <v>3150.0184535892231</v>
      </c>
      <c r="AI283" s="7">
        <v>42.976286999999999</v>
      </c>
      <c r="AJ283" s="6">
        <f>Table1[[#This Row],[Total (HRK million)                                     ]]*1000000/Table1[[#This Row],[Population 2018]]</f>
        <v>2643.5558221073998</v>
      </c>
      <c r="AK283" s="7">
        <f>Table1[[#This Row],[Total (HRK million)                                 ]]-Table1[[#This Row],[Total (HRK million)                                     ]]</f>
        <v>8.2335630000000037</v>
      </c>
      <c r="AL283" s="8">
        <f>Table1[[#This Row],[Total (HRK million)                                      ]]*1000000/Table1[[#This Row],[Population 2018]]</f>
        <v>506.46263148182345</v>
      </c>
      <c r="AM283" s="9">
        <v>16290</v>
      </c>
      <c r="AN283" s="10">
        <v>29.805911999999999</v>
      </c>
      <c r="AO283" s="11">
        <f>Table1[[#This Row],[Total (HRK million)                                         ]]*1000000/Table1[[#This Row],[Population 2017               ]]</f>
        <v>1829.7060773480664</v>
      </c>
      <c r="AP283" s="10">
        <v>24.981428999999999</v>
      </c>
      <c r="AQ283" s="11">
        <f>Table1[[#This Row],[Total (HRK million)                                          ]]*1000000/Table1[[#This Row],[Population 2017               ]]</f>
        <v>1533.5438305709024</v>
      </c>
      <c r="AR283" s="10">
        <f>Table1[[#This Row],[Total (HRK million)                                         ]]-Table1[[#This Row],[Total (HRK million)                                          ]]</f>
        <v>4.8244830000000007</v>
      </c>
      <c r="AS283" s="11">
        <f>Table1[[#This Row],[Total (HRK million)                                                  ]]*1000000/Table1[[#This Row],[Population 2017               ]]</f>
        <v>296.16224677716394</v>
      </c>
      <c r="AT283" s="45">
        <v>16371</v>
      </c>
      <c r="AU283" s="46">
        <v>26.392196999999999</v>
      </c>
      <c r="AV283" s="13">
        <f>Table1[[#This Row],[Total (HRK million)                                ]]*1000000/Table1[[#This Row],[Population 2016]]</f>
        <v>1612.1310243723658</v>
      </c>
      <c r="AW283" s="46">
        <v>25.480488000000001</v>
      </c>
      <c r="AX283" s="13">
        <f>Table1[[#This Row],[Total (HRK million)                                                        ]]*1000000/Table1[[#This Row],[Population 2016]]</f>
        <v>1556.4405350925417</v>
      </c>
      <c r="AY283" s="82">
        <f>Table1[[#This Row],[Total (HRK million)                                ]]-Table1[[#This Row],[Total (HRK million)                                                        ]]</f>
        <v>0.91170899999999833</v>
      </c>
      <c r="AZ283" s="13">
        <f>Table1[[#This Row],[Total (HRK million)                                                                      ]]*1000000/Table1[[#This Row],[Population 2016]]</f>
        <v>55.690489279823979</v>
      </c>
      <c r="BA283" s="68">
        <v>16619</v>
      </c>
      <c r="BB283" s="52">
        <v>29.027491000000001</v>
      </c>
      <c r="BC283" s="13">
        <f>Table1[[#This Row],[Total (HRK million)                                                           ]]*1000000/Table1[[#This Row],[Population 2015]]</f>
        <v>1746.6448643119322</v>
      </c>
      <c r="BD283" s="52">
        <v>27.437149999999999</v>
      </c>
      <c r="BE283" s="13">
        <f>Table1[[#This Row],[Total (HRK million) ]]*1000000/Table1[[#This Row],[Population 2015]]</f>
        <v>1650.9507190565016</v>
      </c>
      <c r="BF283" s="82">
        <f>Table1[[#This Row],[Total (HRK million)                                                           ]]-Table1[[#This Row],[Total (HRK million) ]]</f>
        <v>1.5903410000000022</v>
      </c>
      <c r="BG283" s="13">
        <f>Table1[[#This Row],[Total (HRK million)     ]]*1000000/Table1[[#This Row],[Population 2015]]</f>
        <v>95.694145255430669</v>
      </c>
      <c r="BH283" s="68">
        <v>16743</v>
      </c>
      <c r="BI283" s="88">
        <v>28.419056000000001</v>
      </c>
      <c r="BJ283" s="12">
        <f>Table1[[#This Row],[Total (HRK million)                                  ]]*1000000/Table1[[#This Row],[Population 2014]]</f>
        <v>1697.3694081108522</v>
      </c>
      <c r="BK283" s="88">
        <v>26.188072999999999</v>
      </c>
      <c r="BL283" s="12">
        <f>Table1[[#This Row],[Total (HRK million)    ]]*1000000/Table1[[#This Row],[Population 2014]]</f>
        <v>1564.1207071612016</v>
      </c>
      <c r="BM283" s="88">
        <f>Table1[[#This Row],[Total (HRK million)                                  ]]-Table1[[#This Row],[Total (HRK million)    ]]</f>
        <v>2.2309830000000019</v>
      </c>
      <c r="BN283" s="12">
        <f>Table1[[#This Row],[Total (HRK million)      ]]*1000000/Table1[[#This Row],[Population 2014]]</f>
        <v>133.24870094965073</v>
      </c>
      <c r="BO283" s="94">
        <v>5</v>
      </c>
      <c r="BP283" s="53">
        <v>5</v>
      </c>
      <c r="BQ283" s="55">
        <v>5</v>
      </c>
      <c r="BR283" s="26">
        <v>5</v>
      </c>
      <c r="BS283" s="13">
        <v>5</v>
      </c>
      <c r="BT283" s="13">
        <v>3</v>
      </c>
      <c r="BU283" s="13">
        <v>3</v>
      </c>
      <c r="BV283" s="13">
        <v>3</v>
      </c>
      <c r="BW283" s="56">
        <v>2</v>
      </c>
    </row>
    <row r="284" spans="1:75" x14ac:dyDescent="0.25">
      <c r="A284" s="14" t="s">
        <v>608</v>
      </c>
      <c r="B284" s="15" t="s">
        <v>661</v>
      </c>
      <c r="C284" s="15" t="s">
        <v>182</v>
      </c>
      <c r="D284" s="47">
        <v>1608</v>
      </c>
      <c r="E284" s="46">
        <v>8.8811078999999999</v>
      </c>
      <c r="F284" s="36">
        <f>Table1[[#This Row],[Total (HRK million)]]*1000000/Table1[[#This Row],[Population 2022]]</f>
        <v>5523.0770522388066</v>
      </c>
      <c r="G284" s="46">
        <v>6.0940314600000001</v>
      </c>
      <c r="H284" s="36">
        <f>Table1[[#This Row],[Total (HRK million)                ]]*1000000/Table1[[#This Row],[Population 2022]]</f>
        <v>3789.8205597014926</v>
      </c>
      <c r="I284" s="46">
        <v>2.7870764400000003</v>
      </c>
      <c r="J284" s="36">
        <f>Table1[[#This Row],[Total (HRK million)                           ]]*1000000/Table1[[#This Row],[Population 2022]]</f>
        <v>1733.2564925373138</v>
      </c>
      <c r="K284" s="47">
        <v>1677</v>
      </c>
      <c r="L284" s="46">
        <v>6.8501820000000002</v>
      </c>
      <c r="M284" s="36">
        <f>Table1[[#This Row],[Total (HRK million)  ]]*1000000/Table1[[#This Row],[Population 2021]]</f>
        <v>4084.7835420393558</v>
      </c>
      <c r="N284" s="46">
        <v>9.9924689999999998</v>
      </c>
      <c r="O284" s="36">
        <f>Table1[[#This Row],[Total (HRK million)                 ]]*1000000/Table1[[#This Row],[Population 2021]]</f>
        <v>5958.5384615384619</v>
      </c>
      <c r="P284" s="46">
        <v>-3.1422869999999996</v>
      </c>
      <c r="Q284" s="36">
        <f>Table1[[#This Row],[Total (HRK million)                            ]]*1000000/Table1[[#This Row],[Population 2021]]</f>
        <v>-1873.7549194991052</v>
      </c>
      <c r="R284" s="64">
        <v>1689</v>
      </c>
      <c r="S284" s="35">
        <v>9.1443829999999995</v>
      </c>
      <c r="T284" s="36">
        <f>Table1[[#This Row],[Total (HRK million)   ]]*1000000/Table1[[#This Row],[Population 2020]]</f>
        <v>5414.081113084665</v>
      </c>
      <c r="U284" s="35">
        <v>9.6875640000000001</v>
      </c>
      <c r="V284" s="36">
        <f>Table1[[#This Row],[Total (HRK million)                  ]]*1000000/Table1[[#This Row],[Population 2020]]</f>
        <v>5735.6802841918297</v>
      </c>
      <c r="W284" s="35">
        <f>Table1[[#This Row],[Total (HRK million)   ]]-Table1[[#This Row],[Total (HRK million)                  ]]</f>
        <v>-0.54318100000000058</v>
      </c>
      <c r="X284" s="36">
        <f>Table1[[#This Row],[Total (HRK million)                             ]]*1000000/Table1[[#This Row],[Population 2020]]</f>
        <v>-321.59917110716435</v>
      </c>
      <c r="Y284" s="68">
        <v>1717</v>
      </c>
      <c r="Z284" s="7">
        <v>5.5275410000000003</v>
      </c>
      <c r="AA284" s="6">
        <f>Table1[[#This Row],[Total (HRK million)                     ]]*1000000/Table1[[#This Row],[Population 2019                 ]]</f>
        <v>3219.3016889924288</v>
      </c>
      <c r="AB284" s="7">
        <v>5.1287459999999996</v>
      </c>
      <c r="AC284" s="6">
        <f>Table1[[#This Row],[Total (HRK million)                                   ]]*1000000/Table1[[#This Row],[Population 2019                 ]]</f>
        <v>2987.0390215492139</v>
      </c>
      <c r="AD284" s="7">
        <f>Table1[[#This Row],[Total (HRK million)                     ]]-Table1[[#This Row],[Total (HRK million)                                   ]]</f>
        <v>0.39879500000000068</v>
      </c>
      <c r="AE284" s="8">
        <f>Table1[[#This Row],[Total (HRK million)                       ]]*1000000/Table1[[#This Row],[Population 2019                 ]]</f>
        <v>232.26266744321532</v>
      </c>
      <c r="AF284" s="6">
        <v>1737</v>
      </c>
      <c r="AG284" s="7">
        <v>4.3575419999999996</v>
      </c>
      <c r="AH284" s="6">
        <f>Table1[[#This Row],[Total (HRK million)                                 ]]*1000000/Table1[[#This Row],[Population 2018]]</f>
        <v>2508.6597582037998</v>
      </c>
      <c r="AI284" s="7">
        <v>4.3210100000000002</v>
      </c>
      <c r="AJ284" s="6">
        <f>Table1[[#This Row],[Total (HRK million)                                     ]]*1000000/Table1[[#This Row],[Population 2018]]</f>
        <v>2487.6280944156592</v>
      </c>
      <c r="AK284" s="7">
        <f>Table1[[#This Row],[Total (HRK million)                                 ]]-Table1[[#This Row],[Total (HRK million)                                     ]]</f>
        <v>3.6531999999999343E-2</v>
      </c>
      <c r="AL284" s="8">
        <f>Table1[[#This Row],[Total (HRK million)                                      ]]*1000000/Table1[[#This Row],[Population 2018]]</f>
        <v>21.031663788140094</v>
      </c>
      <c r="AM284" s="9">
        <v>1766</v>
      </c>
      <c r="AN284" s="10">
        <v>4.9005289999999997</v>
      </c>
      <c r="AO284" s="11">
        <f>Table1[[#This Row],[Total (HRK million)                                         ]]*1000000/Table1[[#This Row],[Population 2017               ]]</f>
        <v>2774.931483578709</v>
      </c>
      <c r="AP284" s="10">
        <v>4.96434</v>
      </c>
      <c r="AQ284" s="11">
        <f>Table1[[#This Row],[Total (HRK million)                                          ]]*1000000/Table1[[#This Row],[Population 2017               ]]</f>
        <v>2811.0645526613816</v>
      </c>
      <c r="AR284" s="10">
        <f>Table1[[#This Row],[Total (HRK million)                                         ]]-Table1[[#This Row],[Total (HRK million)                                          ]]</f>
        <v>-6.3811000000000284E-2</v>
      </c>
      <c r="AS284" s="11">
        <f>Table1[[#This Row],[Total (HRK million)                                                  ]]*1000000/Table1[[#This Row],[Population 2017               ]]</f>
        <v>-36.133069082672868</v>
      </c>
      <c r="AT284" s="45">
        <v>1797</v>
      </c>
      <c r="AU284" s="46">
        <v>3.9093339999999999</v>
      </c>
      <c r="AV284" s="13">
        <f>Table1[[#This Row],[Total (HRK million)                                ]]*1000000/Table1[[#This Row],[Population 2016]]</f>
        <v>2175.478018920423</v>
      </c>
      <c r="AW284" s="46">
        <v>4.1871580000000002</v>
      </c>
      <c r="AX284" s="13">
        <f>Table1[[#This Row],[Total (HRK million)                                                        ]]*1000000/Table1[[#This Row],[Population 2016]]</f>
        <v>2330.0823594880358</v>
      </c>
      <c r="AY284" s="82">
        <f>Table1[[#This Row],[Total (HRK million)                                ]]-Table1[[#This Row],[Total (HRK million)                                                        ]]</f>
        <v>-0.27782400000000029</v>
      </c>
      <c r="AZ284" s="13">
        <f>Table1[[#This Row],[Total (HRK million)                                                                      ]]*1000000/Table1[[#This Row],[Population 2016]]</f>
        <v>-154.60434056761284</v>
      </c>
      <c r="BA284" s="68">
        <v>1821</v>
      </c>
      <c r="BB284" s="52">
        <v>3.1744050000000001</v>
      </c>
      <c r="BC284" s="13">
        <f>Table1[[#This Row],[Total (HRK million)                                                           ]]*1000000/Table1[[#This Row],[Population 2015]]</f>
        <v>1743.2207578253706</v>
      </c>
      <c r="BD284" s="52">
        <v>2.6989740000000002</v>
      </c>
      <c r="BE284" s="13">
        <f>Table1[[#This Row],[Total (HRK million) ]]*1000000/Table1[[#This Row],[Population 2015]]</f>
        <v>1482.1383855024712</v>
      </c>
      <c r="BF284" s="82">
        <f>Table1[[#This Row],[Total (HRK million)                                                           ]]-Table1[[#This Row],[Total (HRK million) ]]</f>
        <v>0.47543099999999994</v>
      </c>
      <c r="BG284" s="13">
        <f>Table1[[#This Row],[Total (HRK million)     ]]*1000000/Table1[[#This Row],[Population 2015]]</f>
        <v>261.08237232289946</v>
      </c>
      <c r="BH284" s="68">
        <v>1843</v>
      </c>
      <c r="BI284" s="88">
        <v>2.3339970000000001</v>
      </c>
      <c r="BJ284" s="12">
        <f>Table1[[#This Row],[Total (HRK million)                                  ]]*1000000/Table1[[#This Row],[Population 2014]]</f>
        <v>1266.4118285404231</v>
      </c>
      <c r="BK284" s="88">
        <v>2.0877050000000001</v>
      </c>
      <c r="BL284" s="12">
        <f>Table1[[#This Row],[Total (HRK million)    ]]*1000000/Table1[[#This Row],[Population 2014]]</f>
        <v>1132.7753662506784</v>
      </c>
      <c r="BM284" s="88">
        <f>Table1[[#This Row],[Total (HRK million)                                  ]]-Table1[[#This Row],[Total (HRK million)    ]]</f>
        <v>0.24629199999999996</v>
      </c>
      <c r="BN284" s="12">
        <f>Table1[[#This Row],[Total (HRK million)      ]]*1000000/Table1[[#This Row],[Population 2014]]</f>
        <v>133.63646228974494</v>
      </c>
      <c r="BO284" s="94">
        <v>3</v>
      </c>
      <c r="BP284" s="53">
        <v>2</v>
      </c>
      <c r="BQ284" s="55">
        <v>5</v>
      </c>
      <c r="BR284" s="26">
        <v>5</v>
      </c>
      <c r="BS284" s="13">
        <v>5</v>
      </c>
      <c r="BT284" s="13">
        <v>2</v>
      </c>
      <c r="BU284" s="13">
        <v>3</v>
      </c>
      <c r="BV284" s="13">
        <v>0</v>
      </c>
      <c r="BW284" s="56">
        <v>1</v>
      </c>
    </row>
    <row r="285" spans="1:75" x14ac:dyDescent="0.25">
      <c r="A285" s="14" t="s">
        <v>608</v>
      </c>
      <c r="B285" s="15" t="s">
        <v>665</v>
      </c>
      <c r="C285" s="15" t="s">
        <v>318</v>
      </c>
      <c r="D285" s="45">
        <v>1025</v>
      </c>
      <c r="E285" s="44">
        <v>5.2772523899999992</v>
      </c>
      <c r="F285" s="40">
        <f>Table1[[#This Row],[Total (HRK million)]]*1000000/Table1[[#This Row],[Population 2022]]</f>
        <v>5148.5389170731705</v>
      </c>
      <c r="G285" s="44">
        <v>4.8042894700000005</v>
      </c>
      <c r="H285" s="40">
        <f>Table1[[#This Row],[Total (HRK million)                ]]*1000000/Table1[[#This Row],[Population 2022]]</f>
        <v>4687.111678048781</v>
      </c>
      <c r="I285" s="44">
        <v>0.47296291999999901</v>
      </c>
      <c r="J285" s="40">
        <f>Table1[[#This Row],[Total (HRK million)                           ]]*1000000/Table1[[#This Row],[Population 2022]]</f>
        <v>461.42723902438928</v>
      </c>
      <c r="K285" s="45">
        <v>1067</v>
      </c>
      <c r="L285" s="44">
        <v>3.8519999999999999</v>
      </c>
      <c r="M285" s="40">
        <f>Table1[[#This Row],[Total (HRK million)  ]]*1000000/Table1[[#This Row],[Population 2021]]</f>
        <v>3610.1218369259605</v>
      </c>
      <c r="N285" s="44">
        <v>4.4942710000000003</v>
      </c>
      <c r="O285" s="40">
        <f>Table1[[#This Row],[Total (HRK million)                 ]]*1000000/Table1[[#This Row],[Population 2021]]</f>
        <v>4212.0627928772255</v>
      </c>
      <c r="P285" s="44">
        <v>-0.64227100000000048</v>
      </c>
      <c r="Q285" s="40">
        <f>Table1[[#This Row],[Total (HRK million)                            ]]*1000000/Table1[[#This Row],[Population 2021]]</f>
        <v>-601.94095595126566</v>
      </c>
      <c r="R285" s="64">
        <v>1042</v>
      </c>
      <c r="S285" s="35">
        <v>4.2353949999999996</v>
      </c>
      <c r="T285" s="36">
        <f>Table1[[#This Row],[Total (HRK million)   ]]*1000000/Table1[[#This Row],[Population 2020]]</f>
        <v>4064.6785028790787</v>
      </c>
      <c r="U285" s="35">
        <v>3.6837759999999999</v>
      </c>
      <c r="V285" s="36">
        <f>Table1[[#This Row],[Total (HRK million)                  ]]*1000000/Table1[[#This Row],[Population 2020]]</f>
        <v>3535.2936660268715</v>
      </c>
      <c r="W285" s="35">
        <f>Table1[[#This Row],[Total (HRK million)   ]]-Table1[[#This Row],[Total (HRK million)                  ]]</f>
        <v>0.55161899999999964</v>
      </c>
      <c r="X285" s="36">
        <f>Table1[[#This Row],[Total (HRK million)                             ]]*1000000/Table1[[#This Row],[Population 2020]]</f>
        <v>529.38483685220694</v>
      </c>
      <c r="Y285" s="68">
        <v>1075</v>
      </c>
      <c r="Z285" s="7">
        <v>4.510783</v>
      </c>
      <c r="AA285" s="6">
        <f>Table1[[#This Row],[Total (HRK million)                     ]]*1000000/Table1[[#This Row],[Population 2019                 ]]</f>
        <v>4196.0772093023252</v>
      </c>
      <c r="AB285" s="7">
        <v>4.6174650000000002</v>
      </c>
      <c r="AC285" s="6">
        <f>Table1[[#This Row],[Total (HRK million)                                   ]]*1000000/Table1[[#This Row],[Population 2019                 ]]</f>
        <v>4295.316279069767</v>
      </c>
      <c r="AD285" s="7">
        <f>Table1[[#This Row],[Total (HRK million)                     ]]-Table1[[#This Row],[Total (HRK million)                                   ]]</f>
        <v>-0.10668200000000017</v>
      </c>
      <c r="AE285" s="8">
        <f>Table1[[#This Row],[Total (HRK million)                       ]]*1000000/Table1[[#This Row],[Population 2019                 ]]</f>
        <v>-99.239069767442004</v>
      </c>
      <c r="AF285" s="6">
        <v>1123</v>
      </c>
      <c r="AG285" s="7">
        <v>4.0868979999999997</v>
      </c>
      <c r="AH285" s="6">
        <f>Table1[[#This Row],[Total (HRK million)                                 ]]*1000000/Table1[[#This Row],[Population 2018]]</f>
        <v>3639.2680320569898</v>
      </c>
      <c r="AI285" s="7">
        <v>4.113429</v>
      </c>
      <c r="AJ285" s="6">
        <f>Table1[[#This Row],[Total (HRK million)                                     ]]*1000000/Table1[[#This Row],[Population 2018]]</f>
        <v>3662.8931433659841</v>
      </c>
      <c r="AK285" s="7">
        <f>Table1[[#This Row],[Total (HRK million)                                 ]]-Table1[[#This Row],[Total (HRK million)                                     ]]</f>
        <v>-2.6531000000000304E-2</v>
      </c>
      <c r="AL285" s="8">
        <f>Table1[[#This Row],[Total (HRK million)                                      ]]*1000000/Table1[[#This Row],[Population 2018]]</f>
        <v>-23.62511130899404</v>
      </c>
      <c r="AM285" s="9">
        <v>1209</v>
      </c>
      <c r="AN285" s="10">
        <v>3.2609720000000002</v>
      </c>
      <c r="AO285" s="11">
        <f>Table1[[#This Row],[Total (HRK million)                                         ]]*1000000/Table1[[#This Row],[Population 2017               ]]</f>
        <v>2697.2473118279568</v>
      </c>
      <c r="AP285" s="10">
        <v>3.2469160000000001</v>
      </c>
      <c r="AQ285" s="11">
        <f>Table1[[#This Row],[Total (HRK million)                                          ]]*1000000/Table1[[#This Row],[Population 2017               ]]</f>
        <v>2685.6211745244004</v>
      </c>
      <c r="AR285" s="10">
        <f>Table1[[#This Row],[Total (HRK million)                                         ]]-Table1[[#This Row],[Total (HRK million)                                          ]]</f>
        <v>1.4056000000000068E-2</v>
      </c>
      <c r="AS285" s="11">
        <f>Table1[[#This Row],[Total (HRK million)                                                  ]]*1000000/Table1[[#This Row],[Population 2017               ]]</f>
        <v>11.626137303556716</v>
      </c>
      <c r="AT285" s="45">
        <v>1298</v>
      </c>
      <c r="AU285" s="46">
        <v>2.7306689999999998</v>
      </c>
      <c r="AV285" s="13">
        <f>Table1[[#This Row],[Total (HRK million)                                ]]*1000000/Table1[[#This Row],[Population 2016]]</f>
        <v>2103.751155624037</v>
      </c>
      <c r="AW285" s="46">
        <v>2.3597860000000002</v>
      </c>
      <c r="AX285" s="13">
        <f>Table1[[#This Row],[Total (HRK million)                                                        ]]*1000000/Table1[[#This Row],[Population 2016]]</f>
        <v>1818.0169491525423</v>
      </c>
      <c r="AY285" s="82">
        <f>Table1[[#This Row],[Total (HRK million)                                ]]-Table1[[#This Row],[Total (HRK million)                                                        ]]</f>
        <v>0.37088299999999963</v>
      </c>
      <c r="AZ285" s="13">
        <f>Table1[[#This Row],[Total (HRK million)                                                                      ]]*1000000/Table1[[#This Row],[Population 2016]]</f>
        <v>285.73420647149436</v>
      </c>
      <c r="BA285" s="68">
        <v>1366</v>
      </c>
      <c r="BB285" s="52">
        <v>2.1326209999999999</v>
      </c>
      <c r="BC285" s="13">
        <f>Table1[[#This Row],[Total (HRK million)                                                           ]]*1000000/Table1[[#This Row],[Population 2015]]</f>
        <v>1561.2159590043923</v>
      </c>
      <c r="BD285" s="52">
        <v>2.4448439999999998</v>
      </c>
      <c r="BE285" s="13">
        <f>Table1[[#This Row],[Total (HRK million) ]]*1000000/Table1[[#This Row],[Population 2015]]</f>
        <v>1789.783308931186</v>
      </c>
      <c r="BF285" s="82">
        <f>Table1[[#This Row],[Total (HRK million)                                                           ]]-Table1[[#This Row],[Total (HRK million) ]]</f>
        <v>-0.31222299999999992</v>
      </c>
      <c r="BG285" s="13">
        <f>Table1[[#This Row],[Total (HRK million)     ]]*1000000/Table1[[#This Row],[Population 2015]]</f>
        <v>-228.56734992679353</v>
      </c>
      <c r="BH285" s="68">
        <v>1397</v>
      </c>
      <c r="BI285" s="88">
        <v>1.9459979999999999</v>
      </c>
      <c r="BJ285" s="12">
        <f>Table1[[#This Row],[Total (HRK million)                                  ]]*1000000/Table1[[#This Row],[Population 2014]]</f>
        <v>1392.9835361488904</v>
      </c>
      <c r="BK285" s="88">
        <v>1.9251</v>
      </c>
      <c r="BL285" s="12">
        <f>Table1[[#This Row],[Total (HRK million)    ]]*1000000/Table1[[#This Row],[Population 2014]]</f>
        <v>1378.0243378668576</v>
      </c>
      <c r="BM285" s="88">
        <f>Table1[[#This Row],[Total (HRK million)                                  ]]-Table1[[#This Row],[Total (HRK million)    ]]</f>
        <v>2.0897999999999861E-2</v>
      </c>
      <c r="BN285" s="12">
        <f>Table1[[#This Row],[Total (HRK million)      ]]*1000000/Table1[[#This Row],[Population 2014]]</f>
        <v>14.959198282032828</v>
      </c>
      <c r="BO285" s="94">
        <v>5</v>
      </c>
      <c r="BP285" s="53">
        <v>5</v>
      </c>
      <c r="BQ285" s="55">
        <v>5</v>
      </c>
      <c r="BR285" s="26">
        <v>5</v>
      </c>
      <c r="BS285" s="13">
        <v>5</v>
      </c>
      <c r="BT285" s="13">
        <v>5</v>
      </c>
      <c r="BU285" s="13">
        <v>2</v>
      </c>
      <c r="BV285" s="13">
        <v>0</v>
      </c>
      <c r="BW285" s="56">
        <v>2</v>
      </c>
    </row>
    <row r="286" spans="1:75" x14ac:dyDescent="0.25">
      <c r="A286" s="14" t="s">
        <v>608</v>
      </c>
      <c r="B286" s="15" t="s">
        <v>660</v>
      </c>
      <c r="C286" s="15" t="s">
        <v>473</v>
      </c>
      <c r="D286" s="45">
        <v>984</v>
      </c>
      <c r="E286" s="44">
        <v>14.85682237</v>
      </c>
      <c r="F286" s="40">
        <f>Table1[[#This Row],[Total (HRK million)]]*1000000/Table1[[#This Row],[Population 2022]]</f>
        <v>15098.396717479674</v>
      </c>
      <c r="G286" s="44">
        <v>14.860505379999999</v>
      </c>
      <c r="H286" s="40">
        <f>Table1[[#This Row],[Total (HRK million)                ]]*1000000/Table1[[#This Row],[Population 2022]]</f>
        <v>15102.139613821137</v>
      </c>
      <c r="I286" s="44">
        <v>-3.6830099999997767E-3</v>
      </c>
      <c r="J286" s="40">
        <f>Table1[[#This Row],[Total (HRK million)                           ]]*1000000/Table1[[#This Row],[Population 2022]]</f>
        <v>-3.7428963414631875</v>
      </c>
      <c r="K286" s="45">
        <v>931</v>
      </c>
      <c r="L286" s="44">
        <v>10.142386999999999</v>
      </c>
      <c r="M286" s="40">
        <f>Table1[[#This Row],[Total (HRK million)  ]]*1000000/Table1[[#This Row],[Population 2021]]</f>
        <v>10894.078410311493</v>
      </c>
      <c r="N286" s="44">
        <v>10.877898999999999</v>
      </c>
      <c r="O286" s="40">
        <f>Table1[[#This Row],[Total (HRK million)                 ]]*1000000/Table1[[#This Row],[Population 2021]]</f>
        <v>11684.102040816326</v>
      </c>
      <c r="P286" s="44">
        <v>-0.73551199999999994</v>
      </c>
      <c r="Q286" s="40">
        <f>Table1[[#This Row],[Total (HRK million)                            ]]*1000000/Table1[[#This Row],[Population 2021]]</f>
        <v>-790.02363050483348</v>
      </c>
      <c r="R286" s="64">
        <v>1200</v>
      </c>
      <c r="S286" s="35">
        <v>13.236658</v>
      </c>
      <c r="T286" s="36">
        <f>Table1[[#This Row],[Total (HRK million)   ]]*1000000/Table1[[#This Row],[Population 2020]]</f>
        <v>11030.548333333334</v>
      </c>
      <c r="U286" s="35">
        <v>12.015494</v>
      </c>
      <c r="V286" s="36">
        <f>Table1[[#This Row],[Total (HRK million)                  ]]*1000000/Table1[[#This Row],[Population 2020]]</f>
        <v>10012.911666666667</v>
      </c>
      <c r="W286" s="35">
        <f>Table1[[#This Row],[Total (HRK million)   ]]-Table1[[#This Row],[Total (HRK million)                  ]]</f>
        <v>1.2211639999999999</v>
      </c>
      <c r="X286" s="36">
        <f>Table1[[#This Row],[Total (HRK million)                             ]]*1000000/Table1[[#This Row],[Population 2020]]</f>
        <v>1017.6366666666667</v>
      </c>
      <c r="Y286" s="68">
        <v>1198</v>
      </c>
      <c r="Z286" s="7">
        <v>11.714411</v>
      </c>
      <c r="AA286" s="6">
        <f>Table1[[#This Row],[Total (HRK million)                     ]]*1000000/Table1[[#This Row],[Population 2019                 ]]</f>
        <v>9778.3063439065118</v>
      </c>
      <c r="AB286" s="7">
        <v>12.972434</v>
      </c>
      <c r="AC286" s="6">
        <f>Table1[[#This Row],[Total (HRK million)                                   ]]*1000000/Table1[[#This Row],[Population 2019                 ]]</f>
        <v>10828.409015025041</v>
      </c>
      <c r="AD286" s="7">
        <f>Table1[[#This Row],[Total (HRK million)                     ]]-Table1[[#This Row],[Total (HRK million)                                   ]]</f>
        <v>-1.2580229999999997</v>
      </c>
      <c r="AE286" s="8">
        <f>Table1[[#This Row],[Total (HRK million)                       ]]*1000000/Table1[[#This Row],[Population 2019                 ]]</f>
        <v>-1050.1026711185307</v>
      </c>
      <c r="AF286" s="6">
        <v>1153</v>
      </c>
      <c r="AG286" s="7">
        <v>7.5239570000000002</v>
      </c>
      <c r="AH286" s="6">
        <f>Table1[[#This Row],[Total (HRK million)                                 ]]*1000000/Table1[[#This Row],[Population 2018]]</f>
        <v>6525.5481352992192</v>
      </c>
      <c r="AI286" s="7">
        <v>9.3240630000000007</v>
      </c>
      <c r="AJ286" s="6">
        <f>Table1[[#This Row],[Total (HRK million)                                     ]]*1000000/Table1[[#This Row],[Population 2018]]</f>
        <v>8086.7849089332176</v>
      </c>
      <c r="AK286" s="7">
        <f>Table1[[#This Row],[Total (HRK million)                                 ]]-Table1[[#This Row],[Total (HRK million)                                     ]]</f>
        <v>-1.8001060000000004</v>
      </c>
      <c r="AL286" s="8">
        <f>Table1[[#This Row],[Total (HRK million)                                      ]]*1000000/Table1[[#This Row],[Population 2018]]</f>
        <v>-1561.2367736339986</v>
      </c>
      <c r="AM286" s="9">
        <v>1140</v>
      </c>
      <c r="AN286" s="10">
        <v>6.5630280000000001</v>
      </c>
      <c r="AO286" s="11">
        <f>Table1[[#This Row],[Total (HRK million)                                         ]]*1000000/Table1[[#This Row],[Population 2017               ]]</f>
        <v>5757.0421052631582</v>
      </c>
      <c r="AP286" s="10">
        <v>5.7719810000000003</v>
      </c>
      <c r="AQ286" s="11">
        <f>Table1[[#This Row],[Total (HRK million)                                          ]]*1000000/Table1[[#This Row],[Population 2017               ]]</f>
        <v>5063.1412280701752</v>
      </c>
      <c r="AR286" s="10">
        <f>Table1[[#This Row],[Total (HRK million)                                         ]]-Table1[[#This Row],[Total (HRK million)                                          ]]</f>
        <v>0.79104699999999983</v>
      </c>
      <c r="AS286" s="11">
        <f>Table1[[#This Row],[Total (HRK million)                                                  ]]*1000000/Table1[[#This Row],[Population 2017               ]]</f>
        <v>693.90087719298231</v>
      </c>
      <c r="AT286" s="45">
        <v>1149</v>
      </c>
      <c r="AU286" s="46">
        <v>12.537820999999999</v>
      </c>
      <c r="AV286" s="13">
        <f>Table1[[#This Row],[Total (HRK million)                                ]]*1000000/Table1[[#This Row],[Population 2016]]</f>
        <v>10911.941688424717</v>
      </c>
      <c r="AW286" s="46">
        <v>10.913529</v>
      </c>
      <c r="AX286" s="13">
        <f>Table1[[#This Row],[Total (HRK million)                                                        ]]*1000000/Table1[[#This Row],[Population 2016]]</f>
        <v>9498.2845953002616</v>
      </c>
      <c r="AY286" s="82">
        <f>Table1[[#This Row],[Total (HRK million)                                ]]-Table1[[#This Row],[Total (HRK million)                                                        ]]</f>
        <v>1.6242919999999987</v>
      </c>
      <c r="AZ286" s="13">
        <f>Table1[[#This Row],[Total (HRK million)                                                                      ]]*1000000/Table1[[#This Row],[Population 2016]]</f>
        <v>1413.6570931244551</v>
      </c>
      <c r="BA286" s="68">
        <v>1161</v>
      </c>
      <c r="BB286" s="52">
        <v>6.1247910000000001</v>
      </c>
      <c r="BC286" s="13">
        <f>Table1[[#This Row],[Total (HRK million)                                                           ]]*1000000/Table1[[#This Row],[Population 2015]]</f>
        <v>5275.4444444444443</v>
      </c>
      <c r="BD286" s="52">
        <v>4.6432070000000003</v>
      </c>
      <c r="BE286" s="13">
        <f>Table1[[#This Row],[Total (HRK million) ]]*1000000/Table1[[#This Row],[Population 2015]]</f>
        <v>3999.3169681309214</v>
      </c>
      <c r="BF286" s="82">
        <f>Table1[[#This Row],[Total (HRK million)                                                           ]]-Table1[[#This Row],[Total (HRK million) ]]</f>
        <v>1.4815839999999998</v>
      </c>
      <c r="BG286" s="13">
        <f>Table1[[#This Row],[Total (HRK million)     ]]*1000000/Table1[[#This Row],[Population 2015]]</f>
        <v>1276.1274763135227</v>
      </c>
      <c r="BH286" s="68">
        <v>1143</v>
      </c>
      <c r="BI286" s="88">
        <v>7.2513259999999997</v>
      </c>
      <c r="BJ286" s="12">
        <f>Table1[[#This Row],[Total (HRK million)                                  ]]*1000000/Table1[[#This Row],[Population 2014]]</f>
        <v>6344.1172353455822</v>
      </c>
      <c r="BK286" s="88">
        <v>8.2086269999999999</v>
      </c>
      <c r="BL286" s="12">
        <f>Table1[[#This Row],[Total (HRK million)    ]]*1000000/Table1[[#This Row],[Population 2014]]</f>
        <v>7181.6509186351705</v>
      </c>
      <c r="BM286" s="88">
        <f>Table1[[#This Row],[Total (HRK million)                                  ]]-Table1[[#This Row],[Total (HRK million)    ]]</f>
        <v>-0.95730100000000018</v>
      </c>
      <c r="BN286" s="12">
        <f>Table1[[#This Row],[Total (HRK million)      ]]*1000000/Table1[[#This Row],[Population 2014]]</f>
        <v>-837.53368328958902</v>
      </c>
      <c r="BO286" s="94">
        <v>5</v>
      </c>
      <c r="BP286" s="53">
        <v>4</v>
      </c>
      <c r="BQ286" s="55">
        <v>4</v>
      </c>
      <c r="BR286" s="26">
        <v>3</v>
      </c>
      <c r="BS286" s="13">
        <v>2</v>
      </c>
      <c r="BT286" s="13">
        <v>0</v>
      </c>
      <c r="BU286" s="13">
        <v>2</v>
      </c>
      <c r="BV286" s="13">
        <v>1</v>
      </c>
      <c r="BW286" s="56">
        <v>1</v>
      </c>
    </row>
    <row r="287" spans="1:75" x14ac:dyDescent="0.25">
      <c r="A287" s="14" t="s">
        <v>608</v>
      </c>
      <c r="B287" s="15" t="s">
        <v>663</v>
      </c>
      <c r="C287" s="15" t="s">
        <v>520</v>
      </c>
      <c r="D287" s="45">
        <v>1063</v>
      </c>
      <c r="E287" s="44">
        <v>9.9470330400000009</v>
      </c>
      <c r="F287" s="40">
        <f>Table1[[#This Row],[Total (HRK million)]]*1000000/Table1[[#This Row],[Population 2022]]</f>
        <v>9357.5099153339615</v>
      </c>
      <c r="G287" s="44">
        <v>9.4099385099999999</v>
      </c>
      <c r="H287" s="40">
        <f>Table1[[#This Row],[Total (HRK million)                ]]*1000000/Table1[[#This Row],[Population 2022]]</f>
        <v>8852.2469520225768</v>
      </c>
      <c r="I287" s="44">
        <v>0.53709453000000118</v>
      </c>
      <c r="J287" s="40">
        <f>Table1[[#This Row],[Total (HRK million)                           ]]*1000000/Table1[[#This Row],[Population 2022]]</f>
        <v>505.262963311384</v>
      </c>
      <c r="K287" s="45">
        <v>1062</v>
      </c>
      <c r="L287" s="44">
        <v>8.4590449999999997</v>
      </c>
      <c r="M287" s="40">
        <f>Table1[[#This Row],[Total (HRK million)  ]]*1000000/Table1[[#This Row],[Population 2021]]</f>
        <v>7965.2024482109227</v>
      </c>
      <c r="N287" s="44">
        <v>10.200920999999999</v>
      </c>
      <c r="O287" s="40">
        <f>Table1[[#This Row],[Total (HRK million)                 ]]*1000000/Table1[[#This Row],[Population 2021]]</f>
        <v>9605.387005649718</v>
      </c>
      <c r="P287" s="44">
        <v>-1.7418759999999995</v>
      </c>
      <c r="Q287" s="40">
        <f>Table1[[#This Row],[Total (HRK million)                            ]]*1000000/Table1[[#This Row],[Population 2021]]</f>
        <v>-1640.1845574387944</v>
      </c>
      <c r="R287" s="64">
        <v>1172</v>
      </c>
      <c r="S287" s="35">
        <v>7.0030999999999999</v>
      </c>
      <c r="T287" s="36">
        <f>Table1[[#This Row],[Total (HRK million)   ]]*1000000/Table1[[#This Row],[Population 2020]]</f>
        <v>5975.3412969283272</v>
      </c>
      <c r="U287" s="35">
        <v>8.3657620000000001</v>
      </c>
      <c r="V287" s="36">
        <f>Table1[[#This Row],[Total (HRK million)                  ]]*1000000/Table1[[#This Row],[Population 2020]]</f>
        <v>7138.022184300341</v>
      </c>
      <c r="W287" s="35">
        <f>Table1[[#This Row],[Total (HRK million)   ]]-Table1[[#This Row],[Total (HRK million)                  ]]</f>
        <v>-1.3626620000000003</v>
      </c>
      <c r="X287" s="36">
        <f>Table1[[#This Row],[Total (HRK million)                             ]]*1000000/Table1[[#This Row],[Population 2020]]</f>
        <v>-1162.6808873720138</v>
      </c>
      <c r="Y287" s="68">
        <v>1162</v>
      </c>
      <c r="Z287" s="7">
        <v>11.161799999999999</v>
      </c>
      <c r="AA287" s="6">
        <f>Table1[[#This Row],[Total (HRK million)                     ]]*1000000/Table1[[#This Row],[Population 2019                 ]]</f>
        <v>9605.6798623063678</v>
      </c>
      <c r="AB287" s="7">
        <v>9.5118989999999997</v>
      </c>
      <c r="AC287" s="6">
        <f>Table1[[#This Row],[Total (HRK million)                                   ]]*1000000/Table1[[#This Row],[Population 2019                 ]]</f>
        <v>8185.7994836488815</v>
      </c>
      <c r="AD287" s="7">
        <f>Table1[[#This Row],[Total (HRK million)                     ]]-Table1[[#This Row],[Total (HRK million)                                   ]]</f>
        <v>1.6499009999999998</v>
      </c>
      <c r="AE287" s="8">
        <f>Table1[[#This Row],[Total (HRK million)                       ]]*1000000/Table1[[#This Row],[Population 2019                 ]]</f>
        <v>1419.880378657487</v>
      </c>
      <c r="AF287" s="6">
        <v>1155</v>
      </c>
      <c r="AG287" s="7">
        <v>10.688699</v>
      </c>
      <c r="AH287" s="6">
        <f>Table1[[#This Row],[Total (HRK million)                                 ]]*1000000/Table1[[#This Row],[Population 2018]]</f>
        <v>9254.2848484848491</v>
      </c>
      <c r="AI287" s="7">
        <v>8.5645880000000005</v>
      </c>
      <c r="AJ287" s="6">
        <f>Table1[[#This Row],[Total (HRK million)                                     ]]*1000000/Table1[[#This Row],[Population 2018]]</f>
        <v>7415.2277056277053</v>
      </c>
      <c r="AK287" s="7">
        <f>Table1[[#This Row],[Total (HRK million)                                 ]]-Table1[[#This Row],[Total (HRK million)                                     ]]</f>
        <v>2.1241109999999992</v>
      </c>
      <c r="AL287" s="8">
        <f>Table1[[#This Row],[Total (HRK million)                                      ]]*1000000/Table1[[#This Row],[Population 2018]]</f>
        <v>1839.057142857142</v>
      </c>
      <c r="AM287" s="9">
        <v>1146</v>
      </c>
      <c r="AN287" s="10">
        <v>8.3536769999999994</v>
      </c>
      <c r="AO287" s="11">
        <f>Table1[[#This Row],[Total (HRK million)                                         ]]*1000000/Table1[[#This Row],[Population 2017               ]]</f>
        <v>7289.4214659685858</v>
      </c>
      <c r="AP287" s="10">
        <v>10.851257</v>
      </c>
      <c r="AQ287" s="11">
        <f>Table1[[#This Row],[Total (HRK million)                                          ]]*1000000/Table1[[#This Row],[Population 2017               ]]</f>
        <v>9468.8106457242575</v>
      </c>
      <c r="AR287" s="10">
        <f>Table1[[#This Row],[Total (HRK million)                                         ]]-Table1[[#This Row],[Total (HRK million)                                          ]]</f>
        <v>-2.497580000000001</v>
      </c>
      <c r="AS287" s="11">
        <f>Table1[[#This Row],[Total (HRK million)                                                  ]]*1000000/Table1[[#This Row],[Population 2017               ]]</f>
        <v>-2179.3891797556726</v>
      </c>
      <c r="AT287" s="45">
        <v>1146</v>
      </c>
      <c r="AU287" s="46">
        <v>7.87765</v>
      </c>
      <c r="AV287" s="13">
        <f>Table1[[#This Row],[Total (HRK million)                                ]]*1000000/Table1[[#This Row],[Population 2016]]</f>
        <v>6874.040139616056</v>
      </c>
      <c r="AW287" s="46">
        <v>7.2538390000000001</v>
      </c>
      <c r="AX287" s="13">
        <f>Table1[[#This Row],[Total (HRK million)                                                        ]]*1000000/Table1[[#This Row],[Population 2016]]</f>
        <v>6329.7024432809776</v>
      </c>
      <c r="AY287" s="82">
        <f>Table1[[#This Row],[Total (HRK million)                                ]]-Table1[[#This Row],[Total (HRK million)                                                        ]]</f>
        <v>0.62381099999999989</v>
      </c>
      <c r="AZ287" s="13">
        <f>Table1[[#This Row],[Total (HRK million)                                                                      ]]*1000000/Table1[[#This Row],[Population 2016]]</f>
        <v>544.33769633507848</v>
      </c>
      <c r="BA287" s="68">
        <v>1162</v>
      </c>
      <c r="BB287" s="52">
        <v>6.4615150000000003</v>
      </c>
      <c r="BC287" s="13">
        <f>Table1[[#This Row],[Total (HRK million)                                                           ]]*1000000/Table1[[#This Row],[Population 2015]]</f>
        <v>5560.6841652323583</v>
      </c>
      <c r="BD287" s="52">
        <v>6.4478499999999999</v>
      </c>
      <c r="BE287" s="13">
        <f>Table1[[#This Row],[Total (HRK million) ]]*1000000/Table1[[#This Row],[Population 2015]]</f>
        <v>5548.924268502582</v>
      </c>
      <c r="BF287" s="82">
        <f>Table1[[#This Row],[Total (HRK million)                                                           ]]-Table1[[#This Row],[Total (HRK million) ]]</f>
        <v>1.3665000000000482E-2</v>
      </c>
      <c r="BG287" s="13">
        <f>Table1[[#This Row],[Total (HRK million)     ]]*1000000/Table1[[#This Row],[Population 2015]]</f>
        <v>11.759896729776663</v>
      </c>
      <c r="BH287" s="68">
        <v>1140</v>
      </c>
      <c r="BI287" s="88">
        <v>8.2680399999999992</v>
      </c>
      <c r="BJ287" s="12">
        <f>Table1[[#This Row],[Total (HRK million)                                  ]]*1000000/Table1[[#This Row],[Population 2014]]</f>
        <v>7252.6666666666661</v>
      </c>
      <c r="BK287" s="88">
        <v>7.4957000000000003</v>
      </c>
      <c r="BL287" s="12">
        <f>Table1[[#This Row],[Total (HRK million)    ]]*1000000/Table1[[#This Row],[Population 2014]]</f>
        <v>6575.1754385964914</v>
      </c>
      <c r="BM287" s="88">
        <f>Table1[[#This Row],[Total (HRK million)                                  ]]-Table1[[#This Row],[Total (HRK million)    ]]</f>
        <v>0.77233999999999892</v>
      </c>
      <c r="BN287" s="12">
        <f>Table1[[#This Row],[Total (HRK million)      ]]*1000000/Table1[[#This Row],[Population 2014]]</f>
        <v>677.49122807017454</v>
      </c>
      <c r="BO287" s="94">
        <v>5</v>
      </c>
      <c r="BP287" s="53">
        <v>5</v>
      </c>
      <c r="BQ287" s="55">
        <v>5</v>
      </c>
      <c r="BR287" s="26">
        <v>3</v>
      </c>
      <c r="BS287" s="13">
        <v>2</v>
      </c>
      <c r="BT287" s="13">
        <v>2</v>
      </c>
      <c r="BU287" s="13">
        <v>2</v>
      </c>
      <c r="BV287" s="13">
        <v>2</v>
      </c>
      <c r="BW287" s="56">
        <v>1</v>
      </c>
    </row>
    <row r="288" spans="1:75" x14ac:dyDescent="0.25">
      <c r="A288" s="14" t="s">
        <v>608</v>
      </c>
      <c r="B288" s="15" t="s">
        <v>672</v>
      </c>
      <c r="C288" s="15" t="s">
        <v>255</v>
      </c>
      <c r="D288" s="45">
        <v>1734</v>
      </c>
      <c r="E288" s="44">
        <v>26.465981149999998</v>
      </c>
      <c r="F288" s="40">
        <f>Table1[[#This Row],[Total (HRK million)]]*1000000/Table1[[#This Row],[Population 2022]]</f>
        <v>15262.964907727795</v>
      </c>
      <c r="G288" s="44">
        <v>18.304456490000003</v>
      </c>
      <c r="H288" s="40">
        <f>Table1[[#This Row],[Total (HRK million)                ]]*1000000/Table1[[#This Row],[Population 2022]]</f>
        <v>10556.20328143022</v>
      </c>
      <c r="I288" s="44">
        <v>8.161524659999996</v>
      </c>
      <c r="J288" s="40">
        <f>Table1[[#This Row],[Total (HRK million)                           ]]*1000000/Table1[[#This Row],[Population 2022]]</f>
        <v>4706.7616262975762</v>
      </c>
      <c r="K288" s="45">
        <v>1767</v>
      </c>
      <c r="L288" s="44">
        <v>14.447044999999999</v>
      </c>
      <c r="M288" s="40">
        <f>Table1[[#This Row],[Total (HRK million)  ]]*1000000/Table1[[#This Row],[Population 2021]]</f>
        <v>8176.0299943406908</v>
      </c>
      <c r="N288" s="44">
        <v>13.398096000000001</v>
      </c>
      <c r="O288" s="40">
        <f>Table1[[#This Row],[Total (HRK million)                 ]]*1000000/Table1[[#This Row],[Population 2021]]</f>
        <v>7582.3972835314089</v>
      </c>
      <c r="P288" s="44">
        <v>1.0489489999999986</v>
      </c>
      <c r="Q288" s="40">
        <f>Table1[[#This Row],[Total (HRK million)                            ]]*1000000/Table1[[#This Row],[Population 2021]]</f>
        <v>593.63271080928052</v>
      </c>
      <c r="R288" s="64">
        <v>1819</v>
      </c>
      <c r="S288" s="35">
        <v>11.879732000000001</v>
      </c>
      <c r="T288" s="36">
        <f>Table1[[#This Row],[Total (HRK million)   ]]*1000000/Table1[[#This Row],[Population 2020]]</f>
        <v>6530.9136888400217</v>
      </c>
      <c r="U288" s="35">
        <v>15.728560999999999</v>
      </c>
      <c r="V288" s="36">
        <f>Table1[[#This Row],[Total (HRK million)                  ]]*1000000/Table1[[#This Row],[Population 2020]]</f>
        <v>8646.8174821330394</v>
      </c>
      <c r="W288" s="35">
        <f>Table1[[#This Row],[Total (HRK million)   ]]-Table1[[#This Row],[Total (HRK million)                  ]]</f>
        <v>-3.8488289999999985</v>
      </c>
      <c r="X288" s="36">
        <f>Table1[[#This Row],[Total (HRK million)                             ]]*1000000/Table1[[#This Row],[Population 2020]]</f>
        <v>-2115.9037932930173</v>
      </c>
      <c r="Y288" s="68">
        <v>1856</v>
      </c>
      <c r="Z288" s="7">
        <v>11.767974000000001</v>
      </c>
      <c r="AA288" s="6">
        <f>Table1[[#This Row],[Total (HRK million)                     ]]*1000000/Table1[[#This Row],[Population 2019                 ]]</f>
        <v>6340.5032327586205</v>
      </c>
      <c r="AB288" s="7">
        <v>13.953670000000001</v>
      </c>
      <c r="AC288" s="6">
        <f>Table1[[#This Row],[Total (HRK million)                                   ]]*1000000/Table1[[#This Row],[Population 2019                 ]]</f>
        <v>7518.1411637931033</v>
      </c>
      <c r="AD288" s="7">
        <f>Table1[[#This Row],[Total (HRK million)                     ]]-Table1[[#This Row],[Total (HRK million)                                   ]]</f>
        <v>-2.1856960000000001</v>
      </c>
      <c r="AE288" s="8">
        <f>Table1[[#This Row],[Total (HRK million)                       ]]*1000000/Table1[[#This Row],[Population 2019                 ]]</f>
        <v>-1177.6379310344828</v>
      </c>
      <c r="AF288" s="6">
        <v>1894</v>
      </c>
      <c r="AG288" s="7">
        <v>10.503123</v>
      </c>
      <c r="AH288" s="6">
        <f>Table1[[#This Row],[Total (HRK million)                                 ]]*1000000/Table1[[#This Row],[Population 2018]]</f>
        <v>5545.4714889123552</v>
      </c>
      <c r="AI288" s="7">
        <v>9.7986149999999999</v>
      </c>
      <c r="AJ288" s="6">
        <f>Table1[[#This Row],[Total (HRK million)                                     ]]*1000000/Table1[[#This Row],[Population 2018]]</f>
        <v>5173.503167898627</v>
      </c>
      <c r="AK288" s="7">
        <f>Table1[[#This Row],[Total (HRK million)                                 ]]-Table1[[#This Row],[Total (HRK million)                                     ]]</f>
        <v>0.70450800000000058</v>
      </c>
      <c r="AL288" s="8">
        <f>Table1[[#This Row],[Total (HRK million)                                      ]]*1000000/Table1[[#This Row],[Population 2018]]</f>
        <v>371.96832101372786</v>
      </c>
      <c r="AM288" s="9">
        <v>1943</v>
      </c>
      <c r="AN288" s="10">
        <v>7.988721</v>
      </c>
      <c r="AO288" s="11">
        <f>Table1[[#This Row],[Total (HRK million)                                         ]]*1000000/Table1[[#This Row],[Population 2017               ]]</f>
        <v>4111.5393721049923</v>
      </c>
      <c r="AP288" s="10">
        <v>7.6714739999999999</v>
      </c>
      <c r="AQ288" s="11">
        <f>Table1[[#This Row],[Total (HRK million)                                          ]]*1000000/Table1[[#This Row],[Population 2017               ]]</f>
        <v>3948.2624806999484</v>
      </c>
      <c r="AR288" s="10">
        <f>Table1[[#This Row],[Total (HRK million)                                         ]]-Table1[[#This Row],[Total (HRK million)                                          ]]</f>
        <v>0.31724700000000006</v>
      </c>
      <c r="AS288" s="11">
        <f>Table1[[#This Row],[Total (HRK million)                                                  ]]*1000000/Table1[[#This Row],[Population 2017               ]]</f>
        <v>163.27689140504378</v>
      </c>
      <c r="AT288" s="45">
        <v>1988</v>
      </c>
      <c r="AU288" s="46">
        <v>7.9862419999999998</v>
      </c>
      <c r="AV288" s="13">
        <f>Table1[[#This Row],[Total (HRK million)                                ]]*1000000/Table1[[#This Row],[Population 2016]]</f>
        <v>4017.2243460764589</v>
      </c>
      <c r="AW288" s="46">
        <v>8.2234069999999999</v>
      </c>
      <c r="AX288" s="13">
        <f>Table1[[#This Row],[Total (HRK million)                                                        ]]*1000000/Table1[[#This Row],[Population 2016]]</f>
        <v>4136.5226358148893</v>
      </c>
      <c r="AY288" s="82">
        <f>Table1[[#This Row],[Total (HRK million)                                ]]-Table1[[#This Row],[Total (HRK million)                                                        ]]</f>
        <v>-0.23716500000000007</v>
      </c>
      <c r="AZ288" s="13">
        <f>Table1[[#This Row],[Total (HRK million)                                                                      ]]*1000000/Table1[[#This Row],[Population 2016]]</f>
        <v>-119.29828973843061</v>
      </c>
      <c r="BA288" s="68">
        <v>2000</v>
      </c>
      <c r="BB288" s="52">
        <v>9.3323230000000006</v>
      </c>
      <c r="BC288" s="13">
        <f>Table1[[#This Row],[Total (HRK million)                                                           ]]*1000000/Table1[[#This Row],[Population 2015]]</f>
        <v>4666.1615000000002</v>
      </c>
      <c r="BD288" s="52">
        <v>11.257860000000001</v>
      </c>
      <c r="BE288" s="13">
        <f>Table1[[#This Row],[Total (HRK million) ]]*1000000/Table1[[#This Row],[Population 2015]]</f>
        <v>5628.93</v>
      </c>
      <c r="BF288" s="82">
        <f>Table1[[#This Row],[Total (HRK million)                                                           ]]-Table1[[#This Row],[Total (HRK million) ]]</f>
        <v>-1.9255370000000003</v>
      </c>
      <c r="BG288" s="13">
        <f>Table1[[#This Row],[Total (HRK million)     ]]*1000000/Table1[[#This Row],[Population 2015]]</f>
        <v>-962.76850000000013</v>
      </c>
      <c r="BH288" s="68">
        <v>2041</v>
      </c>
      <c r="BI288" s="88">
        <v>11.524433999999999</v>
      </c>
      <c r="BJ288" s="12">
        <f>Table1[[#This Row],[Total (HRK million)                                  ]]*1000000/Table1[[#This Row],[Population 2014]]</f>
        <v>5646.4644781969619</v>
      </c>
      <c r="BK288" s="88">
        <v>12.603481</v>
      </c>
      <c r="BL288" s="12">
        <f>Table1[[#This Row],[Total (HRK million)    ]]*1000000/Table1[[#This Row],[Population 2014]]</f>
        <v>6175.1499265066141</v>
      </c>
      <c r="BM288" s="88">
        <f>Table1[[#This Row],[Total (HRK million)                                  ]]-Table1[[#This Row],[Total (HRK million)    ]]</f>
        <v>-1.079047000000001</v>
      </c>
      <c r="BN288" s="12">
        <f>Table1[[#This Row],[Total (HRK million)      ]]*1000000/Table1[[#This Row],[Population 2014]]</f>
        <v>-528.68544830965254</v>
      </c>
      <c r="BO288" s="94">
        <v>5</v>
      </c>
      <c r="BP288" s="53">
        <v>5</v>
      </c>
      <c r="BQ288" s="55">
        <v>4</v>
      </c>
      <c r="BR288" s="26">
        <v>5</v>
      </c>
      <c r="BS288" s="13">
        <v>5</v>
      </c>
      <c r="BT288" s="13">
        <v>4</v>
      </c>
      <c r="BU288" s="13">
        <v>4</v>
      </c>
      <c r="BV288" s="13">
        <v>4</v>
      </c>
      <c r="BW288" s="56">
        <v>3</v>
      </c>
    </row>
    <row r="289" spans="1:75" x14ac:dyDescent="0.25">
      <c r="A289" s="14" t="s">
        <v>608</v>
      </c>
      <c r="B289" s="15" t="s">
        <v>669</v>
      </c>
      <c r="C289" s="15" t="s">
        <v>296</v>
      </c>
      <c r="D289" s="47">
        <v>1280</v>
      </c>
      <c r="E289" s="46">
        <v>19.565252880000003</v>
      </c>
      <c r="F289" s="36">
        <f>Table1[[#This Row],[Total (HRK million)]]*1000000/Table1[[#This Row],[Population 2022]]</f>
        <v>15285.353812500001</v>
      </c>
      <c r="G289" s="46">
        <v>15.40551977</v>
      </c>
      <c r="H289" s="36">
        <f>Table1[[#This Row],[Total (HRK million)                ]]*1000000/Table1[[#This Row],[Population 2022]]</f>
        <v>12035.5623203125</v>
      </c>
      <c r="I289" s="46">
        <v>4.159733110000003</v>
      </c>
      <c r="J289" s="36">
        <f>Table1[[#This Row],[Total (HRK million)                           ]]*1000000/Table1[[#This Row],[Population 2022]]</f>
        <v>3249.7914921875026</v>
      </c>
      <c r="K289" s="47">
        <v>1288</v>
      </c>
      <c r="L289" s="46">
        <v>15.430588</v>
      </c>
      <c r="M289" s="36">
        <f>Table1[[#This Row],[Total (HRK million)  ]]*1000000/Table1[[#This Row],[Population 2021]]</f>
        <v>11980.270186335403</v>
      </c>
      <c r="N289" s="46">
        <v>15.119748</v>
      </c>
      <c r="O289" s="36">
        <f>Table1[[#This Row],[Total (HRK million)                 ]]*1000000/Table1[[#This Row],[Population 2021]]</f>
        <v>11738.934782608696</v>
      </c>
      <c r="P289" s="46">
        <v>0.31084000000000067</v>
      </c>
      <c r="Q289" s="36">
        <f>Table1[[#This Row],[Total (HRK million)                            ]]*1000000/Table1[[#This Row],[Population 2021]]</f>
        <v>241.33540372670862</v>
      </c>
      <c r="R289" s="64">
        <v>1381</v>
      </c>
      <c r="S289" s="35">
        <v>14.383603000000001</v>
      </c>
      <c r="T289" s="36">
        <f>Table1[[#This Row],[Total (HRK million)   ]]*1000000/Table1[[#This Row],[Population 2020]]</f>
        <v>10415.353367125272</v>
      </c>
      <c r="U289" s="35">
        <v>15.003788</v>
      </c>
      <c r="V289" s="36">
        <f>Table1[[#This Row],[Total (HRK million)                  ]]*1000000/Table1[[#This Row],[Population 2020]]</f>
        <v>10864.437364228819</v>
      </c>
      <c r="W289" s="35">
        <f>Table1[[#This Row],[Total (HRK million)   ]]-Table1[[#This Row],[Total (HRK million)                  ]]</f>
        <v>-0.62018499999999932</v>
      </c>
      <c r="X289" s="36">
        <f>Table1[[#This Row],[Total (HRK million)                             ]]*1000000/Table1[[#This Row],[Population 2020]]</f>
        <v>-449.08399710354763</v>
      </c>
      <c r="Y289" s="68">
        <v>1384</v>
      </c>
      <c r="Z289" s="7">
        <v>11.342836</v>
      </c>
      <c r="AA289" s="6">
        <f>Table1[[#This Row],[Total (HRK million)                     ]]*1000000/Table1[[#This Row],[Population 2019                 ]]</f>
        <v>8195.6907514450868</v>
      </c>
      <c r="AB289" s="7">
        <v>15.246708</v>
      </c>
      <c r="AC289" s="6">
        <f>Table1[[#This Row],[Total (HRK million)                                   ]]*1000000/Table1[[#This Row],[Population 2019                 ]]</f>
        <v>11016.407514450868</v>
      </c>
      <c r="AD289" s="7">
        <f>Table1[[#This Row],[Total (HRK million)                     ]]-Table1[[#This Row],[Total (HRK million)                                   ]]</f>
        <v>-3.9038719999999998</v>
      </c>
      <c r="AE289" s="8">
        <f>Table1[[#This Row],[Total (HRK million)                       ]]*1000000/Table1[[#This Row],[Population 2019                 ]]</f>
        <v>-2820.7167630057802</v>
      </c>
      <c r="AF289" s="6">
        <v>1413</v>
      </c>
      <c r="AG289" s="7">
        <v>18.157764</v>
      </c>
      <c r="AH289" s="6">
        <f>Table1[[#This Row],[Total (HRK million)                                 ]]*1000000/Table1[[#This Row],[Population 2018]]</f>
        <v>12850.505307855627</v>
      </c>
      <c r="AI289" s="7">
        <v>13.474079</v>
      </c>
      <c r="AJ289" s="6">
        <f>Table1[[#This Row],[Total (HRK million)                                     ]]*1000000/Table1[[#This Row],[Population 2018]]</f>
        <v>9535.795470629866</v>
      </c>
      <c r="AK289" s="7">
        <f>Table1[[#This Row],[Total (HRK million)                                 ]]-Table1[[#This Row],[Total (HRK million)                                     ]]</f>
        <v>4.6836850000000005</v>
      </c>
      <c r="AL289" s="8">
        <f>Table1[[#This Row],[Total (HRK million)                                      ]]*1000000/Table1[[#This Row],[Population 2018]]</f>
        <v>3314.7098372257615</v>
      </c>
      <c r="AM289" s="9">
        <v>1425</v>
      </c>
      <c r="AN289" s="10">
        <v>9.5586900000000004</v>
      </c>
      <c r="AO289" s="11">
        <f>Table1[[#This Row],[Total (HRK million)                                         ]]*1000000/Table1[[#This Row],[Population 2017               ]]</f>
        <v>6707.8526315789477</v>
      </c>
      <c r="AP289" s="10">
        <v>10.811337</v>
      </c>
      <c r="AQ289" s="11">
        <f>Table1[[#This Row],[Total (HRK million)                                          ]]*1000000/Table1[[#This Row],[Population 2017               ]]</f>
        <v>7586.903157894737</v>
      </c>
      <c r="AR289" s="10">
        <f>Table1[[#This Row],[Total (HRK million)                                         ]]-Table1[[#This Row],[Total (HRK million)                                          ]]</f>
        <v>-1.2526469999999996</v>
      </c>
      <c r="AS289" s="11">
        <f>Table1[[#This Row],[Total (HRK million)                                                  ]]*1000000/Table1[[#This Row],[Population 2017               ]]</f>
        <v>-879.05052631578917</v>
      </c>
      <c r="AT289" s="45">
        <v>1448</v>
      </c>
      <c r="AU289" s="46">
        <v>8.8626509999999996</v>
      </c>
      <c r="AV289" s="13">
        <f>Table1[[#This Row],[Total (HRK million)                                ]]*1000000/Table1[[#This Row],[Population 2016]]</f>
        <v>6120.6153314917128</v>
      </c>
      <c r="AW289" s="46">
        <v>16.084520000000001</v>
      </c>
      <c r="AX289" s="13">
        <f>Table1[[#This Row],[Total (HRK million)                                                        ]]*1000000/Table1[[#This Row],[Population 2016]]</f>
        <v>11108.093922651935</v>
      </c>
      <c r="AY289" s="82">
        <f>Table1[[#This Row],[Total (HRK million)                                ]]-Table1[[#This Row],[Total (HRK million)                                                        ]]</f>
        <v>-7.2218690000000016</v>
      </c>
      <c r="AZ289" s="13">
        <f>Table1[[#This Row],[Total (HRK million)                                                                      ]]*1000000/Table1[[#This Row],[Population 2016]]</f>
        <v>-4987.4785911602221</v>
      </c>
      <c r="BA289" s="68">
        <v>1476</v>
      </c>
      <c r="BB289" s="52">
        <v>25.627748</v>
      </c>
      <c r="BC289" s="13">
        <f>Table1[[#This Row],[Total (HRK million)                                                           ]]*1000000/Table1[[#This Row],[Population 2015]]</f>
        <v>17362.972899728997</v>
      </c>
      <c r="BD289" s="52">
        <v>16.337534999999999</v>
      </c>
      <c r="BE289" s="13">
        <f>Table1[[#This Row],[Total (HRK million) ]]*1000000/Table1[[#This Row],[Population 2015]]</f>
        <v>11068.790650406503</v>
      </c>
      <c r="BF289" s="82">
        <f>Table1[[#This Row],[Total (HRK million)                                                           ]]-Table1[[#This Row],[Total (HRK million) ]]</f>
        <v>9.2902130000000014</v>
      </c>
      <c r="BG289" s="13">
        <f>Table1[[#This Row],[Total (HRK million)     ]]*1000000/Table1[[#This Row],[Population 2015]]</f>
        <v>6294.1822493224945</v>
      </c>
      <c r="BH289" s="68">
        <v>1510</v>
      </c>
      <c r="BI289" s="88">
        <v>9.7961989999999997</v>
      </c>
      <c r="BJ289" s="12">
        <f>Table1[[#This Row],[Total (HRK million)                                  ]]*1000000/Table1[[#This Row],[Population 2014]]</f>
        <v>6487.5490066225166</v>
      </c>
      <c r="BK289" s="88">
        <v>10.453217</v>
      </c>
      <c r="BL289" s="12">
        <f>Table1[[#This Row],[Total (HRK million)    ]]*1000000/Table1[[#This Row],[Population 2014]]</f>
        <v>6922.6602649006627</v>
      </c>
      <c r="BM289" s="88">
        <f>Table1[[#This Row],[Total (HRK million)                                  ]]-Table1[[#This Row],[Total (HRK million)    ]]</f>
        <v>-0.65701800000000077</v>
      </c>
      <c r="BN289" s="12">
        <f>Table1[[#This Row],[Total (HRK million)      ]]*1000000/Table1[[#This Row],[Population 2014]]</f>
        <v>-435.11125827814624</v>
      </c>
      <c r="BO289" s="94">
        <v>4</v>
      </c>
      <c r="BP289" s="53">
        <v>4</v>
      </c>
      <c r="BQ289" s="55">
        <v>4</v>
      </c>
      <c r="BR289" s="26">
        <v>4</v>
      </c>
      <c r="BS289" s="13">
        <v>4</v>
      </c>
      <c r="BT289" s="13">
        <v>4</v>
      </c>
      <c r="BU289" s="13">
        <v>4</v>
      </c>
      <c r="BV289" s="13">
        <v>4</v>
      </c>
      <c r="BW289" s="56">
        <v>4</v>
      </c>
    </row>
    <row r="290" spans="1:75" x14ac:dyDescent="0.25">
      <c r="A290" s="14" t="s">
        <v>608</v>
      </c>
      <c r="B290" s="15" t="s">
        <v>671</v>
      </c>
      <c r="C290" s="41" t="s">
        <v>625</v>
      </c>
      <c r="D290" s="45">
        <v>913</v>
      </c>
      <c r="E290" s="44">
        <v>12.62058498</v>
      </c>
      <c r="F290" s="40">
        <f>Table1[[#This Row],[Total (HRK million)]]*1000000/Table1[[#This Row],[Population 2022]]</f>
        <v>13823.203702081051</v>
      </c>
      <c r="G290" s="44">
        <v>9.1920375100000005</v>
      </c>
      <c r="H290" s="40">
        <f>Table1[[#This Row],[Total (HRK million)                ]]*1000000/Table1[[#This Row],[Population 2022]]</f>
        <v>10067.949079956188</v>
      </c>
      <c r="I290" s="44">
        <v>3.4285474700000007</v>
      </c>
      <c r="J290" s="40">
        <f>Table1[[#This Row],[Total (HRK million)                           ]]*1000000/Table1[[#This Row],[Population 2022]]</f>
        <v>3755.254622124864</v>
      </c>
      <c r="K290" s="45">
        <v>912</v>
      </c>
      <c r="L290" s="44">
        <v>5.8811080000000002</v>
      </c>
      <c r="M290" s="40">
        <f>Table1[[#This Row],[Total (HRK million)  ]]*1000000/Table1[[#This Row],[Population 2021]]</f>
        <v>6448.583333333333</v>
      </c>
      <c r="N290" s="44">
        <v>5.8224150000000003</v>
      </c>
      <c r="O290" s="40">
        <f>Table1[[#This Row],[Total (HRK million)                 ]]*1000000/Table1[[#This Row],[Population 2021]]</f>
        <v>6384.2269736842109</v>
      </c>
      <c r="P290" s="44">
        <v>5.8692999999999884E-2</v>
      </c>
      <c r="Q290" s="40">
        <f>Table1[[#This Row],[Total (HRK million)                            ]]*1000000/Table1[[#This Row],[Population 2021]]</f>
        <v>64.35635964912268</v>
      </c>
      <c r="R290" s="64">
        <v>1071</v>
      </c>
      <c r="S290" s="35">
        <v>4.9795530000000001</v>
      </c>
      <c r="T290" s="36">
        <f>Table1[[#This Row],[Total (HRK million)   ]]*1000000/Table1[[#This Row],[Population 2020]]</f>
        <v>4649.4425770308126</v>
      </c>
      <c r="U290" s="35">
        <v>5.2667919999999997</v>
      </c>
      <c r="V290" s="36">
        <f>Table1[[#This Row],[Total (HRK million)                  ]]*1000000/Table1[[#This Row],[Population 2020]]</f>
        <v>4917.6395891690008</v>
      </c>
      <c r="W290" s="35">
        <f>Table1[[#This Row],[Total (HRK million)   ]]-Table1[[#This Row],[Total (HRK million)                  ]]</f>
        <v>-0.28723899999999958</v>
      </c>
      <c r="X290" s="36">
        <f>Table1[[#This Row],[Total (HRK million)                             ]]*1000000/Table1[[#This Row],[Population 2020]]</f>
        <v>-268.19701213818826</v>
      </c>
      <c r="Y290" s="68">
        <v>1068</v>
      </c>
      <c r="Z290" s="7">
        <v>5.905151</v>
      </c>
      <c r="AA290" s="6">
        <f>Table1[[#This Row],[Total (HRK million)                     ]]*1000000/Table1[[#This Row],[Population 2019                 ]]</f>
        <v>5529.1676029962546</v>
      </c>
      <c r="AB290" s="7">
        <v>6.0100189999999998</v>
      </c>
      <c r="AC290" s="6">
        <f>Table1[[#This Row],[Total (HRK million)                                   ]]*1000000/Table1[[#This Row],[Population 2019                 ]]</f>
        <v>5627.3586142322101</v>
      </c>
      <c r="AD290" s="7">
        <f>Table1[[#This Row],[Total (HRK million)                     ]]-Table1[[#This Row],[Total (HRK million)                                   ]]</f>
        <v>-0.10486799999999974</v>
      </c>
      <c r="AE290" s="8">
        <f>Table1[[#This Row],[Total (HRK million)                       ]]*1000000/Table1[[#This Row],[Population 2019                 ]]</f>
        <v>-98.191011235954818</v>
      </c>
      <c r="AF290" s="6">
        <v>1064</v>
      </c>
      <c r="AG290" s="7">
        <v>5.8010910000000004</v>
      </c>
      <c r="AH290" s="6">
        <f>Table1[[#This Row],[Total (HRK million)                                 ]]*1000000/Table1[[#This Row],[Population 2018]]</f>
        <v>5452.1531954887214</v>
      </c>
      <c r="AI290" s="7">
        <v>6.7345230000000003</v>
      </c>
      <c r="AJ290" s="6">
        <f>Table1[[#This Row],[Total (HRK million)                                     ]]*1000000/Table1[[#This Row],[Population 2018]]</f>
        <v>6329.4389097744361</v>
      </c>
      <c r="AK290" s="7">
        <f>Table1[[#This Row],[Total (HRK million)                                 ]]-Table1[[#This Row],[Total (HRK million)                                     ]]</f>
        <v>-0.93343199999999982</v>
      </c>
      <c r="AL290" s="8">
        <f>Table1[[#This Row],[Total (HRK million)                                      ]]*1000000/Table1[[#This Row],[Population 2018]]</f>
        <v>-877.28571428571411</v>
      </c>
      <c r="AM290" s="9">
        <v>1023</v>
      </c>
      <c r="AN290" s="10">
        <v>4.8050369999999996</v>
      </c>
      <c r="AO290" s="11">
        <f>Table1[[#This Row],[Total (HRK million)                                         ]]*1000000/Table1[[#This Row],[Population 2017               ]]</f>
        <v>4697.0058651026393</v>
      </c>
      <c r="AP290" s="10">
        <v>4.6624869999999996</v>
      </c>
      <c r="AQ290" s="11">
        <f>Table1[[#This Row],[Total (HRK million)                                          ]]*1000000/Table1[[#This Row],[Population 2017               ]]</f>
        <v>4557.6608015640277</v>
      </c>
      <c r="AR290" s="10">
        <f>Table1[[#This Row],[Total (HRK million)                                         ]]-Table1[[#This Row],[Total (HRK million)                                          ]]</f>
        <v>0.14254999999999995</v>
      </c>
      <c r="AS290" s="11">
        <f>Table1[[#This Row],[Total (HRK million)                                                  ]]*1000000/Table1[[#This Row],[Population 2017               ]]</f>
        <v>139.34506353861187</v>
      </c>
      <c r="AT290" s="45">
        <v>1031</v>
      </c>
      <c r="AU290" s="46">
        <v>14.376938000000001</v>
      </c>
      <c r="AV290" s="13">
        <f>Table1[[#This Row],[Total (HRK million)                                ]]*1000000/Table1[[#This Row],[Population 2016]]</f>
        <v>13944.653734238604</v>
      </c>
      <c r="AW290" s="46">
        <v>13.261495</v>
      </c>
      <c r="AX290" s="13">
        <f>Table1[[#This Row],[Total (HRK million)                                                        ]]*1000000/Table1[[#This Row],[Population 2016]]</f>
        <v>12862.749757516975</v>
      </c>
      <c r="AY290" s="82">
        <f>Table1[[#This Row],[Total (HRK million)                                ]]-Table1[[#This Row],[Total (HRK million)                                                        ]]</f>
        <v>1.1154430000000009</v>
      </c>
      <c r="AZ290" s="13">
        <f>Table1[[#This Row],[Total (HRK million)                                                                      ]]*1000000/Table1[[#This Row],[Population 2016]]</f>
        <v>1081.9039767216304</v>
      </c>
      <c r="BA290" s="68">
        <v>1014</v>
      </c>
      <c r="BB290" s="52">
        <v>5.8611440000000004</v>
      </c>
      <c r="BC290" s="13">
        <f>Table1[[#This Row],[Total (HRK million)                                                           ]]*1000000/Table1[[#This Row],[Population 2015]]</f>
        <v>5780.2209072978303</v>
      </c>
      <c r="BD290" s="52">
        <v>9.5446059999999999</v>
      </c>
      <c r="BE290" s="13">
        <f>Table1[[#This Row],[Total (HRK million) ]]*1000000/Table1[[#This Row],[Population 2015]]</f>
        <v>9412.8264299802759</v>
      </c>
      <c r="BF290" s="82">
        <f>Table1[[#This Row],[Total (HRK million)                                                           ]]-Table1[[#This Row],[Total (HRK million) ]]</f>
        <v>-3.6834619999999996</v>
      </c>
      <c r="BG290" s="13">
        <f>Table1[[#This Row],[Total (HRK million)     ]]*1000000/Table1[[#This Row],[Population 2015]]</f>
        <v>-3632.6055226824451</v>
      </c>
      <c r="BH290" s="68">
        <v>985</v>
      </c>
      <c r="BI290" s="88">
        <v>5.8580540000000001</v>
      </c>
      <c r="BJ290" s="12">
        <f>Table1[[#This Row],[Total (HRK million)                                  ]]*1000000/Table1[[#This Row],[Population 2014]]</f>
        <v>5947.2629441624367</v>
      </c>
      <c r="BK290" s="88">
        <v>5.7305849999999996</v>
      </c>
      <c r="BL290" s="12">
        <f>Table1[[#This Row],[Total (HRK million)    ]]*1000000/Table1[[#This Row],[Population 2014]]</f>
        <v>5817.8527918781729</v>
      </c>
      <c r="BM290" s="88">
        <f>Table1[[#This Row],[Total (HRK million)                                  ]]-Table1[[#This Row],[Total (HRK million)    ]]</f>
        <v>0.1274690000000005</v>
      </c>
      <c r="BN290" s="12">
        <f>Table1[[#This Row],[Total (HRK million)      ]]*1000000/Table1[[#This Row],[Population 2014]]</f>
        <v>129.41015228426446</v>
      </c>
      <c r="BO290" s="94">
        <v>5</v>
      </c>
      <c r="BP290" s="53">
        <v>3</v>
      </c>
      <c r="BQ290" s="55">
        <v>4</v>
      </c>
      <c r="BR290" s="26">
        <v>3</v>
      </c>
      <c r="BS290" s="13">
        <v>4</v>
      </c>
      <c r="BT290" s="13">
        <v>2</v>
      </c>
      <c r="BU290" s="13">
        <v>5</v>
      </c>
      <c r="BV290" s="13">
        <v>3</v>
      </c>
      <c r="BW290" s="56">
        <v>0</v>
      </c>
    </row>
    <row r="291" spans="1:75" x14ac:dyDescent="0.25">
      <c r="A291" s="14" t="s">
        <v>608</v>
      </c>
      <c r="B291" s="15" t="s">
        <v>669</v>
      </c>
      <c r="C291" s="15" t="s">
        <v>297</v>
      </c>
      <c r="D291" s="48">
        <v>902</v>
      </c>
      <c r="E291" s="44">
        <v>11.604095839999999</v>
      </c>
      <c r="F291" s="40">
        <f>Table1[[#This Row],[Total (HRK million)]]*1000000/Table1[[#This Row],[Population 2022]]</f>
        <v>12864.851263858092</v>
      </c>
      <c r="G291" s="44">
        <v>9.5597558799999991</v>
      </c>
      <c r="H291" s="40">
        <f>Table1[[#This Row],[Total (HRK million)                ]]*1000000/Table1[[#This Row],[Population 2022]]</f>
        <v>10598.398980044345</v>
      </c>
      <c r="I291" s="44">
        <v>2.0443399600000007</v>
      </c>
      <c r="J291" s="40">
        <f>Table1[[#This Row],[Total (HRK million)                           ]]*1000000/Table1[[#This Row],[Population 2022]]</f>
        <v>2266.4522838137482</v>
      </c>
      <c r="K291" s="48">
        <v>924</v>
      </c>
      <c r="L291" s="44">
        <v>9.6558030000000006</v>
      </c>
      <c r="M291" s="40">
        <f>Table1[[#This Row],[Total (HRK million)  ]]*1000000/Table1[[#This Row],[Population 2021]]</f>
        <v>10450.003246753247</v>
      </c>
      <c r="N291" s="44">
        <v>11.039077000000001</v>
      </c>
      <c r="O291" s="40">
        <f>Table1[[#This Row],[Total (HRK million)                 ]]*1000000/Table1[[#This Row],[Population 2021]]</f>
        <v>11947.05303030303</v>
      </c>
      <c r="P291" s="44">
        <v>-1.3832740000000001</v>
      </c>
      <c r="Q291" s="40">
        <f>Table1[[#This Row],[Total (HRK million)                            ]]*1000000/Table1[[#This Row],[Population 2021]]</f>
        <v>-1497.0497835497836</v>
      </c>
      <c r="R291" s="64">
        <v>914</v>
      </c>
      <c r="S291" s="35">
        <v>7.776656</v>
      </c>
      <c r="T291" s="36">
        <f>Table1[[#This Row],[Total (HRK million)   ]]*1000000/Table1[[#This Row],[Population 2020]]</f>
        <v>8508.3763676148792</v>
      </c>
      <c r="U291" s="35">
        <v>6.9699770000000001</v>
      </c>
      <c r="V291" s="36">
        <f>Table1[[#This Row],[Total (HRK million)                  ]]*1000000/Table1[[#This Row],[Population 2020]]</f>
        <v>7625.7954048140045</v>
      </c>
      <c r="W291" s="35">
        <f>Table1[[#This Row],[Total (HRK million)   ]]-Table1[[#This Row],[Total (HRK million)                  ]]</f>
        <v>0.80667899999999992</v>
      </c>
      <c r="X291" s="36">
        <f>Table1[[#This Row],[Total (HRK million)                             ]]*1000000/Table1[[#This Row],[Population 2020]]</f>
        <v>882.58096280087511</v>
      </c>
      <c r="Y291" s="68">
        <v>929</v>
      </c>
      <c r="Z291" s="7">
        <v>7.645594</v>
      </c>
      <c r="AA291" s="6">
        <f>Table1[[#This Row],[Total (HRK million)                     ]]*1000000/Table1[[#This Row],[Population 2019                 ]]</f>
        <v>8229.918191603876</v>
      </c>
      <c r="AB291" s="7">
        <v>7.383292</v>
      </c>
      <c r="AC291" s="6">
        <f>Table1[[#This Row],[Total (HRK million)                                   ]]*1000000/Table1[[#This Row],[Population 2019                 ]]</f>
        <v>7947.5694294940795</v>
      </c>
      <c r="AD291" s="7">
        <f>Table1[[#This Row],[Total (HRK million)                     ]]-Table1[[#This Row],[Total (HRK million)                                   ]]</f>
        <v>0.26230200000000004</v>
      </c>
      <c r="AE291" s="8">
        <f>Table1[[#This Row],[Total (HRK million)                       ]]*1000000/Table1[[#This Row],[Population 2019                 ]]</f>
        <v>282.34876210979553</v>
      </c>
      <c r="AF291" s="6">
        <v>954</v>
      </c>
      <c r="AG291" s="7">
        <v>5.7376469999999999</v>
      </c>
      <c r="AH291" s="6">
        <f>Table1[[#This Row],[Total (HRK million)                                 ]]*1000000/Table1[[#This Row],[Population 2018]]</f>
        <v>6014.3050314465409</v>
      </c>
      <c r="AI291" s="7">
        <v>5.8362230000000004</v>
      </c>
      <c r="AJ291" s="6">
        <f>Table1[[#This Row],[Total (HRK million)                                     ]]*1000000/Table1[[#This Row],[Population 2018]]</f>
        <v>6117.6341719077573</v>
      </c>
      <c r="AK291" s="7">
        <f>Table1[[#This Row],[Total (HRK million)                                 ]]-Table1[[#This Row],[Total (HRK million)                                     ]]</f>
        <v>-9.8576000000000441E-2</v>
      </c>
      <c r="AL291" s="8">
        <f>Table1[[#This Row],[Total (HRK million)                                      ]]*1000000/Table1[[#This Row],[Population 2018]]</f>
        <v>-103.3291404612164</v>
      </c>
      <c r="AM291" s="9">
        <v>978</v>
      </c>
      <c r="AN291" s="10">
        <v>4.9646420000000004</v>
      </c>
      <c r="AO291" s="11">
        <f>Table1[[#This Row],[Total (HRK million)                                         ]]*1000000/Table1[[#This Row],[Population 2017               ]]</f>
        <v>5076.3210633946828</v>
      </c>
      <c r="AP291" s="10">
        <v>4.9502969999999999</v>
      </c>
      <c r="AQ291" s="11">
        <f>Table1[[#This Row],[Total (HRK million)                                          ]]*1000000/Table1[[#This Row],[Population 2017               ]]</f>
        <v>5061.6533742331285</v>
      </c>
      <c r="AR291" s="10">
        <f>Table1[[#This Row],[Total (HRK million)                                         ]]-Table1[[#This Row],[Total (HRK million)                                          ]]</f>
        <v>1.4345000000000496E-2</v>
      </c>
      <c r="AS291" s="11">
        <f>Table1[[#This Row],[Total (HRK million)                                                  ]]*1000000/Table1[[#This Row],[Population 2017               ]]</f>
        <v>14.6676891615547</v>
      </c>
      <c r="AT291" s="45">
        <v>1013</v>
      </c>
      <c r="AU291" s="46">
        <v>5.3235970000000004</v>
      </c>
      <c r="AV291" s="13">
        <f>Table1[[#This Row],[Total (HRK million)                                ]]*1000000/Table1[[#This Row],[Population 2016]]</f>
        <v>5255.278381046397</v>
      </c>
      <c r="AW291" s="46">
        <v>4.9906259999999998</v>
      </c>
      <c r="AX291" s="13">
        <f>Table1[[#This Row],[Total (HRK million)                                                        ]]*1000000/Table1[[#This Row],[Population 2016]]</f>
        <v>4926.580454096742</v>
      </c>
      <c r="AY291" s="82">
        <f>Table1[[#This Row],[Total (HRK million)                                ]]-Table1[[#This Row],[Total (HRK million)                                                        ]]</f>
        <v>0.33297100000000057</v>
      </c>
      <c r="AZ291" s="13">
        <f>Table1[[#This Row],[Total (HRK million)                                                                      ]]*1000000/Table1[[#This Row],[Population 2016]]</f>
        <v>328.69792694965508</v>
      </c>
      <c r="BA291" s="68">
        <v>1049</v>
      </c>
      <c r="BB291" s="52">
        <v>5.3338289999999997</v>
      </c>
      <c r="BC291" s="13">
        <f>Table1[[#This Row],[Total (HRK million)                                                           ]]*1000000/Table1[[#This Row],[Population 2015]]</f>
        <v>5084.6796949475693</v>
      </c>
      <c r="BD291" s="52">
        <v>5.58439</v>
      </c>
      <c r="BE291" s="13">
        <f>Table1[[#This Row],[Total (HRK million) ]]*1000000/Table1[[#This Row],[Population 2015]]</f>
        <v>5323.536701620591</v>
      </c>
      <c r="BF291" s="82">
        <f>Table1[[#This Row],[Total (HRK million)                                                           ]]-Table1[[#This Row],[Total (HRK million) ]]</f>
        <v>-0.25056100000000026</v>
      </c>
      <c r="BG291" s="13">
        <f>Table1[[#This Row],[Total (HRK million)     ]]*1000000/Table1[[#This Row],[Population 2015]]</f>
        <v>-238.85700667302217</v>
      </c>
      <c r="BH291" s="68">
        <v>1089</v>
      </c>
      <c r="BI291" s="88">
        <v>5.3717439999999996</v>
      </c>
      <c r="BJ291" s="12">
        <f>Table1[[#This Row],[Total (HRK million)                                  ]]*1000000/Table1[[#This Row],[Population 2014]]</f>
        <v>4932.7309458218551</v>
      </c>
      <c r="BK291" s="88">
        <v>5.2955540000000001</v>
      </c>
      <c r="BL291" s="12">
        <f>Table1[[#This Row],[Total (HRK million)    ]]*1000000/Table1[[#This Row],[Population 2014]]</f>
        <v>4862.7676767676767</v>
      </c>
      <c r="BM291" s="88">
        <f>Table1[[#This Row],[Total (HRK million)                                  ]]-Table1[[#This Row],[Total (HRK million)    ]]</f>
        <v>7.6189999999999536E-2</v>
      </c>
      <c r="BN291" s="12">
        <f>Table1[[#This Row],[Total (HRK million)      ]]*1000000/Table1[[#This Row],[Population 2014]]</f>
        <v>69.963269054177715</v>
      </c>
      <c r="BO291" s="94">
        <v>5</v>
      </c>
      <c r="BP291" s="53">
        <v>5</v>
      </c>
      <c r="BQ291" s="55">
        <v>3</v>
      </c>
      <c r="BR291" s="26">
        <v>5</v>
      </c>
      <c r="BS291" s="13">
        <v>4</v>
      </c>
      <c r="BT291" s="13">
        <v>3</v>
      </c>
      <c r="BU291" s="13">
        <v>3</v>
      </c>
      <c r="BV291" s="13">
        <v>2</v>
      </c>
      <c r="BW291" s="56">
        <v>2</v>
      </c>
    </row>
    <row r="292" spans="1:75" x14ac:dyDescent="0.25">
      <c r="A292" s="14" t="s">
        <v>608</v>
      </c>
      <c r="B292" s="15" t="s">
        <v>660</v>
      </c>
      <c r="C292" s="15" t="s">
        <v>474</v>
      </c>
      <c r="D292" s="45">
        <v>3426</v>
      </c>
      <c r="E292" s="44">
        <v>17.169892230000002</v>
      </c>
      <c r="F292" s="40">
        <f>Table1[[#This Row],[Total (HRK million)]]*1000000/Table1[[#This Row],[Population 2022]]</f>
        <v>5011.6439667250443</v>
      </c>
      <c r="G292" s="44">
        <v>21.973852380000004</v>
      </c>
      <c r="H292" s="40">
        <f>Table1[[#This Row],[Total (HRK million)                ]]*1000000/Table1[[#This Row],[Population 2022]]</f>
        <v>6413.8506654991252</v>
      </c>
      <c r="I292" s="44">
        <v>-4.8039601500000026</v>
      </c>
      <c r="J292" s="40">
        <f>Table1[[#This Row],[Total (HRK million)                           ]]*1000000/Table1[[#This Row],[Population 2022]]</f>
        <v>-1402.2066987740811</v>
      </c>
      <c r="K292" s="45">
        <v>3465</v>
      </c>
      <c r="L292" s="44">
        <v>14.981774</v>
      </c>
      <c r="M292" s="40">
        <f>Table1[[#This Row],[Total (HRK million)  ]]*1000000/Table1[[#This Row],[Population 2021]]</f>
        <v>4323.7443001442998</v>
      </c>
      <c r="N292" s="44">
        <v>19.154384</v>
      </c>
      <c r="O292" s="40">
        <f>Table1[[#This Row],[Total (HRK million)                 ]]*1000000/Table1[[#This Row],[Population 2021]]</f>
        <v>5527.9607503607504</v>
      </c>
      <c r="P292" s="44">
        <v>-4.1726100000000006</v>
      </c>
      <c r="Q292" s="40">
        <f>Table1[[#This Row],[Total (HRK million)                            ]]*1000000/Table1[[#This Row],[Population 2021]]</f>
        <v>-1204.2164502164503</v>
      </c>
      <c r="R292" s="64">
        <v>3550</v>
      </c>
      <c r="S292" s="35">
        <v>13.519660999999999</v>
      </c>
      <c r="T292" s="36">
        <f>Table1[[#This Row],[Total (HRK million)   ]]*1000000/Table1[[#This Row],[Population 2020]]</f>
        <v>3808.3552112676057</v>
      </c>
      <c r="U292" s="35">
        <v>13.476172999999999</v>
      </c>
      <c r="V292" s="36">
        <f>Table1[[#This Row],[Total (HRK million)                  ]]*1000000/Table1[[#This Row],[Population 2020]]</f>
        <v>3796.1050704225354</v>
      </c>
      <c r="W292" s="35">
        <f>Table1[[#This Row],[Total (HRK million)   ]]-Table1[[#This Row],[Total (HRK million)                  ]]</f>
        <v>4.3487999999999971E-2</v>
      </c>
      <c r="X292" s="36">
        <f>Table1[[#This Row],[Total (HRK million)                             ]]*1000000/Table1[[#This Row],[Population 2020]]</f>
        <v>12.250140845070414</v>
      </c>
      <c r="Y292" s="68">
        <v>3586</v>
      </c>
      <c r="Z292" s="7">
        <v>14.733243</v>
      </c>
      <c r="AA292" s="6">
        <f>Table1[[#This Row],[Total (HRK million)                     ]]*1000000/Table1[[#This Row],[Population 2019                 ]]</f>
        <v>4108.5451756832126</v>
      </c>
      <c r="AB292" s="7">
        <v>13.835338</v>
      </c>
      <c r="AC292" s="6">
        <f>Table1[[#This Row],[Total (HRK million)                                   ]]*1000000/Table1[[#This Row],[Population 2019                 ]]</f>
        <v>3858.1533742331289</v>
      </c>
      <c r="AD292" s="7">
        <f>Table1[[#This Row],[Total (HRK million)                     ]]-Table1[[#This Row],[Total (HRK million)                                   ]]</f>
        <v>0.89790499999999973</v>
      </c>
      <c r="AE292" s="8">
        <f>Table1[[#This Row],[Total (HRK million)                       ]]*1000000/Table1[[#This Row],[Population 2019                 ]]</f>
        <v>250.39180145008359</v>
      </c>
      <c r="AF292" s="6">
        <v>3609</v>
      </c>
      <c r="AG292" s="7">
        <v>13.025636</v>
      </c>
      <c r="AH292" s="6">
        <f>Table1[[#This Row],[Total (HRK million)                                 ]]*1000000/Table1[[#This Row],[Population 2018]]</f>
        <v>3609.2091992241617</v>
      </c>
      <c r="AI292" s="7">
        <v>11.669836</v>
      </c>
      <c r="AJ292" s="6">
        <f>Table1[[#This Row],[Total (HRK million)                                     ]]*1000000/Table1[[#This Row],[Population 2018]]</f>
        <v>3233.5372679412581</v>
      </c>
      <c r="AK292" s="7">
        <f>Table1[[#This Row],[Total (HRK million)                                 ]]-Table1[[#This Row],[Total (HRK million)                                     ]]</f>
        <v>1.3558000000000003</v>
      </c>
      <c r="AL292" s="8">
        <f>Table1[[#This Row],[Total (HRK million)                                      ]]*1000000/Table1[[#This Row],[Population 2018]]</f>
        <v>375.67193128290393</v>
      </c>
      <c r="AM292" s="9">
        <v>3669</v>
      </c>
      <c r="AN292" s="10">
        <v>10.380115999999999</v>
      </c>
      <c r="AO292" s="11">
        <f>Table1[[#This Row],[Total (HRK million)                                         ]]*1000000/Table1[[#This Row],[Population 2017               ]]</f>
        <v>2829.1403652221315</v>
      </c>
      <c r="AP292" s="10">
        <v>10.258884</v>
      </c>
      <c r="AQ292" s="11">
        <f>Table1[[#This Row],[Total (HRK million)                                          ]]*1000000/Table1[[#This Row],[Population 2017               ]]</f>
        <v>2796.0981193785774</v>
      </c>
      <c r="AR292" s="10">
        <f>Table1[[#This Row],[Total (HRK million)                                         ]]-Table1[[#This Row],[Total (HRK million)                                          ]]</f>
        <v>0.12123199999999912</v>
      </c>
      <c r="AS292" s="11">
        <f>Table1[[#This Row],[Total (HRK million)                                                  ]]*1000000/Table1[[#This Row],[Population 2017               ]]</f>
        <v>33.042245843553857</v>
      </c>
      <c r="AT292" s="45">
        <v>3660</v>
      </c>
      <c r="AU292" s="46">
        <v>9.0996380000000006</v>
      </c>
      <c r="AV292" s="13">
        <f>Table1[[#This Row],[Total (HRK million)                                ]]*1000000/Table1[[#This Row],[Population 2016]]</f>
        <v>2486.2398907103825</v>
      </c>
      <c r="AW292" s="46">
        <v>7.7098699999999996</v>
      </c>
      <c r="AX292" s="13">
        <f>Table1[[#This Row],[Total (HRK million)                                                        ]]*1000000/Table1[[#This Row],[Population 2016]]</f>
        <v>2106.5218579234975</v>
      </c>
      <c r="AY292" s="82">
        <f>Table1[[#This Row],[Total (HRK million)                                ]]-Table1[[#This Row],[Total (HRK million)                                                        ]]</f>
        <v>1.389768000000001</v>
      </c>
      <c r="AZ292" s="13">
        <f>Table1[[#This Row],[Total (HRK million)                                                                      ]]*1000000/Table1[[#This Row],[Population 2016]]</f>
        <v>379.71803278688549</v>
      </c>
      <c r="BA292" s="68">
        <v>3738</v>
      </c>
      <c r="BB292" s="52">
        <v>10.197236</v>
      </c>
      <c r="BC292" s="13">
        <f>Table1[[#This Row],[Total (HRK million)                                                           ]]*1000000/Table1[[#This Row],[Population 2015]]</f>
        <v>2727.992509363296</v>
      </c>
      <c r="BD292" s="52">
        <v>8.3609589999999994</v>
      </c>
      <c r="BE292" s="13">
        <f>Table1[[#This Row],[Total (HRK million) ]]*1000000/Table1[[#This Row],[Population 2015]]</f>
        <v>2236.7466559657569</v>
      </c>
      <c r="BF292" s="82">
        <f>Table1[[#This Row],[Total (HRK million)                                                           ]]-Table1[[#This Row],[Total (HRK million) ]]</f>
        <v>1.8362770000000008</v>
      </c>
      <c r="BG292" s="13">
        <f>Table1[[#This Row],[Total (HRK million)     ]]*1000000/Table1[[#This Row],[Population 2015]]</f>
        <v>491.24585339753907</v>
      </c>
      <c r="BH292" s="68">
        <v>3781</v>
      </c>
      <c r="BI292" s="88">
        <v>8.7137930000000008</v>
      </c>
      <c r="BJ292" s="12">
        <f>Table1[[#This Row],[Total (HRK million)                                  ]]*1000000/Table1[[#This Row],[Population 2014]]</f>
        <v>2304.6265538217403</v>
      </c>
      <c r="BK292" s="88">
        <v>7.241943</v>
      </c>
      <c r="BL292" s="12">
        <f>Table1[[#This Row],[Total (HRK million)    ]]*1000000/Table1[[#This Row],[Population 2014]]</f>
        <v>1915.3512298333774</v>
      </c>
      <c r="BM292" s="88">
        <f>Table1[[#This Row],[Total (HRK million)                                  ]]-Table1[[#This Row],[Total (HRK million)    ]]</f>
        <v>1.4718500000000008</v>
      </c>
      <c r="BN292" s="12">
        <f>Table1[[#This Row],[Total (HRK million)      ]]*1000000/Table1[[#This Row],[Population 2014]]</f>
        <v>389.27532398836303</v>
      </c>
      <c r="BO292" s="94">
        <v>5</v>
      </c>
      <c r="BP292" s="53">
        <v>4</v>
      </c>
      <c r="BQ292" s="55">
        <v>5</v>
      </c>
      <c r="BR292" s="26">
        <v>5</v>
      </c>
      <c r="BS292" s="13">
        <v>5</v>
      </c>
      <c r="BT292" s="13">
        <v>4</v>
      </c>
      <c r="BU292" s="13">
        <v>4</v>
      </c>
      <c r="BV292" s="13">
        <v>3</v>
      </c>
      <c r="BW292" s="56">
        <v>1</v>
      </c>
    </row>
    <row r="293" spans="1:75" x14ac:dyDescent="0.25">
      <c r="A293" s="14" t="s">
        <v>607</v>
      </c>
      <c r="B293" s="15" t="s">
        <v>659</v>
      </c>
      <c r="C293" s="15" t="s">
        <v>119</v>
      </c>
      <c r="D293" s="45">
        <v>5696</v>
      </c>
      <c r="E293" s="44">
        <v>27.16674519</v>
      </c>
      <c r="F293" s="40">
        <f>Table1[[#This Row],[Total (HRK million)]]*1000000/Table1[[#This Row],[Population 2022]]</f>
        <v>4769.4426246488765</v>
      </c>
      <c r="G293" s="44">
        <v>29.783116679999999</v>
      </c>
      <c r="H293" s="40">
        <f>Table1[[#This Row],[Total (HRK million)                ]]*1000000/Table1[[#This Row],[Population 2022]]</f>
        <v>5228.7775070224716</v>
      </c>
      <c r="I293" s="44">
        <v>-2.6163714899999984</v>
      </c>
      <c r="J293" s="40">
        <f>Table1[[#This Row],[Total (HRK million)                           ]]*1000000/Table1[[#This Row],[Population 2022]]</f>
        <v>-459.33488237359524</v>
      </c>
      <c r="K293" s="45">
        <v>5855</v>
      </c>
      <c r="L293" s="44">
        <v>25.458580000000001</v>
      </c>
      <c r="M293" s="40">
        <f>Table1[[#This Row],[Total (HRK million)  ]]*1000000/Table1[[#This Row],[Population 2021]]</f>
        <v>4348.1776259607177</v>
      </c>
      <c r="N293" s="44">
        <v>25.975337</v>
      </c>
      <c r="O293" s="40">
        <f>Table1[[#This Row],[Total (HRK million)                 ]]*1000000/Table1[[#This Row],[Population 2021]]</f>
        <v>4436.4367207514942</v>
      </c>
      <c r="P293" s="44">
        <v>-0.51675699999999836</v>
      </c>
      <c r="Q293" s="40">
        <f>Table1[[#This Row],[Total (HRK million)                            ]]*1000000/Table1[[#This Row],[Population 2021]]</f>
        <v>-88.259094790776828</v>
      </c>
      <c r="R293" s="64">
        <v>5944</v>
      </c>
      <c r="S293" s="35">
        <v>28.342775</v>
      </c>
      <c r="T293" s="36">
        <f>Table1[[#This Row],[Total (HRK million)   ]]*1000000/Table1[[#This Row],[Population 2020]]</f>
        <v>4768.2999663526243</v>
      </c>
      <c r="U293" s="35">
        <v>22.398358000000002</v>
      </c>
      <c r="V293" s="36">
        <f>Table1[[#This Row],[Total (HRK million)                  ]]*1000000/Table1[[#This Row],[Population 2020]]</f>
        <v>3768.2298115746971</v>
      </c>
      <c r="W293" s="35">
        <f>Table1[[#This Row],[Total (HRK million)   ]]-Table1[[#This Row],[Total (HRK million)                  ]]</f>
        <v>5.9444169999999978</v>
      </c>
      <c r="X293" s="36">
        <f>Table1[[#This Row],[Total (HRK million)                             ]]*1000000/Table1[[#This Row],[Population 2020]]</f>
        <v>1000.070154777927</v>
      </c>
      <c r="Y293" s="68">
        <v>5985</v>
      </c>
      <c r="Z293" s="7">
        <v>33.284198000000004</v>
      </c>
      <c r="AA293" s="6">
        <f>Table1[[#This Row],[Total (HRK million)                     ]]*1000000/Table1[[#This Row],[Population 2019                 ]]</f>
        <v>5561.2695071010867</v>
      </c>
      <c r="AB293" s="7">
        <v>41.214765</v>
      </c>
      <c r="AC293" s="6">
        <f>Table1[[#This Row],[Total (HRK million)                                   ]]*1000000/Table1[[#This Row],[Population 2019                 ]]</f>
        <v>6886.3433583959895</v>
      </c>
      <c r="AD293" s="7">
        <f>Table1[[#This Row],[Total (HRK million)                     ]]-Table1[[#This Row],[Total (HRK million)                                   ]]</f>
        <v>-7.9305669999999964</v>
      </c>
      <c r="AE293" s="8">
        <f>Table1[[#This Row],[Total (HRK million)                       ]]*1000000/Table1[[#This Row],[Population 2019                 ]]</f>
        <v>-1325.0738512949033</v>
      </c>
      <c r="AF293" s="6">
        <v>6038</v>
      </c>
      <c r="AG293" s="7">
        <v>21.247302000000001</v>
      </c>
      <c r="AH293" s="6">
        <f>Table1[[#This Row],[Total (HRK million)                                 ]]*1000000/Table1[[#This Row],[Population 2018]]</f>
        <v>3518.9304405432263</v>
      </c>
      <c r="AI293" s="7">
        <v>18.670728</v>
      </c>
      <c r="AJ293" s="6">
        <f>Table1[[#This Row],[Total (HRK million)                                     ]]*1000000/Table1[[#This Row],[Population 2018]]</f>
        <v>3092.2040410732029</v>
      </c>
      <c r="AK293" s="7">
        <f>Table1[[#This Row],[Total (HRK million)                                 ]]-Table1[[#This Row],[Total (HRK million)                                     ]]</f>
        <v>2.5765740000000008</v>
      </c>
      <c r="AL293" s="8">
        <f>Table1[[#This Row],[Total (HRK million)                                      ]]*1000000/Table1[[#This Row],[Population 2018]]</f>
        <v>426.72639947002335</v>
      </c>
      <c r="AM293" s="9">
        <v>6092</v>
      </c>
      <c r="AN293" s="10">
        <v>19.347574999999999</v>
      </c>
      <c r="AO293" s="11">
        <f>Table1[[#This Row],[Total (HRK million)                                         ]]*1000000/Table1[[#This Row],[Population 2017               ]]</f>
        <v>3175.8987196323046</v>
      </c>
      <c r="AP293" s="10">
        <v>19.152642</v>
      </c>
      <c r="AQ293" s="11">
        <f>Table1[[#This Row],[Total (HRK million)                                          ]]*1000000/Table1[[#This Row],[Population 2017               ]]</f>
        <v>3143.9005252790544</v>
      </c>
      <c r="AR293" s="10">
        <f>Table1[[#This Row],[Total (HRK million)                                         ]]-Table1[[#This Row],[Total (HRK million)                                          ]]</f>
        <v>0.19493299999999891</v>
      </c>
      <c r="AS293" s="11">
        <f>Table1[[#This Row],[Total (HRK million)                                                  ]]*1000000/Table1[[#This Row],[Population 2017               ]]</f>
        <v>31.998194353249989</v>
      </c>
      <c r="AT293" s="45">
        <v>6193</v>
      </c>
      <c r="AU293" s="46">
        <v>22.076505999999998</v>
      </c>
      <c r="AV293" s="13">
        <f>Table1[[#This Row],[Total (HRK million)                                ]]*1000000/Table1[[#This Row],[Population 2016]]</f>
        <v>3564.7514936218313</v>
      </c>
      <c r="AW293" s="46">
        <v>23.078970000000002</v>
      </c>
      <c r="AX293" s="13">
        <f>Table1[[#This Row],[Total (HRK million)                                                        ]]*1000000/Table1[[#This Row],[Population 2016]]</f>
        <v>3726.6219925722589</v>
      </c>
      <c r="AY293" s="82">
        <f>Table1[[#This Row],[Total (HRK million)                                ]]-Table1[[#This Row],[Total (HRK million)                                                        ]]</f>
        <v>-1.0024640000000034</v>
      </c>
      <c r="AZ293" s="13">
        <f>Table1[[#This Row],[Total (HRK million)                                                                      ]]*1000000/Table1[[#This Row],[Population 2016]]</f>
        <v>-161.87049895042844</v>
      </c>
      <c r="BA293" s="68">
        <v>6215</v>
      </c>
      <c r="BB293" s="52">
        <v>13.778072999999999</v>
      </c>
      <c r="BC293" s="13">
        <f>Table1[[#This Row],[Total (HRK million)                                                           ]]*1000000/Table1[[#This Row],[Population 2015]]</f>
        <v>2216.9063555913112</v>
      </c>
      <c r="BD293" s="52">
        <v>12.081784000000001</v>
      </c>
      <c r="BE293" s="13">
        <f>Table1[[#This Row],[Total (HRK million) ]]*1000000/Table1[[#This Row],[Population 2015]]</f>
        <v>1943.9716814159292</v>
      </c>
      <c r="BF293" s="82">
        <f>Table1[[#This Row],[Total (HRK million)                                                           ]]-Table1[[#This Row],[Total (HRK million) ]]</f>
        <v>1.6962889999999984</v>
      </c>
      <c r="BG293" s="13">
        <f>Table1[[#This Row],[Total (HRK million)     ]]*1000000/Table1[[#This Row],[Population 2015]]</f>
        <v>272.93467417538187</v>
      </c>
      <c r="BH293" s="68">
        <v>6230</v>
      </c>
      <c r="BI293" s="88">
        <v>10.049735999999999</v>
      </c>
      <c r="BJ293" s="12">
        <f>Table1[[#This Row],[Total (HRK million)                                  ]]*1000000/Table1[[#This Row],[Population 2014]]</f>
        <v>1613.1197431781702</v>
      </c>
      <c r="BK293" s="88">
        <v>9.3789079999999991</v>
      </c>
      <c r="BL293" s="12">
        <f>Table1[[#This Row],[Total (HRK million)    ]]*1000000/Table1[[#This Row],[Population 2014]]</f>
        <v>1505.4426966292135</v>
      </c>
      <c r="BM293" s="88">
        <f>Table1[[#This Row],[Total (HRK million)                                  ]]-Table1[[#This Row],[Total (HRK million)    ]]</f>
        <v>0.6708280000000002</v>
      </c>
      <c r="BN293" s="12">
        <f>Table1[[#This Row],[Total (HRK million)      ]]*1000000/Table1[[#This Row],[Population 2014]]</f>
        <v>107.6770465489567</v>
      </c>
      <c r="BO293" s="94">
        <v>5</v>
      </c>
      <c r="BP293" s="53">
        <v>5</v>
      </c>
      <c r="BQ293" s="55">
        <v>5</v>
      </c>
      <c r="BR293" s="26">
        <v>5</v>
      </c>
      <c r="BS293" s="13">
        <v>4</v>
      </c>
      <c r="BT293" s="13">
        <v>3</v>
      </c>
      <c r="BU293" s="13">
        <v>2</v>
      </c>
      <c r="BV293" s="13">
        <v>2</v>
      </c>
      <c r="BW293" s="56">
        <v>1</v>
      </c>
    </row>
    <row r="294" spans="1:75" x14ac:dyDescent="0.25">
      <c r="A294" s="14" t="s">
        <v>608</v>
      </c>
      <c r="B294" s="15" t="s">
        <v>676</v>
      </c>
      <c r="C294" s="41" t="s">
        <v>626</v>
      </c>
      <c r="D294" s="45">
        <v>1938</v>
      </c>
      <c r="E294" s="44">
        <v>19.121643339999999</v>
      </c>
      <c r="F294" s="40">
        <f>Table1[[#This Row],[Total (HRK million)]]*1000000/Table1[[#This Row],[Population 2022]]</f>
        <v>9866.6890299277602</v>
      </c>
      <c r="G294" s="44">
        <v>18.743059719999998</v>
      </c>
      <c r="H294" s="40">
        <f>Table1[[#This Row],[Total (HRK million)                ]]*1000000/Table1[[#This Row],[Population 2022]]</f>
        <v>9671.3414447884406</v>
      </c>
      <c r="I294" s="44">
        <v>0.37858362000000106</v>
      </c>
      <c r="J294" s="40">
        <f>Table1[[#This Row],[Total (HRK million)                           ]]*1000000/Table1[[#This Row],[Population 2022]]</f>
        <v>195.34758513931942</v>
      </c>
      <c r="K294" s="45">
        <v>1934</v>
      </c>
      <c r="L294" s="44">
        <v>18.108533999999999</v>
      </c>
      <c r="M294" s="40">
        <f>Table1[[#This Row],[Total (HRK million)  ]]*1000000/Table1[[#This Row],[Population 2021]]</f>
        <v>9363.2543950361942</v>
      </c>
      <c r="N294" s="44">
        <v>20.228691000000001</v>
      </c>
      <c r="O294" s="40">
        <f>Table1[[#This Row],[Total (HRK million)                 ]]*1000000/Table1[[#This Row],[Population 2021]]</f>
        <v>10459.509307135471</v>
      </c>
      <c r="P294" s="44">
        <v>-2.1201570000000025</v>
      </c>
      <c r="Q294" s="40">
        <f>Table1[[#This Row],[Total (HRK million)                            ]]*1000000/Table1[[#This Row],[Population 2021]]</f>
        <v>-1096.2549120992774</v>
      </c>
      <c r="R294" s="64">
        <v>2075</v>
      </c>
      <c r="S294" s="35">
        <v>16.395709</v>
      </c>
      <c r="T294" s="36">
        <f>Table1[[#This Row],[Total (HRK million)   ]]*1000000/Table1[[#This Row],[Population 2020]]</f>
        <v>7901.5465060240967</v>
      </c>
      <c r="U294" s="35">
        <v>21.132085</v>
      </c>
      <c r="V294" s="36">
        <f>Table1[[#This Row],[Total (HRK million)                  ]]*1000000/Table1[[#This Row],[Population 2020]]</f>
        <v>10184.13734939759</v>
      </c>
      <c r="W294" s="35">
        <f>Table1[[#This Row],[Total (HRK million)   ]]-Table1[[#This Row],[Total (HRK million)                  ]]</f>
        <v>-4.7363759999999999</v>
      </c>
      <c r="X294" s="36">
        <f>Table1[[#This Row],[Total (HRK million)                             ]]*1000000/Table1[[#This Row],[Population 2020]]</f>
        <v>-2282.590843373494</v>
      </c>
      <c r="Y294" s="68">
        <v>2113</v>
      </c>
      <c r="Z294" s="7">
        <v>14.152848000000001</v>
      </c>
      <c r="AA294" s="6">
        <f>Table1[[#This Row],[Total (HRK million)                     ]]*1000000/Table1[[#This Row],[Population 2019                 ]]</f>
        <v>6697.9876952200666</v>
      </c>
      <c r="AB294" s="7">
        <v>15.820033</v>
      </c>
      <c r="AC294" s="6">
        <f>Table1[[#This Row],[Total (HRK million)                                   ]]*1000000/Table1[[#This Row],[Population 2019                 ]]</f>
        <v>7487.0009465215335</v>
      </c>
      <c r="AD294" s="7">
        <f>Table1[[#This Row],[Total (HRK million)                     ]]-Table1[[#This Row],[Total (HRK million)                                   ]]</f>
        <v>-1.6671849999999999</v>
      </c>
      <c r="AE294" s="8">
        <f>Table1[[#This Row],[Total (HRK million)                       ]]*1000000/Table1[[#This Row],[Population 2019                 ]]</f>
        <v>-789.01325130146711</v>
      </c>
      <c r="AF294" s="6">
        <v>2110</v>
      </c>
      <c r="AG294" s="7">
        <v>14.606166</v>
      </c>
      <c r="AH294" s="6">
        <f>Table1[[#This Row],[Total (HRK million)                                 ]]*1000000/Table1[[#This Row],[Population 2018]]</f>
        <v>6922.3535545023697</v>
      </c>
      <c r="AI294" s="7">
        <v>15.118779</v>
      </c>
      <c r="AJ294" s="6">
        <f>Table1[[#This Row],[Total (HRK million)                                     ]]*1000000/Table1[[#This Row],[Population 2018]]</f>
        <v>7165.2981042654028</v>
      </c>
      <c r="AK294" s="7">
        <f>Table1[[#This Row],[Total (HRK million)                                 ]]-Table1[[#This Row],[Total (HRK million)                                     ]]</f>
        <v>-0.51261299999999999</v>
      </c>
      <c r="AL294" s="8">
        <f>Table1[[#This Row],[Total (HRK million)                                      ]]*1000000/Table1[[#This Row],[Population 2018]]</f>
        <v>-242.94454976303317</v>
      </c>
      <c r="AM294" s="9">
        <v>2118</v>
      </c>
      <c r="AN294" s="10">
        <v>14.779265000000001</v>
      </c>
      <c r="AO294" s="11">
        <f>Table1[[#This Row],[Total (HRK million)                                         ]]*1000000/Table1[[#This Row],[Population 2017               ]]</f>
        <v>6977.9343720491033</v>
      </c>
      <c r="AP294" s="10">
        <v>15.177436999999999</v>
      </c>
      <c r="AQ294" s="11">
        <f>Table1[[#This Row],[Total (HRK million)                                          ]]*1000000/Table1[[#This Row],[Population 2017               ]]</f>
        <v>7165.9287063267229</v>
      </c>
      <c r="AR294" s="10">
        <f>Table1[[#This Row],[Total (HRK million)                                         ]]-Table1[[#This Row],[Total (HRK million)                                          ]]</f>
        <v>-0.39817199999999886</v>
      </c>
      <c r="AS294" s="11">
        <f>Table1[[#This Row],[Total (HRK million)                                                  ]]*1000000/Table1[[#This Row],[Population 2017               ]]</f>
        <v>-187.99433427761986</v>
      </c>
      <c r="AT294" s="45">
        <v>2142</v>
      </c>
      <c r="AU294" s="46">
        <v>10.623723</v>
      </c>
      <c r="AV294" s="13">
        <f>Table1[[#This Row],[Total (HRK million)                                ]]*1000000/Table1[[#This Row],[Population 2016]]</f>
        <v>4959.7212885154058</v>
      </c>
      <c r="AW294" s="46">
        <v>10.471743</v>
      </c>
      <c r="AX294" s="13">
        <f>Table1[[#This Row],[Total (HRK million)                                                        ]]*1000000/Table1[[#This Row],[Population 2016]]</f>
        <v>4888.7689075630251</v>
      </c>
      <c r="AY294" s="82">
        <f>Table1[[#This Row],[Total (HRK million)                                ]]-Table1[[#This Row],[Total (HRK million)                                                        ]]</f>
        <v>0.15198</v>
      </c>
      <c r="AZ294" s="13">
        <f>Table1[[#This Row],[Total (HRK million)                                                                      ]]*1000000/Table1[[#This Row],[Population 2016]]</f>
        <v>70.952380952380949</v>
      </c>
      <c r="BA294" s="68">
        <v>2114</v>
      </c>
      <c r="BB294" s="52">
        <v>11.443757</v>
      </c>
      <c r="BC294" s="13">
        <f>Table1[[#This Row],[Total (HRK million)                                                           ]]*1000000/Table1[[#This Row],[Population 2015]]</f>
        <v>5413.3192999053927</v>
      </c>
      <c r="BD294" s="52">
        <v>9.5767869999999995</v>
      </c>
      <c r="BE294" s="13">
        <f>Table1[[#This Row],[Total (HRK million) ]]*1000000/Table1[[#This Row],[Population 2015]]</f>
        <v>4530.1736045411544</v>
      </c>
      <c r="BF294" s="82">
        <f>Table1[[#This Row],[Total (HRK million)                                                           ]]-Table1[[#This Row],[Total (HRK million) ]]</f>
        <v>1.8669700000000002</v>
      </c>
      <c r="BG294" s="13">
        <f>Table1[[#This Row],[Total (HRK million)     ]]*1000000/Table1[[#This Row],[Population 2015]]</f>
        <v>883.14569536423858</v>
      </c>
      <c r="BH294" s="68">
        <v>2120</v>
      </c>
      <c r="BI294" s="88">
        <v>10.961304999999999</v>
      </c>
      <c r="BJ294" s="12">
        <f>Table1[[#This Row],[Total (HRK million)                                  ]]*1000000/Table1[[#This Row],[Population 2014]]</f>
        <v>5170.4268867924529</v>
      </c>
      <c r="BK294" s="88">
        <v>10.882709</v>
      </c>
      <c r="BL294" s="12">
        <f>Table1[[#This Row],[Total (HRK million)    ]]*1000000/Table1[[#This Row],[Population 2014]]</f>
        <v>5133.3533018867929</v>
      </c>
      <c r="BM294" s="88">
        <f>Table1[[#This Row],[Total (HRK million)                                  ]]-Table1[[#This Row],[Total (HRK million)    ]]</f>
        <v>7.8595999999999222E-2</v>
      </c>
      <c r="BN294" s="12">
        <f>Table1[[#This Row],[Total (HRK million)      ]]*1000000/Table1[[#This Row],[Population 2014]]</f>
        <v>37.073584905660013</v>
      </c>
      <c r="BO294" s="94">
        <v>5</v>
      </c>
      <c r="BP294" s="53">
        <v>5</v>
      </c>
      <c r="BQ294" s="55">
        <v>4</v>
      </c>
      <c r="BR294" s="26">
        <v>4</v>
      </c>
      <c r="BS294" s="13">
        <v>5</v>
      </c>
      <c r="BT294" s="13">
        <v>4</v>
      </c>
      <c r="BU294" s="13">
        <v>1</v>
      </c>
      <c r="BV294" s="13">
        <v>1</v>
      </c>
      <c r="BW294" s="56">
        <v>1</v>
      </c>
    </row>
    <row r="295" spans="1:75" x14ac:dyDescent="0.25">
      <c r="A295" s="14" t="s">
        <v>607</v>
      </c>
      <c r="B295" s="15" t="s">
        <v>666</v>
      </c>
      <c r="C295" s="15" t="s">
        <v>80</v>
      </c>
      <c r="D295" s="47">
        <v>14000</v>
      </c>
      <c r="E295" s="46">
        <v>78.96337269</v>
      </c>
      <c r="F295" s="36">
        <f>Table1[[#This Row],[Total (HRK million)]]*1000000/Table1[[#This Row],[Population 2022]]</f>
        <v>5640.2409064285712</v>
      </c>
      <c r="G295" s="46">
        <v>78.12103187000001</v>
      </c>
      <c r="H295" s="36">
        <f>Table1[[#This Row],[Total (HRK million)                ]]*1000000/Table1[[#This Row],[Population 2022]]</f>
        <v>5580.0737050000007</v>
      </c>
      <c r="I295" s="46">
        <v>0.84234081999999288</v>
      </c>
      <c r="J295" s="36">
        <f>Table1[[#This Row],[Total (HRK million)                           ]]*1000000/Table1[[#This Row],[Population 2022]]</f>
        <v>60.16720142857092</v>
      </c>
      <c r="K295" s="47">
        <v>14291</v>
      </c>
      <c r="L295" s="46">
        <v>90.370035000000001</v>
      </c>
      <c r="M295" s="36">
        <f>Table1[[#This Row],[Total (HRK million)  ]]*1000000/Table1[[#This Row],[Population 2021]]</f>
        <v>6323.5627317892377</v>
      </c>
      <c r="N295" s="46">
        <v>95.591323000000003</v>
      </c>
      <c r="O295" s="36">
        <f>Table1[[#This Row],[Total (HRK million)                 ]]*1000000/Table1[[#This Row],[Population 2021]]</f>
        <v>6688.9177104471346</v>
      </c>
      <c r="P295" s="46">
        <v>-5.2212880000000013</v>
      </c>
      <c r="Q295" s="36">
        <f>Table1[[#This Row],[Total (HRK million)                            ]]*1000000/Table1[[#This Row],[Population 2021]]</f>
        <v>-365.35497865789665</v>
      </c>
      <c r="R295" s="64">
        <v>15060</v>
      </c>
      <c r="S295" s="35">
        <v>60.108735000000003</v>
      </c>
      <c r="T295" s="36">
        <f>Table1[[#This Row],[Total (HRK million)   ]]*1000000/Table1[[#This Row],[Population 2020]]</f>
        <v>3991.2838645418328</v>
      </c>
      <c r="U295" s="35">
        <v>65.267204000000007</v>
      </c>
      <c r="V295" s="36">
        <f>Table1[[#This Row],[Total (HRK million)                  ]]*1000000/Table1[[#This Row],[Population 2020]]</f>
        <v>4333.8116865869861</v>
      </c>
      <c r="W295" s="35">
        <f>Table1[[#This Row],[Total (HRK million)   ]]-Table1[[#This Row],[Total (HRK million)                  ]]</f>
        <v>-5.1584690000000037</v>
      </c>
      <c r="X295" s="36">
        <f>Table1[[#This Row],[Total (HRK million)                             ]]*1000000/Table1[[#This Row],[Population 2020]]</f>
        <v>-342.52782204515296</v>
      </c>
      <c r="Y295" s="68">
        <v>15180</v>
      </c>
      <c r="Z295" s="7">
        <v>58.457231</v>
      </c>
      <c r="AA295" s="6">
        <f>Table1[[#This Row],[Total (HRK million)                     ]]*1000000/Table1[[#This Row],[Population 2019                 ]]</f>
        <v>3850.9374835309618</v>
      </c>
      <c r="AB295" s="7">
        <v>64.106891000000005</v>
      </c>
      <c r="AC295" s="6">
        <f>Table1[[#This Row],[Total (HRK million)                                   ]]*1000000/Table1[[#This Row],[Population 2019                 ]]</f>
        <v>4223.1153491436107</v>
      </c>
      <c r="AD295" s="7">
        <f>Table1[[#This Row],[Total (HRK million)                     ]]-Table1[[#This Row],[Total (HRK million)                                   ]]</f>
        <v>-5.6496600000000043</v>
      </c>
      <c r="AE295" s="8">
        <f>Table1[[#This Row],[Total (HRK million)                       ]]*1000000/Table1[[#This Row],[Population 2019                 ]]</f>
        <v>-372.17786561264853</v>
      </c>
      <c r="AF295" s="6">
        <v>15375</v>
      </c>
      <c r="AG295" s="7">
        <v>52.885516000000003</v>
      </c>
      <c r="AH295" s="6">
        <f>Table1[[#This Row],[Total (HRK million)                                 ]]*1000000/Table1[[#This Row],[Population 2018]]</f>
        <v>3439.7083577235771</v>
      </c>
      <c r="AI295" s="7">
        <v>44.240684999999999</v>
      </c>
      <c r="AJ295" s="6">
        <f>Table1[[#This Row],[Total (HRK million)                                     ]]*1000000/Table1[[#This Row],[Population 2018]]</f>
        <v>2877.4429268292683</v>
      </c>
      <c r="AK295" s="7">
        <f>Table1[[#This Row],[Total (HRK million)                                 ]]-Table1[[#This Row],[Total (HRK million)                                     ]]</f>
        <v>8.6448310000000035</v>
      </c>
      <c r="AL295" s="8">
        <f>Table1[[#This Row],[Total (HRK million)                                      ]]*1000000/Table1[[#This Row],[Population 2018]]</f>
        <v>562.26543089430913</v>
      </c>
      <c r="AM295" s="9">
        <v>15565</v>
      </c>
      <c r="AN295" s="10">
        <v>34.772548</v>
      </c>
      <c r="AO295" s="11">
        <f>Table1[[#This Row],[Total (HRK million)                                         ]]*1000000/Table1[[#This Row],[Population 2017               ]]</f>
        <v>2234.0217153870863</v>
      </c>
      <c r="AP295" s="10">
        <v>35.346193</v>
      </c>
      <c r="AQ295" s="11">
        <f>Table1[[#This Row],[Total (HRK million)                                          ]]*1000000/Table1[[#This Row],[Population 2017               ]]</f>
        <v>2270.8765178284611</v>
      </c>
      <c r="AR295" s="10">
        <f>Table1[[#This Row],[Total (HRK million)                                         ]]-Table1[[#This Row],[Total (HRK million)                                          ]]</f>
        <v>-0.57364499999999907</v>
      </c>
      <c r="AS295" s="11">
        <f>Table1[[#This Row],[Total (HRK million)                                                  ]]*1000000/Table1[[#This Row],[Population 2017               ]]</f>
        <v>-36.854802441374822</v>
      </c>
      <c r="AT295" s="45">
        <v>15798</v>
      </c>
      <c r="AU295" s="46">
        <v>43.746949999999998</v>
      </c>
      <c r="AV295" s="13">
        <f>Table1[[#This Row],[Total (HRK million)                                ]]*1000000/Table1[[#This Row],[Population 2016]]</f>
        <v>2769.1448284592984</v>
      </c>
      <c r="AW295" s="46">
        <v>31.935005</v>
      </c>
      <c r="AX295" s="13">
        <f>Table1[[#This Row],[Total (HRK million)                                                        ]]*1000000/Table1[[#This Row],[Population 2016]]</f>
        <v>2021.4587289530321</v>
      </c>
      <c r="AY295" s="82">
        <f>Table1[[#This Row],[Total (HRK million)                                ]]-Table1[[#This Row],[Total (HRK million)                                                        ]]</f>
        <v>11.811944999999998</v>
      </c>
      <c r="AZ295" s="13">
        <f>Table1[[#This Row],[Total (HRK million)                                                                      ]]*1000000/Table1[[#This Row],[Population 2016]]</f>
        <v>747.68609950626649</v>
      </c>
      <c r="BA295" s="68">
        <v>16016</v>
      </c>
      <c r="BB295" s="52">
        <v>40.748522000000001</v>
      </c>
      <c r="BC295" s="13">
        <f>Table1[[#This Row],[Total (HRK million)                                                           ]]*1000000/Table1[[#This Row],[Population 2015]]</f>
        <v>2544.2383866133864</v>
      </c>
      <c r="BD295" s="52">
        <v>46.953009999999999</v>
      </c>
      <c r="BE295" s="13">
        <f>Table1[[#This Row],[Total (HRK million) ]]*1000000/Table1[[#This Row],[Population 2015]]</f>
        <v>2931.6314935064934</v>
      </c>
      <c r="BF295" s="82">
        <f>Table1[[#This Row],[Total (HRK million)                                                           ]]-Table1[[#This Row],[Total (HRK million) ]]</f>
        <v>-6.2044879999999978</v>
      </c>
      <c r="BG295" s="13">
        <f>Table1[[#This Row],[Total (HRK million)     ]]*1000000/Table1[[#This Row],[Population 2015]]</f>
        <v>-387.39310689310679</v>
      </c>
      <c r="BH295" s="68">
        <v>16212</v>
      </c>
      <c r="BI295" s="88">
        <v>40.800533000000001</v>
      </c>
      <c r="BJ295" s="12">
        <f>Table1[[#This Row],[Total (HRK million)                                  ]]*1000000/Table1[[#This Row],[Population 2014]]</f>
        <v>2516.6872070071554</v>
      </c>
      <c r="BK295" s="88">
        <v>35.407293000000003</v>
      </c>
      <c r="BL295" s="12">
        <f>Table1[[#This Row],[Total (HRK million)    ]]*1000000/Table1[[#This Row],[Population 2014]]</f>
        <v>2184.0175795706882</v>
      </c>
      <c r="BM295" s="88">
        <f>Table1[[#This Row],[Total (HRK million)                                  ]]-Table1[[#This Row],[Total (HRK million)    ]]</f>
        <v>5.3932399999999987</v>
      </c>
      <c r="BN295" s="12">
        <f>Table1[[#This Row],[Total (HRK million)      ]]*1000000/Table1[[#This Row],[Population 2014]]</f>
        <v>332.66962743646678</v>
      </c>
      <c r="BO295" s="94">
        <v>5</v>
      </c>
      <c r="BP295" s="53">
        <v>5</v>
      </c>
      <c r="BQ295" s="55">
        <v>5</v>
      </c>
      <c r="BR295" s="26">
        <v>5</v>
      </c>
      <c r="BS295" s="13">
        <v>5</v>
      </c>
      <c r="BT295" s="13">
        <v>4</v>
      </c>
      <c r="BU295" s="13">
        <v>3</v>
      </c>
      <c r="BV295" s="13">
        <v>1</v>
      </c>
      <c r="BW295" s="56">
        <v>4</v>
      </c>
    </row>
    <row r="296" spans="1:75" x14ac:dyDescent="0.25">
      <c r="A296" s="14" t="s">
        <v>608</v>
      </c>
      <c r="B296" s="15" t="s">
        <v>659</v>
      </c>
      <c r="C296" s="15" t="s">
        <v>539</v>
      </c>
      <c r="D296" s="45">
        <v>11064</v>
      </c>
      <c r="E296" s="44">
        <v>33.988973960000003</v>
      </c>
      <c r="F296" s="40">
        <f>Table1[[#This Row],[Total (HRK million)]]*1000000/Table1[[#This Row],[Population 2022]]</f>
        <v>3072.0330766449747</v>
      </c>
      <c r="G296" s="44">
        <v>30.244639270000004</v>
      </c>
      <c r="H296" s="40">
        <f>Table1[[#This Row],[Total (HRK million)                ]]*1000000/Table1[[#This Row],[Population 2022]]</f>
        <v>2733.6080323571946</v>
      </c>
      <c r="I296" s="44">
        <v>3.7443346899999974</v>
      </c>
      <c r="J296" s="40">
        <f>Table1[[#This Row],[Total (HRK million)                           ]]*1000000/Table1[[#This Row],[Population 2022]]</f>
        <v>338.42504428778</v>
      </c>
      <c r="K296" s="45">
        <v>11017</v>
      </c>
      <c r="L296" s="44">
        <v>28.861547000000002</v>
      </c>
      <c r="M296" s="40">
        <f>Table1[[#This Row],[Total (HRK million)  ]]*1000000/Table1[[#This Row],[Population 2021]]</f>
        <v>2619.7283289461743</v>
      </c>
      <c r="N296" s="44">
        <v>29.357679999999998</v>
      </c>
      <c r="O296" s="40">
        <f>Table1[[#This Row],[Total (HRK million)                 ]]*1000000/Table1[[#This Row],[Population 2021]]</f>
        <v>2664.7617318689299</v>
      </c>
      <c r="P296" s="44">
        <v>-0.49613299999999683</v>
      </c>
      <c r="Q296" s="40">
        <f>Table1[[#This Row],[Total (HRK million)                            ]]*1000000/Table1[[#This Row],[Population 2021]]</f>
        <v>-45.03340292275545</v>
      </c>
      <c r="R296" s="64">
        <v>11719</v>
      </c>
      <c r="S296" s="35">
        <v>31.070442</v>
      </c>
      <c r="T296" s="36">
        <f>Table1[[#This Row],[Total (HRK million)   ]]*1000000/Table1[[#This Row],[Population 2020]]</f>
        <v>2651.2878231931054</v>
      </c>
      <c r="U296" s="35">
        <v>29.714020000000001</v>
      </c>
      <c r="V296" s="36">
        <f>Table1[[#This Row],[Total (HRK million)                  ]]*1000000/Table1[[#This Row],[Population 2020]]</f>
        <v>2535.5422817646559</v>
      </c>
      <c r="W296" s="35">
        <f>Table1[[#This Row],[Total (HRK million)   ]]-Table1[[#This Row],[Total (HRK million)                  ]]</f>
        <v>1.3564219999999985</v>
      </c>
      <c r="X296" s="36">
        <f>Table1[[#This Row],[Total (HRK million)                             ]]*1000000/Table1[[#This Row],[Population 2020]]</f>
        <v>115.74554142844939</v>
      </c>
      <c r="Y296" s="68">
        <v>11740</v>
      </c>
      <c r="Z296" s="7">
        <v>30.497219000000001</v>
      </c>
      <c r="AA296" s="6">
        <f>Table1[[#This Row],[Total (HRK million)                     ]]*1000000/Table1[[#This Row],[Population 2019                 ]]</f>
        <v>2597.718824531516</v>
      </c>
      <c r="AB296" s="7">
        <v>30.103245000000001</v>
      </c>
      <c r="AC296" s="6">
        <f>Table1[[#This Row],[Total (HRK million)                                   ]]*1000000/Table1[[#This Row],[Population 2019                 ]]</f>
        <v>2564.1605621805793</v>
      </c>
      <c r="AD296" s="7">
        <f>Table1[[#This Row],[Total (HRK million)                     ]]-Table1[[#This Row],[Total (HRK million)                                   ]]</f>
        <v>0.39397400000000005</v>
      </c>
      <c r="AE296" s="8">
        <f>Table1[[#This Row],[Total (HRK million)                       ]]*1000000/Table1[[#This Row],[Population 2019                 ]]</f>
        <v>33.558262350936971</v>
      </c>
      <c r="AF296" s="6">
        <v>11825</v>
      </c>
      <c r="AG296" s="7">
        <v>27.427799</v>
      </c>
      <c r="AH296" s="6">
        <f>Table1[[#This Row],[Total (HRK million)                                 ]]*1000000/Table1[[#This Row],[Population 2018]]</f>
        <v>2319.4756025369979</v>
      </c>
      <c r="AI296" s="7">
        <v>24.406030000000001</v>
      </c>
      <c r="AJ296" s="6">
        <f>Table1[[#This Row],[Total (HRK million)                                     ]]*1000000/Table1[[#This Row],[Population 2018]]</f>
        <v>2063.9348837209304</v>
      </c>
      <c r="AK296" s="7">
        <f>Table1[[#This Row],[Total (HRK million)                                 ]]-Table1[[#This Row],[Total (HRK million)                                     ]]</f>
        <v>3.021768999999999</v>
      </c>
      <c r="AL296" s="8">
        <f>Table1[[#This Row],[Total (HRK million)                                      ]]*1000000/Table1[[#This Row],[Population 2018]]</f>
        <v>255.54071881606757</v>
      </c>
      <c r="AM296" s="9">
        <v>11895</v>
      </c>
      <c r="AN296" s="10">
        <v>20.222031999999999</v>
      </c>
      <c r="AO296" s="11">
        <f>Table1[[#This Row],[Total (HRK million)                                         ]]*1000000/Table1[[#This Row],[Population 2017               ]]</f>
        <v>1700.0447246742328</v>
      </c>
      <c r="AP296" s="10">
        <v>23.410907000000002</v>
      </c>
      <c r="AQ296" s="11">
        <f>Table1[[#This Row],[Total (HRK million)                                          ]]*1000000/Table1[[#This Row],[Population 2017               ]]</f>
        <v>1968.1300546448088</v>
      </c>
      <c r="AR296" s="10">
        <f>Table1[[#This Row],[Total (HRK million)                                         ]]-Table1[[#This Row],[Total (HRK million)                                          ]]</f>
        <v>-3.188875000000003</v>
      </c>
      <c r="AS296" s="11">
        <f>Table1[[#This Row],[Total (HRK million)                                                  ]]*1000000/Table1[[#This Row],[Population 2017               ]]</f>
        <v>-268.08532997057608</v>
      </c>
      <c r="AT296" s="45">
        <v>11981</v>
      </c>
      <c r="AU296" s="46">
        <v>21.070903999999999</v>
      </c>
      <c r="AV296" s="13">
        <f>Table1[[#This Row],[Total (HRK million)                                ]]*1000000/Table1[[#This Row],[Population 2016]]</f>
        <v>1758.6932643351975</v>
      </c>
      <c r="AW296" s="46">
        <v>30.504055000000001</v>
      </c>
      <c r="AX296" s="13">
        <f>Table1[[#This Row],[Total (HRK million)                                                        ]]*1000000/Table1[[#This Row],[Population 2016]]</f>
        <v>2546.035806693932</v>
      </c>
      <c r="AY296" s="82">
        <f>Table1[[#This Row],[Total (HRK million)                                ]]-Table1[[#This Row],[Total (HRK million)                                                        ]]</f>
        <v>-9.4331510000000023</v>
      </c>
      <c r="AZ296" s="13">
        <f>Table1[[#This Row],[Total (HRK million)                                                                      ]]*1000000/Table1[[#This Row],[Population 2016]]</f>
        <v>-787.34254235873482</v>
      </c>
      <c r="BA296" s="68">
        <v>12031</v>
      </c>
      <c r="BB296" s="52">
        <v>19.663502999999999</v>
      </c>
      <c r="BC296" s="13">
        <f>Table1[[#This Row],[Total (HRK million)                                                           ]]*1000000/Table1[[#This Row],[Population 2015]]</f>
        <v>1634.4030421411353</v>
      </c>
      <c r="BD296" s="52">
        <v>19.056839</v>
      </c>
      <c r="BE296" s="13">
        <f>Table1[[#This Row],[Total (HRK million) ]]*1000000/Table1[[#This Row],[Population 2015]]</f>
        <v>1583.9779735682819</v>
      </c>
      <c r="BF296" s="82">
        <f>Table1[[#This Row],[Total (HRK million)                                                           ]]-Table1[[#This Row],[Total (HRK million) ]]</f>
        <v>0.60666399999999854</v>
      </c>
      <c r="BG296" s="13">
        <f>Table1[[#This Row],[Total (HRK million)     ]]*1000000/Table1[[#This Row],[Population 2015]]</f>
        <v>50.425068572853334</v>
      </c>
      <c r="BH296" s="68">
        <v>12048</v>
      </c>
      <c r="BI296" s="88">
        <v>19.286736000000001</v>
      </c>
      <c r="BJ296" s="12">
        <f>Table1[[#This Row],[Total (HRK million)                                  ]]*1000000/Table1[[#This Row],[Population 2014]]</f>
        <v>1600.8247011952192</v>
      </c>
      <c r="BK296" s="88">
        <v>19.403480999999999</v>
      </c>
      <c r="BL296" s="12">
        <f>Table1[[#This Row],[Total (HRK million)    ]]*1000000/Table1[[#This Row],[Population 2014]]</f>
        <v>1610.5146912350597</v>
      </c>
      <c r="BM296" s="88">
        <f>Table1[[#This Row],[Total (HRK million)                                  ]]-Table1[[#This Row],[Total (HRK million)    ]]</f>
        <v>-0.1167449999999981</v>
      </c>
      <c r="BN296" s="12">
        <f>Table1[[#This Row],[Total (HRK million)      ]]*1000000/Table1[[#This Row],[Population 2014]]</f>
        <v>-9.6899900398404792</v>
      </c>
      <c r="BO296" s="94">
        <v>5</v>
      </c>
      <c r="BP296" s="53">
        <v>5</v>
      </c>
      <c r="BQ296" s="55">
        <v>5</v>
      </c>
      <c r="BR296" s="26">
        <v>5</v>
      </c>
      <c r="BS296" s="13">
        <v>4</v>
      </c>
      <c r="BT296" s="13">
        <v>5</v>
      </c>
      <c r="BU296" s="13">
        <v>3</v>
      </c>
      <c r="BV296" s="13">
        <v>1</v>
      </c>
      <c r="BW296" s="56">
        <v>1</v>
      </c>
    </row>
    <row r="297" spans="1:75" x14ac:dyDescent="0.25">
      <c r="A297" s="14" t="s">
        <v>608</v>
      </c>
      <c r="B297" s="15" t="s">
        <v>664</v>
      </c>
      <c r="C297" s="15" t="s">
        <v>446</v>
      </c>
      <c r="D297" s="47">
        <v>937</v>
      </c>
      <c r="E297" s="46">
        <v>5.7235424899999998</v>
      </c>
      <c r="F297" s="36">
        <f>Table1[[#This Row],[Total (HRK million)]]*1000000/Table1[[#This Row],[Population 2022]]</f>
        <v>6108.3697865528284</v>
      </c>
      <c r="G297" s="46">
        <v>6.0424959399999993</v>
      </c>
      <c r="H297" s="36">
        <f>Table1[[#This Row],[Total (HRK million)                ]]*1000000/Table1[[#This Row],[Population 2022]]</f>
        <v>6448.7683457844178</v>
      </c>
      <c r="I297" s="46">
        <v>-0.31895344999999925</v>
      </c>
      <c r="J297" s="36">
        <f>Table1[[#This Row],[Total (HRK million)                           ]]*1000000/Table1[[#This Row],[Population 2022]]</f>
        <v>-340.39855923158939</v>
      </c>
      <c r="K297" s="47">
        <v>983</v>
      </c>
      <c r="L297" s="46">
        <v>5.4108749999999999</v>
      </c>
      <c r="M297" s="36">
        <f>Table1[[#This Row],[Total (HRK million)  ]]*1000000/Table1[[#This Row],[Population 2021]]</f>
        <v>5504.4506612410987</v>
      </c>
      <c r="N297" s="46">
        <v>5.20824</v>
      </c>
      <c r="O297" s="36">
        <f>Table1[[#This Row],[Total (HRK million)                 ]]*1000000/Table1[[#This Row],[Population 2021]]</f>
        <v>5298.3112919633777</v>
      </c>
      <c r="P297" s="46">
        <v>0.2026349999999999</v>
      </c>
      <c r="Q297" s="36">
        <f>Table1[[#This Row],[Total (HRK million)                            ]]*1000000/Table1[[#This Row],[Population 2021]]</f>
        <v>206.13936927772119</v>
      </c>
      <c r="R297" s="64">
        <v>1159</v>
      </c>
      <c r="S297" s="35">
        <v>4.3511340000000001</v>
      </c>
      <c r="T297" s="36">
        <f>Table1[[#This Row],[Total (HRK million)   ]]*1000000/Table1[[#This Row],[Population 2020]]</f>
        <v>3754.2139775668679</v>
      </c>
      <c r="U297" s="35">
        <v>4.9930349999999999</v>
      </c>
      <c r="V297" s="36">
        <f>Table1[[#This Row],[Total (HRK million)                  ]]*1000000/Table1[[#This Row],[Population 2020]]</f>
        <v>4308.0543572044862</v>
      </c>
      <c r="W297" s="35">
        <f>Table1[[#This Row],[Total (HRK million)   ]]-Table1[[#This Row],[Total (HRK million)                  ]]</f>
        <v>-0.64190099999999983</v>
      </c>
      <c r="X297" s="36">
        <f>Table1[[#This Row],[Total (HRK million)                             ]]*1000000/Table1[[#This Row],[Population 2020]]</f>
        <v>-553.84037963761853</v>
      </c>
      <c r="Y297" s="68">
        <v>1194</v>
      </c>
      <c r="Z297" s="7">
        <v>4.8907049999999996</v>
      </c>
      <c r="AA297" s="6">
        <f>Table1[[#This Row],[Total (HRK million)                     ]]*1000000/Table1[[#This Row],[Population 2019                 ]]</f>
        <v>4096.06783919598</v>
      </c>
      <c r="AB297" s="7">
        <v>5.088139</v>
      </c>
      <c r="AC297" s="6">
        <f>Table1[[#This Row],[Total (HRK million)                                   ]]*1000000/Table1[[#This Row],[Population 2019                 ]]</f>
        <v>4261.4229480737022</v>
      </c>
      <c r="AD297" s="7">
        <f>Table1[[#This Row],[Total (HRK million)                     ]]-Table1[[#This Row],[Total (HRK million)                                   ]]</f>
        <v>-0.19743400000000033</v>
      </c>
      <c r="AE297" s="8">
        <f>Table1[[#This Row],[Total (HRK million)                       ]]*1000000/Table1[[#This Row],[Population 2019                 ]]</f>
        <v>-165.35510887772222</v>
      </c>
      <c r="AF297" s="6">
        <v>1207</v>
      </c>
      <c r="AG297" s="7">
        <v>4.6001839999999996</v>
      </c>
      <c r="AH297" s="6">
        <f>Table1[[#This Row],[Total (HRK million)                                 ]]*1000000/Table1[[#This Row],[Population 2018]]</f>
        <v>3811.2543496271746</v>
      </c>
      <c r="AI297" s="7">
        <v>3.4027940000000001</v>
      </c>
      <c r="AJ297" s="6">
        <f>Table1[[#This Row],[Total (HRK million)                                     ]]*1000000/Table1[[#This Row],[Population 2018]]</f>
        <v>2819.2162386081195</v>
      </c>
      <c r="AK297" s="7">
        <f>Table1[[#This Row],[Total (HRK million)                                 ]]-Table1[[#This Row],[Total (HRK million)                                     ]]</f>
        <v>1.1973899999999995</v>
      </c>
      <c r="AL297" s="8">
        <f>Table1[[#This Row],[Total (HRK million)                                      ]]*1000000/Table1[[#This Row],[Population 2018]]</f>
        <v>992.03811101905512</v>
      </c>
      <c r="AM297" s="9">
        <v>1242</v>
      </c>
      <c r="AN297" s="10">
        <v>2.4203420000000002</v>
      </c>
      <c r="AO297" s="11">
        <f>Table1[[#This Row],[Total (HRK million)                                         ]]*1000000/Table1[[#This Row],[Population 2017               ]]</f>
        <v>1948.7455716586151</v>
      </c>
      <c r="AP297" s="10">
        <v>2.1328510000000001</v>
      </c>
      <c r="AQ297" s="11">
        <f>Table1[[#This Row],[Total (HRK million)                                          ]]*1000000/Table1[[#This Row],[Population 2017               ]]</f>
        <v>1717.2713365539453</v>
      </c>
      <c r="AR297" s="10">
        <f>Table1[[#This Row],[Total (HRK million)                                         ]]-Table1[[#This Row],[Total (HRK million)                                          ]]</f>
        <v>0.28749100000000016</v>
      </c>
      <c r="AS297" s="11">
        <f>Table1[[#This Row],[Total (HRK million)                                                  ]]*1000000/Table1[[#This Row],[Population 2017               ]]</f>
        <v>231.47423510467002</v>
      </c>
      <c r="AT297" s="45">
        <v>1286</v>
      </c>
      <c r="AU297" s="46">
        <v>1.987978</v>
      </c>
      <c r="AV297" s="13">
        <f>Table1[[#This Row],[Total (HRK million)                                ]]*1000000/Table1[[#This Row],[Population 2016]]</f>
        <v>1545.8615863141524</v>
      </c>
      <c r="AW297" s="46">
        <v>1.8982570000000001</v>
      </c>
      <c r="AX297" s="13">
        <f>Table1[[#This Row],[Total (HRK million)                                                        ]]*1000000/Table1[[#This Row],[Population 2016]]</f>
        <v>1476.0940902021773</v>
      </c>
      <c r="AY297" s="82">
        <f>Table1[[#This Row],[Total (HRK million)                                ]]-Table1[[#This Row],[Total (HRK million)                                                        ]]</f>
        <v>8.972099999999994E-2</v>
      </c>
      <c r="AZ297" s="13">
        <f>Table1[[#This Row],[Total (HRK million)                                                                      ]]*1000000/Table1[[#This Row],[Population 2016]]</f>
        <v>69.767496111975078</v>
      </c>
      <c r="BA297" s="68">
        <v>1315</v>
      </c>
      <c r="BB297" s="52">
        <v>2.283452</v>
      </c>
      <c r="BC297" s="13">
        <f>Table1[[#This Row],[Total (HRK million)                                                           ]]*1000000/Table1[[#This Row],[Population 2015]]</f>
        <v>1736.4653992395438</v>
      </c>
      <c r="BD297" s="52">
        <v>2.1226210000000001</v>
      </c>
      <c r="BE297" s="13">
        <f>Table1[[#This Row],[Total (HRK million) ]]*1000000/Table1[[#This Row],[Population 2015]]</f>
        <v>1614.1604562737643</v>
      </c>
      <c r="BF297" s="82">
        <f>Table1[[#This Row],[Total (HRK million)                                                           ]]-Table1[[#This Row],[Total (HRK million) ]]</f>
        <v>0.16083099999999995</v>
      </c>
      <c r="BG297" s="13">
        <f>Table1[[#This Row],[Total (HRK million)     ]]*1000000/Table1[[#This Row],[Population 2015]]</f>
        <v>122.30494296577942</v>
      </c>
      <c r="BH297" s="68">
        <v>1369</v>
      </c>
      <c r="BI297" s="88">
        <v>1.2114750000000001</v>
      </c>
      <c r="BJ297" s="12">
        <f>Table1[[#This Row],[Total (HRK million)                                  ]]*1000000/Table1[[#This Row],[Population 2014]]</f>
        <v>884.9342585829072</v>
      </c>
      <c r="BK297" s="88">
        <v>1.2743040000000001</v>
      </c>
      <c r="BL297" s="12">
        <f>Table1[[#This Row],[Total (HRK million)    ]]*1000000/Table1[[#This Row],[Population 2014]]</f>
        <v>930.82834185536888</v>
      </c>
      <c r="BM297" s="88">
        <f>Table1[[#This Row],[Total (HRK million)                                  ]]-Table1[[#This Row],[Total (HRK million)    ]]</f>
        <v>-6.2829000000000024E-2</v>
      </c>
      <c r="BN297" s="12">
        <f>Table1[[#This Row],[Total (HRK million)      ]]*1000000/Table1[[#This Row],[Population 2014]]</f>
        <v>-45.894083272461664</v>
      </c>
      <c r="BO297" s="94">
        <v>4</v>
      </c>
      <c r="BP297" s="53">
        <v>3</v>
      </c>
      <c r="BQ297" s="55">
        <v>3</v>
      </c>
      <c r="BR297" s="26">
        <v>2</v>
      </c>
      <c r="BS297" s="13">
        <v>3</v>
      </c>
      <c r="BT297" s="13">
        <v>1</v>
      </c>
      <c r="BU297" s="13">
        <v>2</v>
      </c>
      <c r="BV297" s="13">
        <v>1</v>
      </c>
      <c r="BW297" s="56">
        <v>1</v>
      </c>
    </row>
    <row r="298" spans="1:75" x14ac:dyDescent="0.25">
      <c r="A298" s="14" t="s">
        <v>608</v>
      </c>
      <c r="B298" s="15" t="s">
        <v>660</v>
      </c>
      <c r="C298" s="15" t="s">
        <v>475</v>
      </c>
      <c r="D298" s="49">
        <v>870</v>
      </c>
      <c r="E298" s="46">
        <v>6.0968572999999999</v>
      </c>
      <c r="F298" s="36">
        <f>Table1[[#This Row],[Total (HRK million)]]*1000000/Table1[[#This Row],[Population 2022]]</f>
        <v>7007.8819540229879</v>
      </c>
      <c r="G298" s="46">
        <v>5.8365097899999991</v>
      </c>
      <c r="H298" s="36">
        <f>Table1[[#This Row],[Total (HRK million)                ]]*1000000/Table1[[#This Row],[Population 2022]]</f>
        <v>6708.6319425287347</v>
      </c>
      <c r="I298" s="46">
        <v>0.26034751000000073</v>
      </c>
      <c r="J298" s="36">
        <f>Table1[[#This Row],[Total (HRK million)                           ]]*1000000/Table1[[#This Row],[Population 2022]]</f>
        <v>299.25001149425373</v>
      </c>
      <c r="K298" s="49">
        <v>878</v>
      </c>
      <c r="L298" s="46">
        <v>4.6122360000000002</v>
      </c>
      <c r="M298" s="36">
        <f>Table1[[#This Row],[Total (HRK million)  ]]*1000000/Table1[[#This Row],[Population 2021]]</f>
        <v>5253.1161731207285</v>
      </c>
      <c r="N298" s="46">
        <v>4.5612329999999996</v>
      </c>
      <c r="O298" s="36">
        <f>Table1[[#This Row],[Total (HRK million)                 ]]*1000000/Table1[[#This Row],[Population 2021]]</f>
        <v>5195.0261958997726</v>
      </c>
      <c r="P298" s="46">
        <v>5.1003000000000576E-2</v>
      </c>
      <c r="Q298" s="36">
        <f>Table1[[#This Row],[Total (HRK million)                            ]]*1000000/Table1[[#This Row],[Population 2021]]</f>
        <v>58.089977220957373</v>
      </c>
      <c r="R298" s="64">
        <v>921</v>
      </c>
      <c r="S298" s="35">
        <v>4.3699019999999997</v>
      </c>
      <c r="T298" s="36">
        <f>Table1[[#This Row],[Total (HRK million)   ]]*1000000/Table1[[#This Row],[Population 2020]]</f>
        <v>4744.7361563517916</v>
      </c>
      <c r="U298" s="35">
        <v>4.6809200000000004</v>
      </c>
      <c r="V298" s="36">
        <f>Table1[[#This Row],[Total (HRK million)                  ]]*1000000/Table1[[#This Row],[Population 2020]]</f>
        <v>5082.4321389793704</v>
      </c>
      <c r="W298" s="35">
        <f>Table1[[#This Row],[Total (HRK million)   ]]-Table1[[#This Row],[Total (HRK million)                  ]]</f>
        <v>-0.31101800000000068</v>
      </c>
      <c r="X298" s="36">
        <f>Table1[[#This Row],[Total (HRK million)                             ]]*1000000/Table1[[#This Row],[Population 2020]]</f>
        <v>-337.6959826275795</v>
      </c>
      <c r="Y298" s="68">
        <v>910</v>
      </c>
      <c r="Z298" s="7">
        <v>5.6337789999999996</v>
      </c>
      <c r="AA298" s="6">
        <f>Table1[[#This Row],[Total (HRK million)                     ]]*1000000/Table1[[#This Row],[Population 2019                 ]]</f>
        <v>6190.9659340659337</v>
      </c>
      <c r="AB298" s="7">
        <v>7.1120029999999996</v>
      </c>
      <c r="AC298" s="6">
        <f>Table1[[#This Row],[Total (HRK million)                                   ]]*1000000/Table1[[#This Row],[Population 2019                 ]]</f>
        <v>7815.3879120879119</v>
      </c>
      <c r="AD298" s="7">
        <f>Table1[[#This Row],[Total (HRK million)                     ]]-Table1[[#This Row],[Total (HRK million)                                   ]]</f>
        <v>-1.478224</v>
      </c>
      <c r="AE298" s="8">
        <f>Table1[[#This Row],[Total (HRK million)                       ]]*1000000/Table1[[#This Row],[Population 2019                 ]]</f>
        <v>-1624.421978021978</v>
      </c>
      <c r="AF298" s="6">
        <v>885</v>
      </c>
      <c r="AG298" s="7">
        <v>7.0308760000000001</v>
      </c>
      <c r="AH298" s="6">
        <f>Table1[[#This Row],[Total (HRK million)                                 ]]*1000000/Table1[[#This Row],[Population 2018]]</f>
        <v>7944.4926553672312</v>
      </c>
      <c r="AI298" s="7">
        <v>5.8516659999999998</v>
      </c>
      <c r="AJ298" s="6">
        <f>Table1[[#This Row],[Total (HRK million)                                     ]]*1000000/Table1[[#This Row],[Population 2018]]</f>
        <v>6612.05197740113</v>
      </c>
      <c r="AK298" s="7">
        <f>Table1[[#This Row],[Total (HRK million)                                 ]]-Table1[[#This Row],[Total (HRK million)                                     ]]</f>
        <v>1.1792100000000003</v>
      </c>
      <c r="AL298" s="8">
        <f>Table1[[#This Row],[Total (HRK million)                                      ]]*1000000/Table1[[#This Row],[Population 2018]]</f>
        <v>1332.4406779661019</v>
      </c>
      <c r="AM298" s="9">
        <v>876</v>
      </c>
      <c r="AN298" s="10">
        <v>5.6415430000000004</v>
      </c>
      <c r="AO298" s="11">
        <f>Table1[[#This Row],[Total (HRK million)                                         ]]*1000000/Table1[[#This Row],[Population 2017               ]]</f>
        <v>6440.1175799086759</v>
      </c>
      <c r="AP298" s="10">
        <v>4.9187240000000001</v>
      </c>
      <c r="AQ298" s="11">
        <f>Table1[[#This Row],[Total (HRK million)                                          ]]*1000000/Table1[[#This Row],[Population 2017               ]]</f>
        <v>5614.9817351598176</v>
      </c>
      <c r="AR298" s="10">
        <f>Table1[[#This Row],[Total (HRK million)                                         ]]-Table1[[#This Row],[Total (HRK million)                                          ]]</f>
        <v>0.72281900000000032</v>
      </c>
      <c r="AS298" s="11">
        <f>Table1[[#This Row],[Total (HRK million)                                                  ]]*1000000/Table1[[#This Row],[Population 2017               ]]</f>
        <v>825.13584474885886</v>
      </c>
      <c r="AT298" s="45">
        <v>887</v>
      </c>
      <c r="AU298" s="46">
        <v>5.2301149999999996</v>
      </c>
      <c r="AV298" s="13">
        <f>Table1[[#This Row],[Total (HRK million)                                ]]*1000000/Table1[[#This Row],[Population 2016]]</f>
        <v>5896.4092446448703</v>
      </c>
      <c r="AW298" s="46">
        <v>4.6865269999999999</v>
      </c>
      <c r="AX298" s="13">
        <f>Table1[[#This Row],[Total (HRK million)                                                        ]]*1000000/Table1[[#This Row],[Population 2016]]</f>
        <v>5283.5704622322437</v>
      </c>
      <c r="AY298" s="82">
        <f>Table1[[#This Row],[Total (HRK million)                                ]]-Table1[[#This Row],[Total (HRK million)                                                        ]]</f>
        <v>0.54358799999999974</v>
      </c>
      <c r="AZ298" s="13">
        <f>Table1[[#This Row],[Total (HRK million)                                                                      ]]*1000000/Table1[[#This Row],[Population 2016]]</f>
        <v>612.83878241262653</v>
      </c>
      <c r="BA298" s="68">
        <v>890</v>
      </c>
      <c r="BB298" s="52">
        <v>6.0293549999999998</v>
      </c>
      <c r="BC298" s="13">
        <f>Table1[[#This Row],[Total (HRK million)                                                           ]]*1000000/Table1[[#This Row],[Population 2015]]</f>
        <v>6774.5561797752807</v>
      </c>
      <c r="BD298" s="52">
        <v>5.2637359999999997</v>
      </c>
      <c r="BE298" s="13">
        <f>Table1[[#This Row],[Total (HRK million) ]]*1000000/Table1[[#This Row],[Population 2015]]</f>
        <v>5914.3101123595507</v>
      </c>
      <c r="BF298" s="82">
        <f>Table1[[#This Row],[Total (HRK million)                                                           ]]-Table1[[#This Row],[Total (HRK million) ]]</f>
        <v>0.76561900000000005</v>
      </c>
      <c r="BG298" s="13">
        <f>Table1[[#This Row],[Total (HRK million)     ]]*1000000/Table1[[#This Row],[Population 2015]]</f>
        <v>860.24606741573029</v>
      </c>
      <c r="BH298" s="68">
        <v>897</v>
      </c>
      <c r="BI298" s="88">
        <v>5.3225129999999998</v>
      </c>
      <c r="BJ298" s="12">
        <f>Table1[[#This Row],[Total (HRK million)                                  ]]*1000000/Table1[[#This Row],[Population 2014]]</f>
        <v>5933.6822742474915</v>
      </c>
      <c r="BK298" s="88">
        <v>6.0213270000000003</v>
      </c>
      <c r="BL298" s="12">
        <f>Table1[[#This Row],[Total (HRK million)    ]]*1000000/Table1[[#This Row],[Population 2014]]</f>
        <v>6712.739130434783</v>
      </c>
      <c r="BM298" s="88">
        <f>Table1[[#This Row],[Total (HRK million)                                  ]]-Table1[[#This Row],[Total (HRK million)    ]]</f>
        <v>-0.69881400000000049</v>
      </c>
      <c r="BN298" s="12">
        <f>Table1[[#This Row],[Total (HRK million)      ]]*1000000/Table1[[#This Row],[Population 2014]]</f>
        <v>-779.05685618729149</v>
      </c>
      <c r="BO298" s="94">
        <v>4</v>
      </c>
      <c r="BP298" s="53">
        <v>4</v>
      </c>
      <c r="BQ298" s="55">
        <v>0</v>
      </c>
      <c r="BR298" s="26">
        <v>1</v>
      </c>
      <c r="BS298" s="13">
        <v>2</v>
      </c>
      <c r="BT298" s="13">
        <v>1</v>
      </c>
      <c r="BU298" s="13">
        <v>2</v>
      </c>
      <c r="BV298" s="13">
        <v>0</v>
      </c>
      <c r="BW298" s="56">
        <v>0</v>
      </c>
    </row>
    <row r="299" spans="1:75" x14ac:dyDescent="0.25">
      <c r="A299" s="14" t="s">
        <v>608</v>
      </c>
      <c r="B299" s="15" t="s">
        <v>24</v>
      </c>
      <c r="C299" s="15" t="s">
        <v>213</v>
      </c>
      <c r="D299" s="45">
        <v>2382</v>
      </c>
      <c r="E299" s="44">
        <v>8.4198007099999987</v>
      </c>
      <c r="F299" s="40">
        <f>Table1[[#This Row],[Total (HRK million)]]*1000000/Table1[[#This Row],[Population 2022]]</f>
        <v>3534.761003358522</v>
      </c>
      <c r="G299" s="44">
        <v>6.7843439899999991</v>
      </c>
      <c r="H299" s="40">
        <f>Table1[[#This Row],[Total (HRK million)                ]]*1000000/Table1[[#This Row],[Population 2022]]</f>
        <v>2848.1712804366075</v>
      </c>
      <c r="I299" s="44">
        <v>1.6354567199999996</v>
      </c>
      <c r="J299" s="40">
        <f>Table1[[#This Row],[Total (HRK million)                           ]]*1000000/Table1[[#This Row],[Population 2022]]</f>
        <v>686.58972292191424</v>
      </c>
      <c r="K299" s="45">
        <v>2439</v>
      </c>
      <c r="L299" s="44">
        <v>7.8223510000000003</v>
      </c>
      <c r="M299" s="40">
        <f>Table1[[#This Row],[Total (HRK million)  ]]*1000000/Table1[[#This Row],[Population 2021]]</f>
        <v>3207.1959819598196</v>
      </c>
      <c r="N299" s="44">
        <v>6.6205740000000004</v>
      </c>
      <c r="O299" s="40">
        <f>Table1[[#This Row],[Total (HRK million)                 ]]*1000000/Table1[[#This Row],[Population 2021]]</f>
        <v>2714.4624846248462</v>
      </c>
      <c r="P299" s="44">
        <v>1.2017769999999999</v>
      </c>
      <c r="Q299" s="40">
        <f>Table1[[#This Row],[Total (HRK million)                            ]]*1000000/Table1[[#This Row],[Population 2021]]</f>
        <v>492.73349733497326</v>
      </c>
      <c r="R299" s="64">
        <v>2437</v>
      </c>
      <c r="S299" s="35">
        <v>7.8691120000000003</v>
      </c>
      <c r="T299" s="36">
        <f>Table1[[#This Row],[Total (HRK million)   ]]*1000000/Table1[[#This Row],[Population 2020]]</f>
        <v>3229.0160032827248</v>
      </c>
      <c r="U299" s="35">
        <v>7.2555019999999999</v>
      </c>
      <c r="V299" s="36">
        <f>Table1[[#This Row],[Total (HRK million)                  ]]*1000000/Table1[[#This Row],[Population 2020]]</f>
        <v>2977.2269183422241</v>
      </c>
      <c r="W299" s="35">
        <f>Table1[[#This Row],[Total (HRK million)   ]]-Table1[[#This Row],[Total (HRK million)                  ]]</f>
        <v>0.61361000000000043</v>
      </c>
      <c r="X299" s="36">
        <f>Table1[[#This Row],[Total (HRK million)                             ]]*1000000/Table1[[#This Row],[Population 2020]]</f>
        <v>251.7890849405008</v>
      </c>
      <c r="Y299" s="68">
        <v>2460</v>
      </c>
      <c r="Z299" s="7">
        <v>7.5423629999999999</v>
      </c>
      <c r="AA299" s="6">
        <f>Table1[[#This Row],[Total (HRK million)                     ]]*1000000/Table1[[#This Row],[Population 2019                 ]]</f>
        <v>3066.0012195121953</v>
      </c>
      <c r="AB299" s="7">
        <v>7.5994989999999998</v>
      </c>
      <c r="AC299" s="6">
        <f>Table1[[#This Row],[Total (HRK million)                                   ]]*1000000/Table1[[#This Row],[Population 2019                 ]]</f>
        <v>3089.2272357723577</v>
      </c>
      <c r="AD299" s="7">
        <f>Table1[[#This Row],[Total (HRK million)                     ]]-Table1[[#This Row],[Total (HRK million)                                   ]]</f>
        <v>-5.7135999999999854E-2</v>
      </c>
      <c r="AE299" s="8">
        <f>Table1[[#This Row],[Total (HRK million)                       ]]*1000000/Table1[[#This Row],[Population 2019                 ]]</f>
        <v>-23.226016260162542</v>
      </c>
      <c r="AF299" s="6">
        <v>2533</v>
      </c>
      <c r="AG299" s="7">
        <v>6.7772189999999997</v>
      </c>
      <c r="AH299" s="6">
        <f>Table1[[#This Row],[Total (HRK million)                                 ]]*1000000/Table1[[#This Row],[Population 2018]]</f>
        <v>2675.5700750098699</v>
      </c>
      <c r="AI299" s="7">
        <v>7.1770509999999996</v>
      </c>
      <c r="AJ299" s="6">
        <f>Table1[[#This Row],[Total (HRK million)                                     ]]*1000000/Table1[[#This Row],[Population 2018]]</f>
        <v>2833.4192656928544</v>
      </c>
      <c r="AK299" s="7">
        <f>Table1[[#This Row],[Total (HRK million)                                 ]]-Table1[[#This Row],[Total (HRK million)                                     ]]</f>
        <v>-0.39983199999999997</v>
      </c>
      <c r="AL299" s="8">
        <f>Table1[[#This Row],[Total (HRK million)                                      ]]*1000000/Table1[[#This Row],[Population 2018]]</f>
        <v>-157.84919068298458</v>
      </c>
      <c r="AM299" s="9">
        <v>2570</v>
      </c>
      <c r="AN299" s="10">
        <v>5.3621809999999996</v>
      </c>
      <c r="AO299" s="11">
        <f>Table1[[#This Row],[Total (HRK million)                                         ]]*1000000/Table1[[#This Row],[Population 2017               ]]</f>
        <v>2086.4517509727625</v>
      </c>
      <c r="AP299" s="10">
        <v>4.5181180000000003</v>
      </c>
      <c r="AQ299" s="11">
        <f>Table1[[#This Row],[Total (HRK million)                                          ]]*1000000/Table1[[#This Row],[Population 2017               ]]</f>
        <v>1758.0225680933852</v>
      </c>
      <c r="AR299" s="10">
        <f>Table1[[#This Row],[Total (HRK million)                                         ]]-Table1[[#This Row],[Total (HRK million)                                          ]]</f>
        <v>0.84406299999999934</v>
      </c>
      <c r="AS299" s="11">
        <f>Table1[[#This Row],[Total (HRK million)                                                  ]]*1000000/Table1[[#This Row],[Population 2017               ]]</f>
        <v>328.42918287937715</v>
      </c>
      <c r="AT299" s="45">
        <v>2627</v>
      </c>
      <c r="AU299" s="46">
        <v>4.9000599999999999</v>
      </c>
      <c r="AV299" s="13">
        <f>Table1[[#This Row],[Total (HRK million)                                ]]*1000000/Table1[[#This Row],[Population 2016]]</f>
        <v>1865.2683669585078</v>
      </c>
      <c r="AW299" s="46">
        <v>4.9310980000000004</v>
      </c>
      <c r="AX299" s="13">
        <f>Table1[[#This Row],[Total (HRK million)                                                        ]]*1000000/Table1[[#This Row],[Population 2016]]</f>
        <v>1877.0833650551961</v>
      </c>
      <c r="AY299" s="82">
        <f>Table1[[#This Row],[Total (HRK million)                                ]]-Table1[[#This Row],[Total (HRK million)                                                        ]]</f>
        <v>-3.1038000000000565E-2</v>
      </c>
      <c r="AZ299" s="13">
        <f>Table1[[#This Row],[Total (HRK million)                                                                      ]]*1000000/Table1[[#This Row],[Population 2016]]</f>
        <v>-11.814998096688452</v>
      </c>
      <c r="BA299" s="68">
        <v>2643</v>
      </c>
      <c r="BB299" s="52">
        <v>4.9225149999999998</v>
      </c>
      <c r="BC299" s="13">
        <f>Table1[[#This Row],[Total (HRK million)                                                           ]]*1000000/Table1[[#This Row],[Population 2015]]</f>
        <v>1862.4725690503217</v>
      </c>
      <c r="BD299" s="52">
        <v>5.2895060000000003</v>
      </c>
      <c r="BE299" s="13">
        <f>Table1[[#This Row],[Total (HRK million) ]]*1000000/Table1[[#This Row],[Population 2015]]</f>
        <v>2001.3265228906546</v>
      </c>
      <c r="BF299" s="82">
        <f>Table1[[#This Row],[Total (HRK million)                                                           ]]-Table1[[#This Row],[Total (HRK million) ]]</f>
        <v>-0.36699100000000051</v>
      </c>
      <c r="BG299" s="13">
        <f>Table1[[#This Row],[Total (HRK million)     ]]*1000000/Table1[[#This Row],[Population 2015]]</f>
        <v>-138.85395384033316</v>
      </c>
      <c r="BH299" s="68">
        <v>2693</v>
      </c>
      <c r="BI299" s="88">
        <v>5.1388220000000002</v>
      </c>
      <c r="BJ299" s="12">
        <f>Table1[[#This Row],[Total (HRK million)                                  ]]*1000000/Table1[[#This Row],[Population 2014]]</f>
        <v>1908.2146305235797</v>
      </c>
      <c r="BK299" s="88">
        <v>4.4415829999999996</v>
      </c>
      <c r="BL299" s="12">
        <f>Table1[[#This Row],[Total (HRK million)    ]]*1000000/Table1[[#This Row],[Population 2014]]</f>
        <v>1649.3067211288526</v>
      </c>
      <c r="BM299" s="88">
        <f>Table1[[#This Row],[Total (HRK million)                                  ]]-Table1[[#This Row],[Total (HRK million)    ]]</f>
        <v>0.69723900000000061</v>
      </c>
      <c r="BN299" s="12">
        <f>Table1[[#This Row],[Total (HRK million)      ]]*1000000/Table1[[#This Row],[Population 2014]]</f>
        <v>258.90790939472731</v>
      </c>
      <c r="BO299" s="94">
        <v>5</v>
      </c>
      <c r="BP299" s="53">
        <v>5</v>
      </c>
      <c r="BQ299" s="55">
        <v>5</v>
      </c>
      <c r="BR299" s="26">
        <v>5</v>
      </c>
      <c r="BS299" s="13">
        <v>5</v>
      </c>
      <c r="BT299" s="13">
        <v>5</v>
      </c>
      <c r="BU299" s="13">
        <v>4</v>
      </c>
      <c r="BV299" s="13">
        <v>4</v>
      </c>
      <c r="BW299" s="56">
        <v>1</v>
      </c>
    </row>
    <row r="300" spans="1:75" x14ac:dyDescent="0.25">
      <c r="A300" s="14" t="s">
        <v>608</v>
      </c>
      <c r="B300" s="15" t="s">
        <v>664</v>
      </c>
      <c r="C300" s="15" t="s">
        <v>447</v>
      </c>
      <c r="D300" s="47">
        <v>3392</v>
      </c>
      <c r="E300" s="46">
        <v>32.850893960000001</v>
      </c>
      <c r="F300" s="36">
        <f>Table1[[#This Row],[Total (HRK million)]]*1000000/Table1[[#This Row],[Population 2022]]</f>
        <v>9684.8154363207541</v>
      </c>
      <c r="G300" s="46">
        <v>27.096381359999999</v>
      </c>
      <c r="H300" s="36">
        <f>Table1[[#This Row],[Total (HRK million)                ]]*1000000/Table1[[#This Row],[Population 2022]]</f>
        <v>7988.3199764150941</v>
      </c>
      <c r="I300" s="46">
        <v>5.7545126000000018</v>
      </c>
      <c r="J300" s="36">
        <f>Table1[[#This Row],[Total (HRK million)                           ]]*1000000/Table1[[#This Row],[Population 2022]]</f>
        <v>1696.4954599056607</v>
      </c>
      <c r="K300" s="47">
        <v>3526</v>
      </c>
      <c r="L300" s="46">
        <v>27.890478999999999</v>
      </c>
      <c r="M300" s="36">
        <f>Table1[[#This Row],[Total (HRK million)  ]]*1000000/Table1[[#This Row],[Population 2021]]</f>
        <v>7909.9486670448096</v>
      </c>
      <c r="N300" s="46">
        <v>34.273285000000001</v>
      </c>
      <c r="O300" s="36">
        <f>Table1[[#This Row],[Total (HRK million)                 ]]*1000000/Table1[[#This Row],[Population 2021]]</f>
        <v>9720.1602382302899</v>
      </c>
      <c r="P300" s="46">
        <v>-6.3828060000000022</v>
      </c>
      <c r="Q300" s="36">
        <f>Table1[[#This Row],[Total (HRK million)                            ]]*1000000/Table1[[#This Row],[Population 2021]]</f>
        <v>-1810.2115711854799</v>
      </c>
      <c r="R300" s="64">
        <v>3443</v>
      </c>
      <c r="S300" s="35">
        <v>30.92662</v>
      </c>
      <c r="T300" s="36">
        <f>Table1[[#This Row],[Total (HRK million)   ]]*1000000/Table1[[#This Row],[Population 2020]]</f>
        <v>8982.4629683415624</v>
      </c>
      <c r="U300" s="35">
        <v>24.411849</v>
      </c>
      <c r="V300" s="36">
        <f>Table1[[#This Row],[Total (HRK million)                  ]]*1000000/Table1[[#This Row],[Population 2020]]</f>
        <v>7090.2843450479231</v>
      </c>
      <c r="W300" s="35">
        <f>Table1[[#This Row],[Total (HRK million)   ]]-Table1[[#This Row],[Total (HRK million)                  ]]</f>
        <v>6.5147709999999996</v>
      </c>
      <c r="X300" s="36">
        <f>Table1[[#This Row],[Total (HRK million)                             ]]*1000000/Table1[[#This Row],[Population 2020]]</f>
        <v>1892.1786232936392</v>
      </c>
      <c r="Y300" s="68">
        <v>3524</v>
      </c>
      <c r="Z300" s="7">
        <v>31.975573000000001</v>
      </c>
      <c r="AA300" s="6">
        <f>Table1[[#This Row],[Total (HRK million)                     ]]*1000000/Table1[[#This Row],[Population 2019                 ]]</f>
        <v>9073.6586265607257</v>
      </c>
      <c r="AB300" s="7">
        <v>39.791392999999999</v>
      </c>
      <c r="AC300" s="6">
        <f>Table1[[#This Row],[Total (HRK million)                                   ]]*1000000/Table1[[#This Row],[Population 2019                 ]]</f>
        <v>11291.541713961407</v>
      </c>
      <c r="AD300" s="7">
        <f>Table1[[#This Row],[Total (HRK million)                     ]]-Table1[[#This Row],[Total (HRK million)                                   ]]</f>
        <v>-7.8158199999999987</v>
      </c>
      <c r="AE300" s="8">
        <f>Table1[[#This Row],[Total (HRK million)                       ]]*1000000/Table1[[#This Row],[Population 2019                 ]]</f>
        <v>-2217.8830874006808</v>
      </c>
      <c r="AF300" s="6">
        <v>3602</v>
      </c>
      <c r="AG300" s="7">
        <v>24.882048000000001</v>
      </c>
      <c r="AH300" s="6">
        <f>Table1[[#This Row],[Total (HRK million)                                 ]]*1000000/Table1[[#This Row],[Population 2018]]</f>
        <v>6907.8423098278736</v>
      </c>
      <c r="AI300" s="7">
        <v>23.071384999999999</v>
      </c>
      <c r="AJ300" s="6">
        <f>Table1[[#This Row],[Total (HRK million)                                     ]]*1000000/Table1[[#This Row],[Population 2018]]</f>
        <v>6405.159633536924</v>
      </c>
      <c r="AK300" s="7">
        <f>Table1[[#This Row],[Total (HRK million)                                 ]]-Table1[[#This Row],[Total (HRK million)                                     ]]</f>
        <v>1.8106630000000017</v>
      </c>
      <c r="AL300" s="8">
        <f>Table1[[#This Row],[Total (HRK million)                                      ]]*1000000/Table1[[#This Row],[Population 2018]]</f>
        <v>502.68267629094993</v>
      </c>
      <c r="AM300" s="9">
        <v>3764</v>
      </c>
      <c r="AN300" s="10">
        <v>14.2072</v>
      </c>
      <c r="AO300" s="11">
        <f>Table1[[#This Row],[Total (HRK million)                                         ]]*1000000/Table1[[#This Row],[Population 2017               ]]</f>
        <v>3774.4952178533476</v>
      </c>
      <c r="AP300" s="10">
        <v>14.921317999999999</v>
      </c>
      <c r="AQ300" s="11">
        <f>Table1[[#This Row],[Total (HRK million)                                          ]]*1000000/Table1[[#This Row],[Population 2017               ]]</f>
        <v>3964.2183846971307</v>
      </c>
      <c r="AR300" s="10">
        <f>Table1[[#This Row],[Total (HRK million)                                         ]]-Table1[[#This Row],[Total (HRK million)                                          ]]</f>
        <v>-0.71411799999999914</v>
      </c>
      <c r="AS300" s="11">
        <f>Table1[[#This Row],[Total (HRK million)                                                  ]]*1000000/Table1[[#This Row],[Population 2017               ]]</f>
        <v>-189.72316684378299</v>
      </c>
      <c r="AT300" s="45">
        <v>3953</v>
      </c>
      <c r="AU300" s="46">
        <v>17.468651000000001</v>
      </c>
      <c r="AV300" s="13">
        <f>Table1[[#This Row],[Total (HRK million)                                ]]*1000000/Table1[[#This Row],[Population 2016]]</f>
        <v>4419.0870225145463</v>
      </c>
      <c r="AW300" s="46">
        <v>10.594321000000001</v>
      </c>
      <c r="AX300" s="13">
        <f>Table1[[#This Row],[Total (HRK million)                                                        ]]*1000000/Table1[[#This Row],[Population 2016]]</f>
        <v>2680.0710852517077</v>
      </c>
      <c r="AY300" s="82">
        <f>Table1[[#This Row],[Total (HRK million)                                ]]-Table1[[#This Row],[Total (HRK million)                                                        ]]</f>
        <v>6.8743300000000005</v>
      </c>
      <c r="AZ300" s="13">
        <f>Table1[[#This Row],[Total (HRK million)                                                                      ]]*1000000/Table1[[#This Row],[Population 2016]]</f>
        <v>1739.0159372628386</v>
      </c>
      <c r="BA300" s="68">
        <v>4096</v>
      </c>
      <c r="BB300" s="52">
        <v>15.518147000000001</v>
      </c>
      <c r="BC300" s="13">
        <f>Table1[[#This Row],[Total (HRK million)                                                           ]]*1000000/Table1[[#This Row],[Population 2015]]</f>
        <v>3788.610107421875</v>
      </c>
      <c r="BD300" s="52">
        <v>16.802125</v>
      </c>
      <c r="BE300" s="13">
        <f>Table1[[#This Row],[Total (HRK million) ]]*1000000/Table1[[#This Row],[Population 2015]]</f>
        <v>4102.081298828125</v>
      </c>
      <c r="BF300" s="82">
        <f>Table1[[#This Row],[Total (HRK million)                                                           ]]-Table1[[#This Row],[Total (HRK million) ]]</f>
        <v>-1.2839779999999994</v>
      </c>
      <c r="BG300" s="13">
        <f>Table1[[#This Row],[Total (HRK million)     ]]*1000000/Table1[[#This Row],[Population 2015]]</f>
        <v>-313.47119140624983</v>
      </c>
      <c r="BH300" s="68">
        <v>4248</v>
      </c>
      <c r="BI300" s="88">
        <v>14.456728</v>
      </c>
      <c r="BJ300" s="12">
        <f>Table1[[#This Row],[Total (HRK million)                                  ]]*1000000/Table1[[#This Row],[Population 2014]]</f>
        <v>3403.1845574387949</v>
      </c>
      <c r="BK300" s="88">
        <v>17.102443000000001</v>
      </c>
      <c r="BL300" s="12">
        <f>Table1[[#This Row],[Total (HRK million)    ]]*1000000/Table1[[#This Row],[Population 2014]]</f>
        <v>4025.9988229755177</v>
      </c>
      <c r="BM300" s="88">
        <f>Table1[[#This Row],[Total (HRK million)                                  ]]-Table1[[#This Row],[Total (HRK million)    ]]</f>
        <v>-2.6457150000000009</v>
      </c>
      <c r="BN300" s="12">
        <f>Table1[[#This Row],[Total (HRK million)      ]]*1000000/Table1[[#This Row],[Population 2014]]</f>
        <v>-622.81426553672338</v>
      </c>
      <c r="BO300" s="94">
        <v>3</v>
      </c>
      <c r="BP300" s="53">
        <v>4</v>
      </c>
      <c r="BQ300" s="55">
        <v>3</v>
      </c>
      <c r="BR300" s="26">
        <v>4</v>
      </c>
      <c r="BS300" s="13">
        <v>4</v>
      </c>
      <c r="BT300" s="13">
        <v>5</v>
      </c>
      <c r="BU300" s="13">
        <v>4</v>
      </c>
      <c r="BV300" s="13">
        <v>3</v>
      </c>
      <c r="BW300" s="56">
        <v>3</v>
      </c>
    </row>
    <row r="301" spans="1:75" x14ac:dyDescent="0.25">
      <c r="A301" s="14" t="s">
        <v>607</v>
      </c>
      <c r="B301" s="15" t="s">
        <v>75</v>
      </c>
      <c r="C301" s="15" t="s">
        <v>72</v>
      </c>
      <c r="D301" s="45">
        <v>2798</v>
      </c>
      <c r="E301" s="44">
        <v>35.357112910000005</v>
      </c>
      <c r="F301" s="40">
        <f>Table1[[#This Row],[Total (HRK million)]]*1000000/Table1[[#This Row],[Population 2022]]</f>
        <v>12636.566443888492</v>
      </c>
      <c r="G301" s="44">
        <v>35.596753419999999</v>
      </c>
      <c r="H301" s="40">
        <f>Table1[[#This Row],[Total (HRK million)                ]]*1000000/Table1[[#This Row],[Population 2022]]</f>
        <v>12722.213516797714</v>
      </c>
      <c r="I301" s="44">
        <v>-0.23964050999999792</v>
      </c>
      <c r="J301" s="40">
        <f>Table1[[#This Row],[Total (HRK million)                           ]]*1000000/Table1[[#This Row],[Population 2022]]</f>
        <v>-85.647072909220128</v>
      </c>
      <c r="K301" s="45">
        <v>2705</v>
      </c>
      <c r="L301" s="44">
        <v>40.179488999999997</v>
      </c>
      <c r="M301" s="40">
        <f>Table1[[#This Row],[Total (HRK million)  ]]*1000000/Table1[[#This Row],[Population 2021]]</f>
        <v>14853.785212569315</v>
      </c>
      <c r="N301" s="44">
        <v>28.346223999999999</v>
      </c>
      <c r="O301" s="40">
        <f>Table1[[#This Row],[Total (HRK million)                 ]]*1000000/Table1[[#This Row],[Population 2021]]</f>
        <v>10479.195563770794</v>
      </c>
      <c r="P301" s="44">
        <v>11.833264999999997</v>
      </c>
      <c r="Q301" s="40">
        <f>Table1[[#This Row],[Total (HRK million)                            ]]*1000000/Table1[[#This Row],[Population 2021]]</f>
        <v>4374.589648798521</v>
      </c>
      <c r="R301" s="64">
        <v>3005</v>
      </c>
      <c r="S301" s="35">
        <v>26.180011</v>
      </c>
      <c r="T301" s="36">
        <f>Table1[[#This Row],[Total (HRK million)   ]]*1000000/Table1[[#This Row],[Population 2020]]</f>
        <v>8712.150083194676</v>
      </c>
      <c r="U301" s="35">
        <v>28.386648999999998</v>
      </c>
      <c r="V301" s="36">
        <f>Table1[[#This Row],[Total (HRK million)                  ]]*1000000/Table1[[#This Row],[Population 2020]]</f>
        <v>9446.4722129783695</v>
      </c>
      <c r="W301" s="35">
        <f>Table1[[#This Row],[Total (HRK million)   ]]-Table1[[#This Row],[Total (HRK million)                  ]]</f>
        <v>-2.2066379999999981</v>
      </c>
      <c r="X301" s="36">
        <f>Table1[[#This Row],[Total (HRK million)                             ]]*1000000/Table1[[#This Row],[Population 2020]]</f>
        <v>-734.32212978369319</v>
      </c>
      <c r="Y301" s="68">
        <v>2943</v>
      </c>
      <c r="Z301" s="7">
        <v>27.765000000000001</v>
      </c>
      <c r="AA301" s="6">
        <f>Table1[[#This Row],[Total (HRK million)                     ]]*1000000/Table1[[#This Row],[Population 2019                 ]]</f>
        <v>9434.2507645259939</v>
      </c>
      <c r="AB301" s="7">
        <v>41.430236999999998</v>
      </c>
      <c r="AC301" s="6">
        <f>Table1[[#This Row],[Total (HRK million)                                   ]]*1000000/Table1[[#This Row],[Population 2019                 ]]</f>
        <v>14077.552497451579</v>
      </c>
      <c r="AD301" s="7">
        <f>Table1[[#This Row],[Total (HRK million)                     ]]-Table1[[#This Row],[Total (HRK million)                                   ]]</f>
        <v>-13.665236999999998</v>
      </c>
      <c r="AE301" s="8">
        <f>Table1[[#This Row],[Total (HRK million)                       ]]*1000000/Table1[[#This Row],[Population 2019                 ]]</f>
        <v>-4643.3017329255854</v>
      </c>
      <c r="AF301" s="6">
        <v>2903</v>
      </c>
      <c r="AG301" s="7">
        <v>25.209484</v>
      </c>
      <c r="AH301" s="6">
        <f>Table1[[#This Row],[Total (HRK million)                                 ]]*1000000/Table1[[#This Row],[Population 2018]]</f>
        <v>8683.9421288322428</v>
      </c>
      <c r="AI301" s="7">
        <v>35.973745999999998</v>
      </c>
      <c r="AJ301" s="6">
        <f>Table1[[#This Row],[Total (HRK million)                                     ]]*1000000/Table1[[#This Row],[Population 2018]]</f>
        <v>12391.920771615571</v>
      </c>
      <c r="AK301" s="7">
        <f>Table1[[#This Row],[Total (HRK million)                                 ]]-Table1[[#This Row],[Total (HRK million)                                     ]]</f>
        <v>-10.764261999999999</v>
      </c>
      <c r="AL301" s="8">
        <f>Table1[[#This Row],[Total (HRK million)                                      ]]*1000000/Table1[[#This Row],[Population 2018]]</f>
        <v>-3707.9786427833269</v>
      </c>
      <c r="AM301" s="9">
        <v>2908</v>
      </c>
      <c r="AN301" s="10">
        <v>39.55097</v>
      </c>
      <c r="AO301" s="11">
        <f>Table1[[#This Row],[Total (HRK million)                                         ]]*1000000/Table1[[#This Row],[Population 2017               ]]</f>
        <v>13600.7462173315</v>
      </c>
      <c r="AP301" s="10">
        <v>22.515528</v>
      </c>
      <c r="AQ301" s="11">
        <f>Table1[[#This Row],[Total (HRK million)                                          ]]*1000000/Table1[[#This Row],[Population 2017               ]]</f>
        <v>7742.6162310866575</v>
      </c>
      <c r="AR301" s="10">
        <f>Table1[[#This Row],[Total (HRK million)                                         ]]-Table1[[#This Row],[Total (HRK million)                                          ]]</f>
        <v>17.035442</v>
      </c>
      <c r="AS301" s="11">
        <f>Table1[[#This Row],[Total (HRK million)                                                  ]]*1000000/Table1[[#This Row],[Population 2017               ]]</f>
        <v>5858.1299862448423</v>
      </c>
      <c r="AT301" s="45">
        <v>2908</v>
      </c>
      <c r="AU301" s="46">
        <v>20.173044999999998</v>
      </c>
      <c r="AV301" s="13">
        <f>Table1[[#This Row],[Total (HRK million)                                ]]*1000000/Table1[[#This Row],[Population 2016]]</f>
        <v>6937.0856258596978</v>
      </c>
      <c r="AW301" s="46">
        <v>20.015381999999999</v>
      </c>
      <c r="AX301" s="13">
        <f>Table1[[#This Row],[Total (HRK million)                                                        ]]*1000000/Table1[[#This Row],[Population 2016]]</f>
        <v>6882.8686382393398</v>
      </c>
      <c r="AY301" s="82">
        <f>Table1[[#This Row],[Total (HRK million)                                ]]-Table1[[#This Row],[Total (HRK million)                                                        ]]</f>
        <v>0.15766299999999944</v>
      </c>
      <c r="AZ301" s="13">
        <f>Table1[[#This Row],[Total (HRK million)                                                                      ]]*1000000/Table1[[#This Row],[Population 2016]]</f>
        <v>54.216987620357443</v>
      </c>
      <c r="BA301" s="68">
        <v>2876</v>
      </c>
      <c r="BB301" s="52">
        <v>18.073105000000002</v>
      </c>
      <c r="BC301" s="13">
        <f>Table1[[#This Row],[Total (HRK million)                                                           ]]*1000000/Table1[[#This Row],[Population 2015]]</f>
        <v>6284.1116133518772</v>
      </c>
      <c r="BD301" s="52">
        <v>17.196113</v>
      </c>
      <c r="BE301" s="13">
        <f>Table1[[#This Row],[Total (HRK million) ]]*1000000/Table1[[#This Row],[Population 2015]]</f>
        <v>5979.1769819193323</v>
      </c>
      <c r="BF301" s="82">
        <f>Table1[[#This Row],[Total (HRK million)                                                           ]]-Table1[[#This Row],[Total (HRK million) ]]</f>
        <v>0.87699200000000133</v>
      </c>
      <c r="BG301" s="13">
        <f>Table1[[#This Row],[Total (HRK million)     ]]*1000000/Table1[[#This Row],[Population 2015]]</f>
        <v>304.93463143254564</v>
      </c>
      <c r="BH301" s="68">
        <v>2854</v>
      </c>
      <c r="BI301" s="88">
        <v>19.341304999999998</v>
      </c>
      <c r="BJ301" s="12">
        <f>Table1[[#This Row],[Total (HRK million)                                  ]]*1000000/Table1[[#This Row],[Population 2014]]</f>
        <v>6776.9113524877366</v>
      </c>
      <c r="BK301" s="88">
        <v>18.625715</v>
      </c>
      <c r="BL301" s="12">
        <f>Table1[[#This Row],[Total (HRK million)    ]]*1000000/Table1[[#This Row],[Population 2014]]</f>
        <v>6526.1790469516473</v>
      </c>
      <c r="BM301" s="88">
        <f>Table1[[#This Row],[Total (HRK million)                                  ]]-Table1[[#This Row],[Total (HRK million)    ]]</f>
        <v>0.71558999999999884</v>
      </c>
      <c r="BN301" s="12">
        <f>Table1[[#This Row],[Total (HRK million)      ]]*1000000/Table1[[#This Row],[Population 2014]]</f>
        <v>250.73230553608929</v>
      </c>
      <c r="BO301" s="94">
        <v>5</v>
      </c>
      <c r="BP301" s="53">
        <v>5</v>
      </c>
      <c r="BQ301" s="55">
        <v>5</v>
      </c>
      <c r="BR301" s="26">
        <v>4</v>
      </c>
      <c r="BS301" s="13">
        <v>3</v>
      </c>
      <c r="BT301" s="13">
        <v>3</v>
      </c>
      <c r="BU301" s="13">
        <v>3</v>
      </c>
      <c r="BV301" s="13">
        <v>0</v>
      </c>
      <c r="BW301" s="56">
        <v>0</v>
      </c>
    </row>
    <row r="302" spans="1:75" x14ac:dyDescent="0.25">
      <c r="A302" s="14" t="s">
        <v>608</v>
      </c>
      <c r="B302" s="15" t="s">
        <v>665</v>
      </c>
      <c r="C302" s="15" t="s">
        <v>319</v>
      </c>
      <c r="D302" s="45">
        <v>1242</v>
      </c>
      <c r="E302" s="44">
        <v>6.3225113899999998</v>
      </c>
      <c r="F302" s="40">
        <f>Table1[[#This Row],[Total (HRK million)]]*1000000/Table1[[#This Row],[Population 2022]]</f>
        <v>5090.5888808373584</v>
      </c>
      <c r="G302" s="44">
        <v>8.8257742700000001</v>
      </c>
      <c r="H302" s="40">
        <f>Table1[[#This Row],[Total (HRK million)                ]]*1000000/Table1[[#This Row],[Population 2022]]</f>
        <v>7106.0984460547497</v>
      </c>
      <c r="I302" s="44">
        <v>-2.5032628799999999</v>
      </c>
      <c r="J302" s="40">
        <f>Table1[[#This Row],[Total (HRK million)                           ]]*1000000/Table1[[#This Row],[Population 2022]]</f>
        <v>-2015.5095652173911</v>
      </c>
      <c r="K302" s="45">
        <v>1275</v>
      </c>
      <c r="L302" s="44">
        <v>7.2259070000000003</v>
      </c>
      <c r="M302" s="40">
        <f>Table1[[#This Row],[Total (HRK million)  ]]*1000000/Table1[[#This Row],[Population 2021]]</f>
        <v>5667.3780392156859</v>
      </c>
      <c r="N302" s="44">
        <v>6.6955600000000004</v>
      </c>
      <c r="O302" s="40">
        <f>Table1[[#This Row],[Total (HRK million)                 ]]*1000000/Table1[[#This Row],[Population 2021]]</f>
        <v>5251.4196078431369</v>
      </c>
      <c r="P302" s="44">
        <v>0.5303469999999999</v>
      </c>
      <c r="Q302" s="40">
        <f>Table1[[#This Row],[Total (HRK million)                            ]]*1000000/Table1[[#This Row],[Population 2021]]</f>
        <v>415.95843137254894</v>
      </c>
      <c r="R302" s="64">
        <v>1291</v>
      </c>
      <c r="S302" s="35">
        <v>5.4449399999999999</v>
      </c>
      <c r="T302" s="36">
        <f>Table1[[#This Row],[Total (HRK million)   ]]*1000000/Table1[[#This Row],[Population 2020]]</f>
        <v>4217.6142525174282</v>
      </c>
      <c r="U302" s="35">
        <v>5.195576</v>
      </c>
      <c r="V302" s="36">
        <f>Table1[[#This Row],[Total (HRK million)                  ]]*1000000/Table1[[#This Row],[Population 2020]]</f>
        <v>4024.4585592563903</v>
      </c>
      <c r="W302" s="35">
        <f>Table1[[#This Row],[Total (HRK million)   ]]-Table1[[#This Row],[Total (HRK million)                  ]]</f>
        <v>0.24936399999999992</v>
      </c>
      <c r="X302" s="36">
        <f>Table1[[#This Row],[Total (HRK million)                             ]]*1000000/Table1[[#This Row],[Population 2020]]</f>
        <v>193.1556932610379</v>
      </c>
      <c r="Y302" s="68">
        <v>1339</v>
      </c>
      <c r="Z302" s="7">
        <v>5.5296349999999999</v>
      </c>
      <c r="AA302" s="6">
        <f>Table1[[#This Row],[Total (HRK million)                     ]]*1000000/Table1[[#This Row],[Population 2019                 ]]</f>
        <v>4129.675130694548</v>
      </c>
      <c r="AB302" s="7">
        <v>6.0837219999999999</v>
      </c>
      <c r="AC302" s="6">
        <f>Table1[[#This Row],[Total (HRK million)                                   ]]*1000000/Table1[[#This Row],[Population 2019                 ]]</f>
        <v>4543.4817027632562</v>
      </c>
      <c r="AD302" s="7">
        <f>Table1[[#This Row],[Total (HRK million)                     ]]-Table1[[#This Row],[Total (HRK million)                                   ]]</f>
        <v>-0.554087</v>
      </c>
      <c r="AE302" s="8">
        <f>Table1[[#This Row],[Total (HRK million)                       ]]*1000000/Table1[[#This Row],[Population 2019                 ]]</f>
        <v>-413.80657206870796</v>
      </c>
      <c r="AF302" s="6">
        <v>1386</v>
      </c>
      <c r="AG302" s="7">
        <v>4.8943779999999997</v>
      </c>
      <c r="AH302" s="6">
        <f>Table1[[#This Row],[Total (HRK million)                                 ]]*1000000/Table1[[#This Row],[Population 2018]]</f>
        <v>3531.2972582972584</v>
      </c>
      <c r="AI302" s="7">
        <v>4.5121310000000001</v>
      </c>
      <c r="AJ302" s="6">
        <f>Table1[[#This Row],[Total (HRK million)                                     ]]*1000000/Table1[[#This Row],[Population 2018]]</f>
        <v>3255.5057720057721</v>
      </c>
      <c r="AK302" s="7">
        <f>Table1[[#This Row],[Total (HRK million)                                 ]]-Table1[[#This Row],[Total (HRK million)                                     ]]</f>
        <v>0.38224699999999956</v>
      </c>
      <c r="AL302" s="8">
        <f>Table1[[#This Row],[Total (HRK million)                                      ]]*1000000/Table1[[#This Row],[Population 2018]]</f>
        <v>275.79148629148597</v>
      </c>
      <c r="AM302" s="9">
        <v>1436</v>
      </c>
      <c r="AN302" s="10">
        <v>5.6236259999999998</v>
      </c>
      <c r="AO302" s="11">
        <f>Table1[[#This Row],[Total (HRK million)                                         ]]*1000000/Table1[[#This Row],[Population 2017               ]]</f>
        <v>3916.1740947075209</v>
      </c>
      <c r="AP302" s="10">
        <v>4.8371870000000001</v>
      </c>
      <c r="AQ302" s="11">
        <f>Table1[[#This Row],[Total (HRK million)                                          ]]*1000000/Table1[[#This Row],[Population 2017               ]]</f>
        <v>3368.5146239554319</v>
      </c>
      <c r="AR302" s="10">
        <f>Table1[[#This Row],[Total (HRK million)                                         ]]-Table1[[#This Row],[Total (HRK million)                                          ]]</f>
        <v>0.78643899999999967</v>
      </c>
      <c r="AS302" s="11">
        <f>Table1[[#This Row],[Total (HRK million)                                                  ]]*1000000/Table1[[#This Row],[Population 2017               ]]</f>
        <v>547.65947075208885</v>
      </c>
      <c r="AT302" s="45">
        <v>1504</v>
      </c>
      <c r="AU302" s="46">
        <v>4.5193899999999996</v>
      </c>
      <c r="AV302" s="13">
        <f>Table1[[#This Row],[Total (HRK million)                                ]]*1000000/Table1[[#This Row],[Population 2016]]</f>
        <v>3004.9135638297871</v>
      </c>
      <c r="AW302" s="46">
        <v>3.386161</v>
      </c>
      <c r="AX302" s="13">
        <f>Table1[[#This Row],[Total (HRK million)                                                        ]]*1000000/Table1[[#This Row],[Population 2016]]</f>
        <v>2251.4368351063831</v>
      </c>
      <c r="AY302" s="82">
        <f>Table1[[#This Row],[Total (HRK million)                                ]]-Table1[[#This Row],[Total (HRK million)                                                        ]]</f>
        <v>1.1332289999999996</v>
      </c>
      <c r="AZ302" s="13">
        <f>Table1[[#This Row],[Total (HRK million)                                                                      ]]*1000000/Table1[[#This Row],[Population 2016]]</f>
        <v>753.47672872340399</v>
      </c>
      <c r="BA302" s="68">
        <v>1560</v>
      </c>
      <c r="BB302" s="52">
        <v>3.191703</v>
      </c>
      <c r="BC302" s="13">
        <f>Table1[[#This Row],[Total (HRK million)                                                           ]]*1000000/Table1[[#This Row],[Population 2015]]</f>
        <v>2045.9634615384616</v>
      </c>
      <c r="BD302" s="52">
        <v>4.4228620000000003</v>
      </c>
      <c r="BE302" s="13">
        <f>Table1[[#This Row],[Total (HRK million) ]]*1000000/Table1[[#This Row],[Population 2015]]</f>
        <v>2835.1679487179485</v>
      </c>
      <c r="BF302" s="82">
        <f>Table1[[#This Row],[Total (HRK million)                                                           ]]-Table1[[#This Row],[Total (HRK million) ]]</f>
        <v>-1.2311590000000003</v>
      </c>
      <c r="BG302" s="13">
        <f>Table1[[#This Row],[Total (HRK million)     ]]*1000000/Table1[[#This Row],[Population 2015]]</f>
        <v>-789.20448717948727</v>
      </c>
      <c r="BH302" s="68">
        <v>1601</v>
      </c>
      <c r="BI302" s="88">
        <v>8.6350909999999992</v>
      </c>
      <c r="BJ302" s="12">
        <f>Table1[[#This Row],[Total (HRK million)                                  ]]*1000000/Table1[[#This Row],[Population 2014]]</f>
        <v>5393.5608994378517</v>
      </c>
      <c r="BK302" s="88">
        <v>9.1296300000000006</v>
      </c>
      <c r="BL302" s="12">
        <f>Table1[[#This Row],[Total (HRK million)    ]]*1000000/Table1[[#This Row],[Population 2014]]</f>
        <v>5702.4547158026235</v>
      </c>
      <c r="BM302" s="88">
        <f>Table1[[#This Row],[Total (HRK million)                                  ]]-Table1[[#This Row],[Total (HRK million)    ]]</f>
        <v>-0.49453900000000139</v>
      </c>
      <c r="BN302" s="12">
        <f>Table1[[#This Row],[Total (HRK million)      ]]*1000000/Table1[[#This Row],[Population 2014]]</f>
        <v>-308.89381636477287</v>
      </c>
      <c r="BO302" s="94">
        <v>5</v>
      </c>
      <c r="BP302" s="53">
        <v>5</v>
      </c>
      <c r="BQ302" s="55">
        <v>5</v>
      </c>
      <c r="BR302" s="26">
        <v>5</v>
      </c>
      <c r="BS302" s="13">
        <v>5</v>
      </c>
      <c r="BT302" s="13">
        <v>3</v>
      </c>
      <c r="BU302" s="13">
        <v>4</v>
      </c>
      <c r="BV302" s="13">
        <v>1</v>
      </c>
      <c r="BW302" s="56">
        <v>0</v>
      </c>
    </row>
    <row r="303" spans="1:75" x14ac:dyDescent="0.25">
      <c r="A303" s="14" t="s">
        <v>607</v>
      </c>
      <c r="B303" s="15" t="s">
        <v>670</v>
      </c>
      <c r="C303" s="15" t="s">
        <v>68</v>
      </c>
      <c r="D303" s="45">
        <v>11443</v>
      </c>
      <c r="E303" s="44">
        <v>70.137698730000011</v>
      </c>
      <c r="F303" s="40">
        <f>Table1[[#This Row],[Total (HRK million)]]*1000000/Table1[[#This Row],[Population 2022]]</f>
        <v>6129.3103845145506</v>
      </c>
      <c r="G303" s="44">
        <v>58.872793630000004</v>
      </c>
      <c r="H303" s="40">
        <f>Table1[[#This Row],[Total (HRK million)                ]]*1000000/Table1[[#This Row],[Population 2022]]</f>
        <v>5144.8740391505726</v>
      </c>
      <c r="I303" s="44">
        <v>11.264905100000002</v>
      </c>
      <c r="J303" s="40">
        <f>Table1[[#This Row],[Total (HRK million)                           ]]*1000000/Table1[[#This Row],[Population 2022]]</f>
        <v>984.43634536397815</v>
      </c>
      <c r="K303" s="45">
        <v>11690</v>
      </c>
      <c r="L303" s="44">
        <v>58.987045999999999</v>
      </c>
      <c r="M303" s="40">
        <f>Table1[[#This Row],[Total (HRK million)  ]]*1000000/Table1[[#This Row],[Population 2021]]</f>
        <v>5045.9406330196753</v>
      </c>
      <c r="N303" s="44">
        <v>60.202534999999997</v>
      </c>
      <c r="O303" s="40">
        <f>Table1[[#This Row],[Total (HRK million)                 ]]*1000000/Table1[[#This Row],[Population 2021]]</f>
        <v>5149.9174508126607</v>
      </c>
      <c r="P303" s="44">
        <v>-1.215488999999998</v>
      </c>
      <c r="Q303" s="40">
        <f>Table1[[#This Row],[Total (HRK million)                            ]]*1000000/Table1[[#This Row],[Population 2021]]</f>
        <v>-103.9768177929853</v>
      </c>
      <c r="R303" s="64">
        <v>12047</v>
      </c>
      <c r="S303" s="35">
        <v>60.949911999999998</v>
      </c>
      <c r="T303" s="36">
        <f>Table1[[#This Row],[Total (HRK million)   ]]*1000000/Table1[[#This Row],[Population 2020]]</f>
        <v>5059.34357101353</v>
      </c>
      <c r="U303" s="35">
        <v>65.017616000000004</v>
      </c>
      <c r="V303" s="36">
        <f>Table1[[#This Row],[Total (HRK million)                  ]]*1000000/Table1[[#This Row],[Population 2020]]</f>
        <v>5396.9964306466345</v>
      </c>
      <c r="W303" s="35">
        <f>Table1[[#This Row],[Total (HRK million)   ]]-Table1[[#This Row],[Total (HRK million)                  ]]</f>
        <v>-4.0677040000000062</v>
      </c>
      <c r="X303" s="36">
        <f>Table1[[#This Row],[Total (HRK million)                             ]]*1000000/Table1[[#This Row],[Population 2020]]</f>
        <v>-337.65285963310419</v>
      </c>
      <c r="Y303" s="68">
        <v>12287</v>
      </c>
      <c r="Z303" s="7">
        <v>63.250481999999998</v>
      </c>
      <c r="AA303" s="6">
        <f>Table1[[#This Row],[Total (HRK million)                     ]]*1000000/Table1[[#This Row],[Population 2019                 ]]</f>
        <v>5147.7563278261578</v>
      </c>
      <c r="AB303" s="7">
        <v>61.721877999999997</v>
      </c>
      <c r="AC303" s="6">
        <f>Table1[[#This Row],[Total (HRK million)                                   ]]*1000000/Table1[[#This Row],[Population 2019                 ]]</f>
        <v>5023.3480914787988</v>
      </c>
      <c r="AD303" s="7">
        <f>Table1[[#This Row],[Total (HRK million)                     ]]-Table1[[#This Row],[Total (HRK million)                                   ]]</f>
        <v>1.5286040000000014</v>
      </c>
      <c r="AE303" s="8">
        <f>Table1[[#This Row],[Total (HRK million)                       ]]*1000000/Table1[[#This Row],[Population 2019                 ]]</f>
        <v>124.40823634735911</v>
      </c>
      <c r="AF303" s="6">
        <v>12406</v>
      </c>
      <c r="AG303" s="7">
        <v>55.422629999999998</v>
      </c>
      <c r="AH303" s="6">
        <f>Table1[[#This Row],[Total (HRK million)                                 ]]*1000000/Table1[[#This Row],[Population 2018]]</f>
        <v>4467.4052877639851</v>
      </c>
      <c r="AI303" s="7">
        <v>51.351796</v>
      </c>
      <c r="AJ303" s="6">
        <f>Table1[[#This Row],[Total (HRK million)                                     ]]*1000000/Table1[[#This Row],[Population 2018]]</f>
        <v>4139.2709979042402</v>
      </c>
      <c r="AK303" s="7">
        <f>Table1[[#This Row],[Total (HRK million)                                 ]]-Table1[[#This Row],[Total (HRK million)                                     ]]</f>
        <v>4.0708339999999978</v>
      </c>
      <c r="AL303" s="8">
        <f>Table1[[#This Row],[Total (HRK million)                                      ]]*1000000/Table1[[#This Row],[Population 2018]]</f>
        <v>328.13428985974508</v>
      </c>
      <c r="AM303" s="9">
        <v>12723</v>
      </c>
      <c r="AN303" s="10">
        <v>47.256948999999999</v>
      </c>
      <c r="AO303" s="11">
        <f>Table1[[#This Row],[Total (HRK million)                                         ]]*1000000/Table1[[#This Row],[Population 2017               ]]</f>
        <v>3714.2929340564333</v>
      </c>
      <c r="AP303" s="10">
        <v>46.010412000000002</v>
      </c>
      <c r="AQ303" s="11">
        <f>Table1[[#This Row],[Total (HRK million)                                          ]]*1000000/Table1[[#This Row],[Population 2017               ]]</f>
        <v>3616.3178495637821</v>
      </c>
      <c r="AR303" s="10">
        <f>Table1[[#This Row],[Total (HRK million)                                         ]]-Table1[[#This Row],[Total (HRK million)                                          ]]</f>
        <v>1.2465369999999965</v>
      </c>
      <c r="AS303" s="11">
        <f>Table1[[#This Row],[Total (HRK million)                                                  ]]*1000000/Table1[[#This Row],[Population 2017               ]]</f>
        <v>97.975084492650836</v>
      </c>
      <c r="AT303" s="45">
        <v>13133</v>
      </c>
      <c r="AU303" s="46">
        <v>48.783549999999998</v>
      </c>
      <c r="AV303" s="13">
        <f>Table1[[#This Row],[Total (HRK million)                                ]]*1000000/Table1[[#This Row],[Population 2016]]</f>
        <v>3714.5777811619582</v>
      </c>
      <c r="AW303" s="46">
        <v>44.717706</v>
      </c>
      <c r="AX303" s="13">
        <f>Table1[[#This Row],[Total (HRK million)                                                        ]]*1000000/Table1[[#This Row],[Population 2016]]</f>
        <v>3404.9878930937334</v>
      </c>
      <c r="AY303" s="82">
        <f>Table1[[#This Row],[Total (HRK million)                                ]]-Table1[[#This Row],[Total (HRK million)                                                        ]]</f>
        <v>4.0658439999999985</v>
      </c>
      <c r="AZ303" s="13">
        <f>Table1[[#This Row],[Total (HRK million)                                                                      ]]*1000000/Table1[[#This Row],[Population 2016]]</f>
        <v>309.58988806822498</v>
      </c>
      <c r="BA303" s="68">
        <v>13452</v>
      </c>
      <c r="BB303" s="52">
        <v>45.854925999999999</v>
      </c>
      <c r="BC303" s="13">
        <f>Table1[[#This Row],[Total (HRK million)                                                           ]]*1000000/Table1[[#This Row],[Population 2015]]</f>
        <v>3408.7812964614927</v>
      </c>
      <c r="BD303" s="52">
        <v>44.381492999999999</v>
      </c>
      <c r="BE303" s="13">
        <f>Table1[[#This Row],[Total (HRK million) ]]*1000000/Table1[[#This Row],[Population 2015]]</f>
        <v>3299.24866190901</v>
      </c>
      <c r="BF303" s="82">
        <f>Table1[[#This Row],[Total (HRK million)                                                           ]]-Table1[[#This Row],[Total (HRK million) ]]</f>
        <v>1.473433</v>
      </c>
      <c r="BG303" s="13">
        <f>Table1[[#This Row],[Total (HRK million)     ]]*1000000/Table1[[#This Row],[Population 2015]]</f>
        <v>109.5326345524829</v>
      </c>
      <c r="BH303" s="68">
        <v>13653</v>
      </c>
      <c r="BI303" s="88">
        <v>30.607253</v>
      </c>
      <c r="BJ303" s="12">
        <f>Table1[[#This Row],[Total (HRK million)                                  ]]*1000000/Table1[[#This Row],[Population 2014]]</f>
        <v>2241.7968944554309</v>
      </c>
      <c r="BK303" s="88">
        <v>29.963349000000001</v>
      </c>
      <c r="BL303" s="12">
        <f>Table1[[#This Row],[Total (HRK million)    ]]*1000000/Table1[[#This Row],[Population 2014]]</f>
        <v>2194.6348055372446</v>
      </c>
      <c r="BM303" s="88">
        <f>Table1[[#This Row],[Total (HRK million)                                  ]]-Table1[[#This Row],[Total (HRK million)    ]]</f>
        <v>0.64390399999999914</v>
      </c>
      <c r="BN303" s="12">
        <f>Table1[[#This Row],[Total (HRK million)      ]]*1000000/Table1[[#This Row],[Population 2014]]</f>
        <v>47.16208891818642</v>
      </c>
      <c r="BO303" s="94">
        <v>5</v>
      </c>
      <c r="BP303" s="53">
        <v>5</v>
      </c>
      <c r="BQ303" s="55">
        <v>5</v>
      </c>
      <c r="BR303" s="26">
        <v>5</v>
      </c>
      <c r="BS303" s="13">
        <v>5</v>
      </c>
      <c r="BT303" s="13">
        <v>4</v>
      </c>
      <c r="BU303" s="13">
        <v>4</v>
      </c>
      <c r="BV303" s="13">
        <v>2</v>
      </c>
      <c r="BW303" s="56">
        <v>0</v>
      </c>
    </row>
    <row r="304" spans="1:75" x14ac:dyDescent="0.25">
      <c r="A304" s="14" t="s">
        <v>608</v>
      </c>
      <c r="B304" s="15" t="s">
        <v>670</v>
      </c>
      <c r="C304" s="15" t="s">
        <v>343</v>
      </c>
      <c r="D304" s="45">
        <v>3257</v>
      </c>
      <c r="E304" s="44">
        <v>14.01735671</v>
      </c>
      <c r="F304" s="40">
        <f>Table1[[#This Row],[Total (HRK million)]]*1000000/Table1[[#This Row],[Population 2022]]</f>
        <v>4303.7631900521947</v>
      </c>
      <c r="G304" s="44">
        <v>12.44405484</v>
      </c>
      <c r="H304" s="40">
        <f>Table1[[#This Row],[Total (HRK million)                ]]*1000000/Table1[[#This Row],[Population 2022]]</f>
        <v>3820.7107276634938</v>
      </c>
      <c r="I304" s="44">
        <v>1.5733018699999992</v>
      </c>
      <c r="J304" s="40">
        <f>Table1[[#This Row],[Total (HRK million)                           ]]*1000000/Table1[[#This Row],[Population 2022]]</f>
        <v>483.05246238870103</v>
      </c>
      <c r="K304" s="45">
        <v>3393</v>
      </c>
      <c r="L304" s="44">
        <v>13.142932999999999</v>
      </c>
      <c r="M304" s="40">
        <f>Table1[[#This Row],[Total (HRK million)  ]]*1000000/Table1[[#This Row],[Population 2021]]</f>
        <v>3873.5434718538168</v>
      </c>
      <c r="N304" s="44">
        <v>13.747064</v>
      </c>
      <c r="O304" s="40">
        <f>Table1[[#This Row],[Total (HRK million)                 ]]*1000000/Table1[[#This Row],[Population 2021]]</f>
        <v>4051.5956380783969</v>
      </c>
      <c r="P304" s="44">
        <v>-0.60413100000000064</v>
      </c>
      <c r="Q304" s="40">
        <f>Table1[[#This Row],[Total (HRK million)                            ]]*1000000/Table1[[#This Row],[Population 2021]]</f>
        <v>-178.05216622458019</v>
      </c>
      <c r="R304" s="64">
        <v>3396</v>
      </c>
      <c r="S304" s="35">
        <v>15.224568</v>
      </c>
      <c r="T304" s="36">
        <f>Table1[[#This Row],[Total (HRK million)   ]]*1000000/Table1[[#This Row],[Population 2020]]</f>
        <v>4483.0883392226151</v>
      </c>
      <c r="U304" s="35">
        <v>16.091324</v>
      </c>
      <c r="V304" s="36">
        <f>Table1[[#This Row],[Total (HRK million)                  ]]*1000000/Table1[[#This Row],[Population 2020]]</f>
        <v>4738.3168433451119</v>
      </c>
      <c r="W304" s="35">
        <f>Table1[[#This Row],[Total (HRK million)   ]]-Table1[[#This Row],[Total (HRK million)                  ]]</f>
        <v>-0.86675600000000053</v>
      </c>
      <c r="X304" s="36">
        <f>Table1[[#This Row],[Total (HRK million)                             ]]*1000000/Table1[[#This Row],[Population 2020]]</f>
        <v>-255.22850412249721</v>
      </c>
      <c r="Y304" s="68">
        <v>3434</v>
      </c>
      <c r="Z304" s="7">
        <v>13.673688</v>
      </c>
      <c r="AA304" s="6">
        <f>Table1[[#This Row],[Total (HRK million)                     ]]*1000000/Table1[[#This Row],[Population 2019                 ]]</f>
        <v>3981.8543972044263</v>
      </c>
      <c r="AB304" s="7">
        <v>15.683211</v>
      </c>
      <c r="AC304" s="6">
        <f>Table1[[#This Row],[Total (HRK million)                                   ]]*1000000/Table1[[#This Row],[Population 2019                 ]]</f>
        <v>4567.0387303436228</v>
      </c>
      <c r="AD304" s="7">
        <f>Table1[[#This Row],[Total (HRK million)                     ]]-Table1[[#This Row],[Total (HRK million)                                   ]]</f>
        <v>-2.0095229999999997</v>
      </c>
      <c r="AE304" s="8">
        <f>Table1[[#This Row],[Total (HRK million)                       ]]*1000000/Table1[[#This Row],[Population 2019                 ]]</f>
        <v>-585.18433313919616</v>
      </c>
      <c r="AF304" s="6">
        <v>3549</v>
      </c>
      <c r="AG304" s="7">
        <v>10.877504</v>
      </c>
      <c r="AH304" s="6">
        <f>Table1[[#This Row],[Total (HRK million)                                 ]]*1000000/Table1[[#This Row],[Population 2018]]</f>
        <v>3064.9489997182304</v>
      </c>
      <c r="AI304" s="7">
        <v>10.446415</v>
      </c>
      <c r="AJ304" s="6">
        <f>Table1[[#This Row],[Total (HRK million)                                     ]]*1000000/Table1[[#This Row],[Population 2018]]</f>
        <v>2943.4812623274161</v>
      </c>
      <c r="AK304" s="7">
        <f>Table1[[#This Row],[Total (HRK million)                                 ]]-Table1[[#This Row],[Total (HRK million)                                     ]]</f>
        <v>0.43108900000000006</v>
      </c>
      <c r="AL304" s="8">
        <f>Table1[[#This Row],[Total (HRK million)                                      ]]*1000000/Table1[[#This Row],[Population 2018]]</f>
        <v>121.46773739081434</v>
      </c>
      <c r="AM304" s="9">
        <v>3649</v>
      </c>
      <c r="AN304" s="10">
        <v>8.6209539999999993</v>
      </c>
      <c r="AO304" s="11">
        <f>Table1[[#This Row],[Total (HRK million)                                         ]]*1000000/Table1[[#This Row],[Population 2017               ]]</f>
        <v>2362.5524801315428</v>
      </c>
      <c r="AP304" s="10">
        <v>7.8696960000000002</v>
      </c>
      <c r="AQ304" s="11">
        <f>Table1[[#This Row],[Total (HRK million)                                          ]]*1000000/Table1[[#This Row],[Population 2017               ]]</f>
        <v>2156.6719649218962</v>
      </c>
      <c r="AR304" s="10">
        <f>Table1[[#This Row],[Total (HRK million)                                         ]]-Table1[[#This Row],[Total (HRK million)                                          ]]</f>
        <v>0.75125799999999909</v>
      </c>
      <c r="AS304" s="11">
        <f>Table1[[#This Row],[Total (HRK million)                                                  ]]*1000000/Table1[[#This Row],[Population 2017               ]]</f>
        <v>205.88051520964623</v>
      </c>
      <c r="AT304" s="45">
        <v>3775</v>
      </c>
      <c r="AU304" s="46">
        <v>8.432957</v>
      </c>
      <c r="AV304" s="13">
        <f>Table1[[#This Row],[Total (HRK million)                                ]]*1000000/Table1[[#This Row],[Population 2016]]</f>
        <v>2233.8958940397351</v>
      </c>
      <c r="AW304" s="46">
        <v>8.5168149999999994</v>
      </c>
      <c r="AX304" s="13">
        <f>Table1[[#This Row],[Total (HRK million)                                                        ]]*1000000/Table1[[#This Row],[Population 2016]]</f>
        <v>2256.1099337748346</v>
      </c>
      <c r="AY304" s="82">
        <f>Table1[[#This Row],[Total (HRK million)                                ]]-Table1[[#This Row],[Total (HRK million)                                                        ]]</f>
        <v>-8.3857999999999322E-2</v>
      </c>
      <c r="AZ304" s="13">
        <f>Table1[[#This Row],[Total (HRK million)                                                                      ]]*1000000/Table1[[#This Row],[Population 2016]]</f>
        <v>-22.214039735099156</v>
      </c>
      <c r="BA304" s="68">
        <v>3874</v>
      </c>
      <c r="BB304" s="52">
        <v>8.3332709999999999</v>
      </c>
      <c r="BC304" s="13">
        <f>Table1[[#This Row],[Total (HRK million)                                                           ]]*1000000/Table1[[#This Row],[Population 2015]]</f>
        <v>2151.0766649457923</v>
      </c>
      <c r="BD304" s="52">
        <v>6.9938609999999999</v>
      </c>
      <c r="BE304" s="13">
        <f>Table1[[#This Row],[Total (HRK million) ]]*1000000/Table1[[#This Row],[Population 2015]]</f>
        <v>1805.3332472896232</v>
      </c>
      <c r="BF304" s="82">
        <f>Table1[[#This Row],[Total (HRK million)                                                           ]]-Table1[[#This Row],[Total (HRK million) ]]</f>
        <v>1.33941</v>
      </c>
      <c r="BG304" s="13">
        <f>Table1[[#This Row],[Total (HRK million)     ]]*1000000/Table1[[#This Row],[Population 2015]]</f>
        <v>345.74341765616936</v>
      </c>
      <c r="BH304" s="68">
        <v>3961</v>
      </c>
      <c r="BI304" s="88">
        <v>4.3440649999999996</v>
      </c>
      <c r="BJ304" s="12">
        <f>Table1[[#This Row],[Total (HRK million)                                  ]]*1000000/Table1[[#This Row],[Population 2014]]</f>
        <v>1096.7091643524363</v>
      </c>
      <c r="BK304" s="88">
        <v>4.0370470000000003</v>
      </c>
      <c r="BL304" s="12">
        <f>Table1[[#This Row],[Total (HRK million)    ]]*1000000/Table1[[#This Row],[Population 2014]]</f>
        <v>1019.1989396617017</v>
      </c>
      <c r="BM304" s="88">
        <f>Table1[[#This Row],[Total (HRK million)                                  ]]-Table1[[#This Row],[Total (HRK million)    ]]</f>
        <v>0.30701799999999935</v>
      </c>
      <c r="BN304" s="12">
        <f>Table1[[#This Row],[Total (HRK million)      ]]*1000000/Table1[[#This Row],[Population 2014]]</f>
        <v>77.510224690734503</v>
      </c>
      <c r="BO304" s="94">
        <v>5</v>
      </c>
      <c r="BP304" s="53">
        <v>5</v>
      </c>
      <c r="BQ304" s="55">
        <v>5</v>
      </c>
      <c r="BR304" s="26">
        <v>3</v>
      </c>
      <c r="BS304" s="13">
        <v>3</v>
      </c>
      <c r="BT304" s="13">
        <v>3</v>
      </c>
      <c r="BU304" s="13">
        <v>3</v>
      </c>
      <c r="BV304" s="13">
        <v>0</v>
      </c>
      <c r="BW304" s="56">
        <v>0</v>
      </c>
    </row>
    <row r="305" spans="1:75" x14ac:dyDescent="0.25">
      <c r="A305" s="14" t="s">
        <v>608</v>
      </c>
      <c r="B305" s="15" t="s">
        <v>662</v>
      </c>
      <c r="C305" s="15" t="s">
        <v>272</v>
      </c>
      <c r="D305" s="45">
        <v>2663</v>
      </c>
      <c r="E305" s="44">
        <v>10.832099600000001</v>
      </c>
      <c r="F305" s="40">
        <f>Table1[[#This Row],[Total (HRK million)]]*1000000/Table1[[#This Row],[Population 2022]]</f>
        <v>4067.6303417198656</v>
      </c>
      <c r="G305" s="44">
        <v>10.211841130000002</v>
      </c>
      <c r="H305" s="40">
        <f>Table1[[#This Row],[Total (HRK million)                ]]*1000000/Table1[[#This Row],[Population 2022]]</f>
        <v>3834.7131543372138</v>
      </c>
      <c r="I305" s="44">
        <v>0.62025847000000067</v>
      </c>
      <c r="J305" s="40">
        <f>Table1[[#This Row],[Total (HRK million)                           ]]*1000000/Table1[[#This Row],[Population 2022]]</f>
        <v>232.91718738265141</v>
      </c>
      <c r="K305" s="45">
        <v>2756</v>
      </c>
      <c r="L305" s="44">
        <v>10.461786999999999</v>
      </c>
      <c r="M305" s="40">
        <f>Table1[[#This Row],[Total (HRK million)  ]]*1000000/Table1[[#This Row],[Population 2021]]</f>
        <v>3796.0039912917273</v>
      </c>
      <c r="N305" s="44">
        <v>12.454648000000001</v>
      </c>
      <c r="O305" s="40">
        <f>Table1[[#This Row],[Total (HRK million)                 ]]*1000000/Table1[[#This Row],[Population 2021]]</f>
        <v>4519.1030478955008</v>
      </c>
      <c r="P305" s="44">
        <v>-1.9928610000000013</v>
      </c>
      <c r="Q305" s="40">
        <f>Table1[[#This Row],[Total (HRK million)                            ]]*1000000/Table1[[#This Row],[Population 2021]]</f>
        <v>-723.0990566037741</v>
      </c>
      <c r="R305" s="64">
        <v>2840</v>
      </c>
      <c r="S305" s="35">
        <v>12.587381000000001</v>
      </c>
      <c r="T305" s="36">
        <f>Table1[[#This Row],[Total (HRK million)   ]]*1000000/Table1[[#This Row],[Population 2020]]</f>
        <v>4432.176408450704</v>
      </c>
      <c r="U305" s="35">
        <v>10.594352000000001</v>
      </c>
      <c r="V305" s="36">
        <f>Table1[[#This Row],[Total (HRK million)                  ]]*1000000/Table1[[#This Row],[Population 2020]]</f>
        <v>3730.4056338028167</v>
      </c>
      <c r="W305" s="35">
        <f>Table1[[#This Row],[Total (HRK million)   ]]-Table1[[#This Row],[Total (HRK million)                  ]]</f>
        <v>1.9930289999999999</v>
      </c>
      <c r="X305" s="36">
        <f>Table1[[#This Row],[Total (HRK million)                             ]]*1000000/Table1[[#This Row],[Population 2020]]</f>
        <v>701.77077464788738</v>
      </c>
      <c r="Y305" s="68">
        <v>2921</v>
      </c>
      <c r="Z305" s="7">
        <v>10.077563</v>
      </c>
      <c r="AA305" s="6">
        <f>Table1[[#This Row],[Total (HRK million)                     ]]*1000000/Table1[[#This Row],[Population 2019                 ]]</f>
        <v>3450.0386853817186</v>
      </c>
      <c r="AB305" s="7">
        <v>12.928393</v>
      </c>
      <c r="AC305" s="6">
        <f>Table1[[#This Row],[Total (HRK million)                                   ]]*1000000/Table1[[#This Row],[Population 2019                 ]]</f>
        <v>4426.016090380007</v>
      </c>
      <c r="AD305" s="7">
        <f>Table1[[#This Row],[Total (HRK million)                     ]]-Table1[[#This Row],[Total (HRK million)                                   ]]</f>
        <v>-2.8508300000000002</v>
      </c>
      <c r="AE305" s="8">
        <f>Table1[[#This Row],[Total (HRK million)                       ]]*1000000/Table1[[#This Row],[Population 2019                 ]]</f>
        <v>-975.97740499828831</v>
      </c>
      <c r="AF305" s="6">
        <v>2960</v>
      </c>
      <c r="AG305" s="7">
        <v>10.263707</v>
      </c>
      <c r="AH305" s="6">
        <f>Table1[[#This Row],[Total (HRK million)                                 ]]*1000000/Table1[[#This Row],[Population 2018]]</f>
        <v>3467.4685810810811</v>
      </c>
      <c r="AI305" s="7">
        <v>9.2672749999999997</v>
      </c>
      <c r="AJ305" s="6">
        <f>Table1[[#This Row],[Total (HRK million)                                     ]]*1000000/Table1[[#This Row],[Population 2018]]</f>
        <v>3130.8361486486488</v>
      </c>
      <c r="AK305" s="7">
        <f>Table1[[#This Row],[Total (HRK million)                                 ]]-Table1[[#This Row],[Total (HRK million)                                     ]]</f>
        <v>0.99643200000000043</v>
      </c>
      <c r="AL305" s="8">
        <f>Table1[[#This Row],[Total (HRK million)                                      ]]*1000000/Table1[[#This Row],[Population 2018]]</f>
        <v>336.63243243243261</v>
      </c>
      <c r="AM305" s="9">
        <v>2976</v>
      </c>
      <c r="AN305" s="10">
        <v>6.8334039999999998</v>
      </c>
      <c r="AO305" s="11">
        <f>Table1[[#This Row],[Total (HRK million)                                         ]]*1000000/Table1[[#This Row],[Population 2017               ]]</f>
        <v>2296.1706989247314</v>
      </c>
      <c r="AP305" s="10">
        <v>6.1007559999999996</v>
      </c>
      <c r="AQ305" s="11">
        <f>Table1[[#This Row],[Total (HRK million)                                          ]]*1000000/Table1[[#This Row],[Population 2017               ]]</f>
        <v>2049.9852150537636</v>
      </c>
      <c r="AR305" s="10">
        <f>Table1[[#This Row],[Total (HRK million)                                         ]]-Table1[[#This Row],[Total (HRK million)                                          ]]</f>
        <v>0.73264800000000019</v>
      </c>
      <c r="AS305" s="11">
        <f>Table1[[#This Row],[Total (HRK million)                                                  ]]*1000000/Table1[[#This Row],[Population 2017               ]]</f>
        <v>246.18548387096783</v>
      </c>
      <c r="AT305" s="45">
        <v>3072</v>
      </c>
      <c r="AU305" s="46">
        <v>5.603593</v>
      </c>
      <c r="AV305" s="13">
        <f>Table1[[#This Row],[Total (HRK million)                                ]]*1000000/Table1[[#This Row],[Population 2016]]</f>
        <v>1824.0862630208333</v>
      </c>
      <c r="AW305" s="46">
        <v>5.9474280000000004</v>
      </c>
      <c r="AX305" s="13">
        <f>Table1[[#This Row],[Total (HRK million)                                                        ]]*1000000/Table1[[#This Row],[Population 2016]]</f>
        <v>1936.01171875</v>
      </c>
      <c r="AY305" s="82">
        <f>Table1[[#This Row],[Total (HRK million)                                ]]-Table1[[#This Row],[Total (HRK million)                                                        ]]</f>
        <v>-0.34383500000000033</v>
      </c>
      <c r="AZ305" s="13">
        <f>Table1[[#This Row],[Total (HRK million)                                                                      ]]*1000000/Table1[[#This Row],[Population 2016]]</f>
        <v>-111.92545572916679</v>
      </c>
      <c r="BA305" s="68">
        <v>3172</v>
      </c>
      <c r="BB305" s="52">
        <v>4.6221350000000001</v>
      </c>
      <c r="BC305" s="13">
        <f>Table1[[#This Row],[Total (HRK million)                                                           ]]*1000000/Table1[[#This Row],[Population 2015]]</f>
        <v>1457.1674022698612</v>
      </c>
      <c r="BD305" s="52">
        <v>4.5812489999999997</v>
      </c>
      <c r="BE305" s="13">
        <f>Table1[[#This Row],[Total (HRK million) ]]*1000000/Table1[[#This Row],[Population 2015]]</f>
        <v>1444.2777427490541</v>
      </c>
      <c r="BF305" s="82">
        <f>Table1[[#This Row],[Total (HRK million)                                                           ]]-Table1[[#This Row],[Total (HRK million) ]]</f>
        <v>4.0886000000000422E-2</v>
      </c>
      <c r="BG305" s="13">
        <f>Table1[[#This Row],[Total (HRK million)     ]]*1000000/Table1[[#This Row],[Population 2015]]</f>
        <v>12.889659520807195</v>
      </c>
      <c r="BH305" s="68">
        <v>3239</v>
      </c>
      <c r="BI305" s="88">
        <v>4.4822629999999997</v>
      </c>
      <c r="BJ305" s="12">
        <f>Table1[[#This Row],[Total (HRK million)                                  ]]*1000000/Table1[[#This Row],[Population 2014]]</f>
        <v>1383.8416177832664</v>
      </c>
      <c r="BK305" s="88">
        <v>3.9941620000000002</v>
      </c>
      <c r="BL305" s="12">
        <f>Table1[[#This Row],[Total (HRK million)    ]]*1000000/Table1[[#This Row],[Population 2014]]</f>
        <v>1233.1466502006792</v>
      </c>
      <c r="BM305" s="88">
        <f>Table1[[#This Row],[Total (HRK million)                                  ]]-Table1[[#This Row],[Total (HRK million)    ]]</f>
        <v>0.48810099999999945</v>
      </c>
      <c r="BN305" s="12">
        <f>Table1[[#This Row],[Total (HRK million)      ]]*1000000/Table1[[#This Row],[Population 2014]]</f>
        <v>150.69496758258705</v>
      </c>
      <c r="BO305" s="94">
        <v>5</v>
      </c>
      <c r="BP305" s="53">
        <v>5</v>
      </c>
      <c r="BQ305" s="55">
        <v>5</v>
      </c>
      <c r="BR305" s="26">
        <v>5</v>
      </c>
      <c r="BS305" s="13">
        <v>5</v>
      </c>
      <c r="BT305" s="13">
        <v>2</v>
      </c>
      <c r="BU305" s="13">
        <v>3</v>
      </c>
      <c r="BV305" s="13">
        <v>0</v>
      </c>
      <c r="BW305" s="56">
        <v>2</v>
      </c>
    </row>
    <row r="306" spans="1:75" x14ac:dyDescent="0.25">
      <c r="A306" s="14" t="s">
        <v>607</v>
      </c>
      <c r="B306" s="15" t="s">
        <v>675</v>
      </c>
      <c r="C306" s="15" t="s">
        <v>57</v>
      </c>
      <c r="D306" s="45">
        <v>3824</v>
      </c>
      <c r="E306" s="44">
        <v>77.486339470000004</v>
      </c>
      <c r="F306" s="40">
        <f>Table1[[#This Row],[Total (HRK million)]]*1000000/Table1[[#This Row],[Population 2022]]</f>
        <v>20263.164087343095</v>
      </c>
      <c r="G306" s="44">
        <v>55.087765640000001</v>
      </c>
      <c r="H306" s="40">
        <f>Table1[[#This Row],[Total (HRK million)                ]]*1000000/Table1[[#This Row],[Population 2022]]</f>
        <v>14405.796453974895</v>
      </c>
      <c r="I306" s="44">
        <v>22.398573829999997</v>
      </c>
      <c r="J306" s="40">
        <f>Table1[[#This Row],[Total (HRK million)                           ]]*1000000/Table1[[#This Row],[Population 2022]]</f>
        <v>5857.3676333682006</v>
      </c>
      <c r="K306" s="45">
        <v>3680</v>
      </c>
      <c r="L306" s="44">
        <v>50.796343</v>
      </c>
      <c r="M306" s="40">
        <f>Table1[[#This Row],[Total (HRK million)  ]]*1000000/Table1[[#This Row],[Population 2021]]</f>
        <v>13803.354076086956</v>
      </c>
      <c r="N306" s="44">
        <v>53.934939</v>
      </c>
      <c r="O306" s="40">
        <f>Table1[[#This Row],[Total (HRK million)                 ]]*1000000/Table1[[#This Row],[Population 2021]]</f>
        <v>14656.233423913043</v>
      </c>
      <c r="P306" s="44">
        <v>-3.1385959999999997</v>
      </c>
      <c r="Q306" s="40">
        <f>Table1[[#This Row],[Total (HRK million)                            ]]*1000000/Table1[[#This Row],[Population 2021]]</f>
        <v>-852.87934782608681</v>
      </c>
      <c r="R306" s="64">
        <v>4150</v>
      </c>
      <c r="S306" s="35">
        <v>51.094047000000003</v>
      </c>
      <c r="T306" s="36">
        <f>Table1[[#This Row],[Total (HRK million)   ]]*1000000/Table1[[#This Row],[Population 2020]]</f>
        <v>12311.818554216867</v>
      </c>
      <c r="U306" s="35">
        <v>66.510130000000004</v>
      </c>
      <c r="V306" s="36">
        <f>Table1[[#This Row],[Total (HRK million)                  ]]*1000000/Table1[[#This Row],[Population 2020]]</f>
        <v>16026.537349397593</v>
      </c>
      <c r="W306" s="35">
        <f>Table1[[#This Row],[Total (HRK million)   ]]-Table1[[#This Row],[Total (HRK million)                  ]]</f>
        <v>-15.416083</v>
      </c>
      <c r="X306" s="36">
        <f>Table1[[#This Row],[Total (HRK million)                             ]]*1000000/Table1[[#This Row],[Population 2020]]</f>
        <v>-3714.7187951807227</v>
      </c>
      <c r="Y306" s="68">
        <v>4109</v>
      </c>
      <c r="Z306" s="7">
        <v>47.421377</v>
      </c>
      <c r="AA306" s="6">
        <f>Table1[[#This Row],[Total (HRK million)                     ]]*1000000/Table1[[#This Row],[Population 2019                 ]]</f>
        <v>11540.855926016062</v>
      </c>
      <c r="AB306" s="7">
        <v>50.006977999999997</v>
      </c>
      <c r="AC306" s="6">
        <f>Table1[[#This Row],[Total (HRK million)                                   ]]*1000000/Table1[[#This Row],[Population 2019                 ]]</f>
        <v>12170.109028960818</v>
      </c>
      <c r="AD306" s="7">
        <f>Table1[[#This Row],[Total (HRK million)                     ]]-Table1[[#This Row],[Total (HRK million)                                   ]]</f>
        <v>-2.5856009999999969</v>
      </c>
      <c r="AE306" s="8">
        <f>Table1[[#This Row],[Total (HRK million)                       ]]*1000000/Table1[[#This Row],[Population 2019                 ]]</f>
        <v>-629.25310294475457</v>
      </c>
      <c r="AF306" s="6">
        <v>4030</v>
      </c>
      <c r="AG306" s="7">
        <v>45.724456000000004</v>
      </c>
      <c r="AH306" s="6">
        <f>Table1[[#This Row],[Total (HRK million)                                 ]]*1000000/Table1[[#This Row],[Population 2018]]</f>
        <v>11346.018858560794</v>
      </c>
      <c r="AI306" s="7">
        <v>44.934804</v>
      </c>
      <c r="AJ306" s="6">
        <f>Table1[[#This Row],[Total (HRK million)                                     ]]*1000000/Table1[[#This Row],[Population 2018]]</f>
        <v>11150.075434243176</v>
      </c>
      <c r="AK306" s="7">
        <f>Table1[[#This Row],[Total (HRK million)                                 ]]-Table1[[#This Row],[Total (HRK million)                                     ]]</f>
        <v>0.7896520000000038</v>
      </c>
      <c r="AL306" s="8">
        <f>Table1[[#This Row],[Total (HRK million)                                      ]]*1000000/Table1[[#This Row],[Population 2018]]</f>
        <v>195.94342431761882</v>
      </c>
      <c r="AM306" s="9">
        <v>3938</v>
      </c>
      <c r="AN306" s="10">
        <v>42.076036999999999</v>
      </c>
      <c r="AO306" s="11">
        <f>Table1[[#This Row],[Total (HRK million)                                         ]]*1000000/Table1[[#This Row],[Population 2017               ]]</f>
        <v>10684.620873539869</v>
      </c>
      <c r="AP306" s="10">
        <v>44.027894000000003</v>
      </c>
      <c r="AQ306" s="11">
        <f>Table1[[#This Row],[Total (HRK million)                                          ]]*1000000/Table1[[#This Row],[Population 2017               ]]</f>
        <v>11180.267648552564</v>
      </c>
      <c r="AR306" s="10">
        <f>Table1[[#This Row],[Total (HRK million)                                         ]]-Table1[[#This Row],[Total (HRK million)                                          ]]</f>
        <v>-1.9518570000000039</v>
      </c>
      <c r="AS306" s="11">
        <f>Table1[[#This Row],[Total (HRK million)                                                  ]]*1000000/Table1[[#This Row],[Population 2017               ]]</f>
        <v>-495.64677501269779</v>
      </c>
      <c r="AT306" s="45">
        <v>3961</v>
      </c>
      <c r="AU306" s="46">
        <v>50.188918000000001</v>
      </c>
      <c r="AV306" s="13">
        <f>Table1[[#This Row],[Total (HRK million)                                ]]*1000000/Table1[[#This Row],[Population 2016]]</f>
        <v>12670.769502650846</v>
      </c>
      <c r="AW306" s="46">
        <v>46.709007999999997</v>
      </c>
      <c r="AX306" s="13">
        <f>Table1[[#This Row],[Total (HRK million)                                                        ]]*1000000/Table1[[#This Row],[Population 2016]]</f>
        <v>11792.226205503661</v>
      </c>
      <c r="AY306" s="82">
        <f>Table1[[#This Row],[Total (HRK million)                                ]]-Table1[[#This Row],[Total (HRK million)                                                        ]]</f>
        <v>3.4799100000000038</v>
      </c>
      <c r="AZ306" s="13">
        <f>Table1[[#This Row],[Total (HRK million)                                                                      ]]*1000000/Table1[[#This Row],[Population 2016]]</f>
        <v>878.54329714718597</v>
      </c>
      <c r="BA306" s="68">
        <v>3932</v>
      </c>
      <c r="BB306" s="52">
        <v>40.444257999999998</v>
      </c>
      <c r="BC306" s="13">
        <f>Table1[[#This Row],[Total (HRK million)                                                           ]]*1000000/Table1[[#This Row],[Population 2015]]</f>
        <v>10285.92522889115</v>
      </c>
      <c r="BD306" s="52">
        <v>42.098801999999999</v>
      </c>
      <c r="BE306" s="13">
        <f>Table1[[#This Row],[Total (HRK million) ]]*1000000/Table1[[#This Row],[Population 2015]]</f>
        <v>10706.714649033571</v>
      </c>
      <c r="BF306" s="82">
        <f>Table1[[#This Row],[Total (HRK million)                                                           ]]-Table1[[#This Row],[Total (HRK million) ]]</f>
        <v>-1.6545440000000013</v>
      </c>
      <c r="BG306" s="13">
        <f>Table1[[#This Row],[Total (HRK million)     ]]*1000000/Table1[[#This Row],[Population 2015]]</f>
        <v>-420.78942014242153</v>
      </c>
      <c r="BH306" s="68">
        <v>3942</v>
      </c>
      <c r="BI306" s="88">
        <v>42.707104000000001</v>
      </c>
      <c r="BJ306" s="12">
        <f>Table1[[#This Row],[Total (HRK million)                                  ]]*1000000/Table1[[#This Row],[Population 2014]]</f>
        <v>10833.867072552004</v>
      </c>
      <c r="BK306" s="88">
        <v>41.217114000000002</v>
      </c>
      <c r="BL306" s="12">
        <f>Table1[[#This Row],[Total (HRK million)    ]]*1000000/Table1[[#This Row],[Population 2014]]</f>
        <v>10455.888888888889</v>
      </c>
      <c r="BM306" s="88">
        <f>Table1[[#This Row],[Total (HRK million)                                  ]]-Table1[[#This Row],[Total (HRK million)    ]]</f>
        <v>1.4899899999999988</v>
      </c>
      <c r="BN306" s="12">
        <f>Table1[[#This Row],[Total (HRK million)      ]]*1000000/Table1[[#This Row],[Population 2014]]</f>
        <v>377.97818366311486</v>
      </c>
      <c r="BO306" s="94">
        <v>5</v>
      </c>
      <c r="BP306" s="53">
        <v>5</v>
      </c>
      <c r="BQ306" s="55">
        <v>5</v>
      </c>
      <c r="BR306" s="26">
        <v>5</v>
      </c>
      <c r="BS306" s="13">
        <v>5</v>
      </c>
      <c r="BT306" s="13">
        <v>5</v>
      </c>
      <c r="BU306" s="13">
        <v>3</v>
      </c>
      <c r="BV306" s="13">
        <v>2</v>
      </c>
      <c r="BW306" s="56">
        <v>3</v>
      </c>
    </row>
    <row r="307" spans="1:75" x14ac:dyDescent="0.25">
      <c r="A307" s="14" t="s">
        <v>608</v>
      </c>
      <c r="B307" s="15" t="s">
        <v>661</v>
      </c>
      <c r="C307" s="15" t="s">
        <v>183</v>
      </c>
      <c r="D307" s="49">
        <v>779</v>
      </c>
      <c r="E307" s="46">
        <v>4.0468590099999995</v>
      </c>
      <c r="F307" s="36">
        <f>Table1[[#This Row],[Total (HRK million)]]*1000000/Table1[[#This Row],[Population 2022]]</f>
        <v>5194.9409627727846</v>
      </c>
      <c r="G307" s="46">
        <v>3.6313032800000005</v>
      </c>
      <c r="H307" s="36">
        <f>Table1[[#This Row],[Total (HRK million)                ]]*1000000/Table1[[#This Row],[Population 2022]]</f>
        <v>4661.493299101412</v>
      </c>
      <c r="I307" s="46">
        <v>0.41555572999999951</v>
      </c>
      <c r="J307" s="36">
        <f>Table1[[#This Row],[Total (HRK million)                           ]]*1000000/Table1[[#This Row],[Population 2022]]</f>
        <v>533.44766367137288</v>
      </c>
      <c r="K307" s="49">
        <v>824</v>
      </c>
      <c r="L307" s="46">
        <v>3.565089</v>
      </c>
      <c r="M307" s="36">
        <f>Table1[[#This Row],[Total (HRK million)  ]]*1000000/Table1[[#This Row],[Population 2021]]</f>
        <v>4326.5643203883492</v>
      </c>
      <c r="N307" s="46">
        <v>3.0714419999999998</v>
      </c>
      <c r="O307" s="36">
        <f>Table1[[#This Row],[Total (HRK million)                 ]]*1000000/Table1[[#This Row],[Population 2021]]</f>
        <v>3727.4781553398057</v>
      </c>
      <c r="P307" s="46">
        <v>0.49364700000000017</v>
      </c>
      <c r="Q307" s="36">
        <f>Table1[[#This Row],[Total (HRK million)                            ]]*1000000/Table1[[#This Row],[Population 2021]]</f>
        <v>599.08616504854388</v>
      </c>
      <c r="R307" s="64">
        <v>875</v>
      </c>
      <c r="S307" s="35">
        <v>3.5386510000000002</v>
      </c>
      <c r="T307" s="36">
        <f>Table1[[#This Row],[Total (HRK million)   ]]*1000000/Table1[[#This Row],[Population 2020]]</f>
        <v>4044.1725714285712</v>
      </c>
      <c r="U307" s="35">
        <v>3.7214399999999999</v>
      </c>
      <c r="V307" s="36">
        <f>Table1[[#This Row],[Total (HRK million)                  ]]*1000000/Table1[[#This Row],[Population 2020]]</f>
        <v>4253.0742857142859</v>
      </c>
      <c r="W307" s="35">
        <f>Table1[[#This Row],[Total (HRK million)   ]]-Table1[[#This Row],[Total (HRK million)                  ]]</f>
        <v>-0.18278899999999965</v>
      </c>
      <c r="X307" s="36">
        <f>Table1[[#This Row],[Total (HRK million)                             ]]*1000000/Table1[[#This Row],[Population 2020]]</f>
        <v>-208.90171428571389</v>
      </c>
      <c r="Y307" s="68">
        <v>884</v>
      </c>
      <c r="Z307" s="7">
        <v>3.6524320000000001</v>
      </c>
      <c r="AA307" s="6">
        <f>Table1[[#This Row],[Total (HRK million)                     ]]*1000000/Table1[[#This Row],[Population 2019                 ]]</f>
        <v>4131.7104072398188</v>
      </c>
      <c r="AB307" s="7">
        <v>3.5929690000000001</v>
      </c>
      <c r="AC307" s="6">
        <f>Table1[[#This Row],[Total (HRK million)                                   ]]*1000000/Table1[[#This Row],[Population 2019                 ]]</f>
        <v>4064.4445701357467</v>
      </c>
      <c r="AD307" s="7">
        <f>Table1[[#This Row],[Total (HRK million)                     ]]-Table1[[#This Row],[Total (HRK million)                                   ]]</f>
        <v>5.9463000000000044E-2</v>
      </c>
      <c r="AE307" s="8">
        <f>Table1[[#This Row],[Total (HRK million)                       ]]*1000000/Table1[[#This Row],[Population 2019                 ]]</f>
        <v>67.265837104072446</v>
      </c>
      <c r="AF307" s="6">
        <v>900</v>
      </c>
      <c r="AG307" s="7">
        <v>3.5471940000000002</v>
      </c>
      <c r="AH307" s="6">
        <f>Table1[[#This Row],[Total (HRK million)                                 ]]*1000000/Table1[[#This Row],[Population 2018]]</f>
        <v>3941.3266666666668</v>
      </c>
      <c r="AI307" s="7">
        <v>3.353173</v>
      </c>
      <c r="AJ307" s="6">
        <f>Table1[[#This Row],[Total (HRK million)                                     ]]*1000000/Table1[[#This Row],[Population 2018]]</f>
        <v>3725.7477777777776</v>
      </c>
      <c r="AK307" s="7">
        <f>Table1[[#This Row],[Total (HRK million)                                 ]]-Table1[[#This Row],[Total (HRK million)                                     ]]</f>
        <v>0.19402100000000022</v>
      </c>
      <c r="AL307" s="8">
        <f>Table1[[#This Row],[Total (HRK million)                                      ]]*1000000/Table1[[#This Row],[Population 2018]]</f>
        <v>215.57888888888914</v>
      </c>
      <c r="AM307" s="9">
        <v>924</v>
      </c>
      <c r="AN307" s="10">
        <v>2.7086549999999998</v>
      </c>
      <c r="AO307" s="11">
        <f>Table1[[#This Row],[Total (HRK million)                                         ]]*1000000/Table1[[#This Row],[Population 2017               ]]</f>
        <v>2931.4448051948052</v>
      </c>
      <c r="AP307" s="10">
        <v>2.5343930000000001</v>
      </c>
      <c r="AQ307" s="11">
        <f>Table1[[#This Row],[Total (HRK million)                                          ]]*1000000/Table1[[#This Row],[Population 2017               ]]</f>
        <v>2742.8495670995671</v>
      </c>
      <c r="AR307" s="10">
        <f>Table1[[#This Row],[Total (HRK million)                                         ]]-Table1[[#This Row],[Total (HRK million)                                          ]]</f>
        <v>0.17426199999999969</v>
      </c>
      <c r="AS307" s="11">
        <f>Table1[[#This Row],[Total (HRK million)                                                  ]]*1000000/Table1[[#This Row],[Population 2017               ]]</f>
        <v>188.59523809523779</v>
      </c>
      <c r="AT307" s="45">
        <v>949</v>
      </c>
      <c r="AU307" s="46">
        <v>2.045636</v>
      </c>
      <c r="AV307" s="13">
        <f>Table1[[#This Row],[Total (HRK million)                                ]]*1000000/Table1[[#This Row],[Population 2016]]</f>
        <v>2155.5700737618545</v>
      </c>
      <c r="AW307" s="46">
        <v>1.990667</v>
      </c>
      <c r="AX307" s="13">
        <f>Table1[[#This Row],[Total (HRK million)                                                        ]]*1000000/Table1[[#This Row],[Population 2016]]</f>
        <v>2097.6469968387778</v>
      </c>
      <c r="AY307" s="82">
        <f>Table1[[#This Row],[Total (HRK million)                                ]]-Table1[[#This Row],[Total (HRK million)                                                        ]]</f>
        <v>5.4969000000000046E-2</v>
      </c>
      <c r="AZ307" s="13">
        <f>Table1[[#This Row],[Total (HRK million)                                                                      ]]*1000000/Table1[[#This Row],[Population 2016]]</f>
        <v>57.92307692307697</v>
      </c>
      <c r="BA307" s="68">
        <v>956</v>
      </c>
      <c r="BB307" s="52">
        <v>1.690739</v>
      </c>
      <c r="BC307" s="13">
        <f>Table1[[#This Row],[Total (HRK million)                                                           ]]*1000000/Table1[[#This Row],[Population 2015]]</f>
        <v>1768.555439330544</v>
      </c>
      <c r="BD307" s="52">
        <v>1.7974159999999999</v>
      </c>
      <c r="BE307" s="13">
        <f>Table1[[#This Row],[Total (HRK million) ]]*1000000/Table1[[#This Row],[Population 2015]]</f>
        <v>1880.1422594142259</v>
      </c>
      <c r="BF307" s="82">
        <f>Table1[[#This Row],[Total (HRK million)                                                           ]]-Table1[[#This Row],[Total (HRK million) ]]</f>
        <v>-0.10667699999999991</v>
      </c>
      <c r="BG307" s="13">
        <f>Table1[[#This Row],[Total (HRK million)     ]]*1000000/Table1[[#This Row],[Population 2015]]</f>
        <v>-111.58682008368191</v>
      </c>
      <c r="BH307" s="68">
        <v>963</v>
      </c>
      <c r="BI307" s="88">
        <v>2.0335990000000002</v>
      </c>
      <c r="BJ307" s="12">
        <f>Table1[[#This Row],[Total (HRK million)                                  ]]*1000000/Table1[[#This Row],[Population 2014]]</f>
        <v>2111.7331256490138</v>
      </c>
      <c r="BK307" s="88">
        <v>1.7506809999999999</v>
      </c>
      <c r="BL307" s="12">
        <f>Table1[[#This Row],[Total (HRK million)    ]]*1000000/Table1[[#This Row],[Population 2014]]</f>
        <v>1817.944963655244</v>
      </c>
      <c r="BM307" s="88">
        <f>Table1[[#This Row],[Total (HRK million)                                  ]]-Table1[[#This Row],[Total (HRK million)    ]]</f>
        <v>0.28291800000000022</v>
      </c>
      <c r="BN307" s="12">
        <f>Table1[[#This Row],[Total (HRK million)      ]]*1000000/Table1[[#This Row],[Population 2014]]</f>
        <v>293.78816199376973</v>
      </c>
      <c r="BO307" s="94">
        <v>1</v>
      </c>
      <c r="BP307" s="53">
        <v>5</v>
      </c>
      <c r="BQ307" s="55">
        <v>5</v>
      </c>
      <c r="BR307" s="26">
        <v>4</v>
      </c>
      <c r="BS307" s="13">
        <v>3</v>
      </c>
      <c r="BT307" s="13">
        <v>1</v>
      </c>
      <c r="BU307" s="13">
        <v>1</v>
      </c>
      <c r="BV307" s="13">
        <v>0</v>
      </c>
      <c r="BW307" s="56">
        <v>0</v>
      </c>
    </row>
    <row r="308" spans="1:75" x14ac:dyDescent="0.25">
      <c r="A308" s="14" t="s">
        <v>607</v>
      </c>
      <c r="B308" s="15" t="s">
        <v>32</v>
      </c>
      <c r="C308" s="15" t="s">
        <v>31</v>
      </c>
      <c r="D308" s="47">
        <v>11641</v>
      </c>
      <c r="E308" s="46">
        <v>46.857358099999999</v>
      </c>
      <c r="F308" s="36">
        <f>Table1[[#This Row],[Total (HRK million)]]*1000000/Table1[[#This Row],[Population 2022]]</f>
        <v>4025.2004209260376</v>
      </c>
      <c r="G308" s="46">
        <v>39.594200969999996</v>
      </c>
      <c r="H308" s="36">
        <f>Table1[[#This Row],[Total (HRK million)                ]]*1000000/Table1[[#This Row],[Population 2022]]</f>
        <v>3401.2714517653121</v>
      </c>
      <c r="I308" s="46">
        <v>7.2631571300000024</v>
      </c>
      <c r="J308" s="36">
        <f>Table1[[#This Row],[Total (HRK million)                           ]]*1000000/Table1[[#This Row],[Population 2022]]</f>
        <v>623.92896916072527</v>
      </c>
      <c r="K308" s="47">
        <v>11795</v>
      </c>
      <c r="L308" s="46">
        <v>48.919930999999998</v>
      </c>
      <c r="M308" s="36">
        <f>Table1[[#This Row],[Total (HRK million)  ]]*1000000/Table1[[#This Row],[Population 2021]]</f>
        <v>4147.5142857142855</v>
      </c>
      <c r="N308" s="46">
        <v>41.823745000000002</v>
      </c>
      <c r="O308" s="36">
        <f>Table1[[#This Row],[Total (HRK million)                 ]]*1000000/Table1[[#This Row],[Population 2021]]</f>
        <v>3545.8876642645187</v>
      </c>
      <c r="P308" s="46">
        <v>7.0961859999999959</v>
      </c>
      <c r="Q308" s="36">
        <f>Table1[[#This Row],[Total (HRK million)                            ]]*1000000/Table1[[#This Row],[Population 2021]]</f>
        <v>601.6266214497665</v>
      </c>
      <c r="R308" s="64">
        <v>11892</v>
      </c>
      <c r="S308" s="35">
        <v>50.489086999999998</v>
      </c>
      <c r="T308" s="36">
        <f>Table1[[#This Row],[Total (HRK million)   ]]*1000000/Table1[[#This Row],[Population 2020]]</f>
        <v>4245.6346283215607</v>
      </c>
      <c r="U308" s="35">
        <v>60.876263999999999</v>
      </c>
      <c r="V308" s="36">
        <f>Table1[[#This Row],[Total (HRK million)                  ]]*1000000/Table1[[#This Row],[Population 2020]]</f>
        <v>5119.0938446014125</v>
      </c>
      <c r="W308" s="35">
        <f>Table1[[#This Row],[Total (HRK million)   ]]-Table1[[#This Row],[Total (HRK million)                  ]]</f>
        <v>-10.387177000000001</v>
      </c>
      <c r="X308" s="36">
        <f>Table1[[#This Row],[Total (HRK million)                             ]]*1000000/Table1[[#This Row],[Population 2020]]</f>
        <v>-873.45921627985217</v>
      </c>
      <c r="Y308" s="68">
        <v>12071</v>
      </c>
      <c r="Z308" s="7">
        <v>38.659931</v>
      </c>
      <c r="AA308" s="6">
        <f>Table1[[#This Row],[Total (HRK million)                     ]]*1000000/Table1[[#This Row],[Population 2019                 ]]</f>
        <v>3202.7115400546763</v>
      </c>
      <c r="AB308" s="7">
        <v>30.684217</v>
      </c>
      <c r="AC308" s="6">
        <f>Table1[[#This Row],[Total (HRK million)                                   ]]*1000000/Table1[[#This Row],[Population 2019                 ]]</f>
        <v>2541.978046557866</v>
      </c>
      <c r="AD308" s="7">
        <f>Table1[[#This Row],[Total (HRK million)                     ]]-Table1[[#This Row],[Total (HRK million)                                   ]]</f>
        <v>7.975714</v>
      </c>
      <c r="AE308" s="8">
        <f>Table1[[#This Row],[Total (HRK million)                       ]]*1000000/Table1[[#This Row],[Population 2019                 ]]</f>
        <v>660.73349349681052</v>
      </c>
      <c r="AF308" s="6">
        <v>12257</v>
      </c>
      <c r="AG308" s="7">
        <v>34.149973000000003</v>
      </c>
      <c r="AH308" s="6">
        <f>Table1[[#This Row],[Total (HRK million)                                 ]]*1000000/Table1[[#This Row],[Population 2018]]</f>
        <v>2786.1608060700009</v>
      </c>
      <c r="AI308" s="7">
        <v>24.880903</v>
      </c>
      <c r="AJ308" s="6">
        <f>Table1[[#This Row],[Total (HRK million)                                     ]]*1000000/Table1[[#This Row],[Population 2018]]</f>
        <v>2029.9341600717958</v>
      </c>
      <c r="AK308" s="7">
        <f>Table1[[#This Row],[Total (HRK million)                                 ]]-Table1[[#This Row],[Total (HRK million)                                     ]]</f>
        <v>9.2690700000000028</v>
      </c>
      <c r="AL308" s="8">
        <f>Table1[[#This Row],[Total (HRK million)                                      ]]*1000000/Table1[[#This Row],[Population 2018]]</f>
        <v>756.22664599820541</v>
      </c>
      <c r="AM308" s="9">
        <v>12394</v>
      </c>
      <c r="AN308" s="10">
        <v>20.780953</v>
      </c>
      <c r="AO308" s="11">
        <f>Table1[[#This Row],[Total (HRK million)                                         ]]*1000000/Table1[[#This Row],[Population 2017               ]]</f>
        <v>1676.6946102953041</v>
      </c>
      <c r="AP308" s="10">
        <v>20.170546000000002</v>
      </c>
      <c r="AQ308" s="11">
        <f>Table1[[#This Row],[Total (HRK million)                                          ]]*1000000/Table1[[#This Row],[Population 2017               ]]</f>
        <v>1627.444408584799</v>
      </c>
      <c r="AR308" s="10">
        <f>Table1[[#This Row],[Total (HRK million)                                         ]]-Table1[[#This Row],[Total (HRK million)                                          ]]</f>
        <v>0.61040699999999859</v>
      </c>
      <c r="AS308" s="11">
        <f>Table1[[#This Row],[Total (HRK million)                                                  ]]*1000000/Table1[[#This Row],[Population 2017               ]]</f>
        <v>49.250201710504967</v>
      </c>
      <c r="AT308" s="45">
        <v>12618</v>
      </c>
      <c r="AU308" s="46">
        <v>18.852250000000002</v>
      </c>
      <c r="AV308" s="13">
        <f>Table1[[#This Row],[Total (HRK million)                                ]]*1000000/Table1[[#This Row],[Population 2016]]</f>
        <v>1494.0759232841972</v>
      </c>
      <c r="AW308" s="46">
        <v>15.839142000000001</v>
      </c>
      <c r="AX308" s="13">
        <f>Table1[[#This Row],[Total (HRK million)                                                        ]]*1000000/Table1[[#This Row],[Population 2016]]</f>
        <v>1255.2815026153114</v>
      </c>
      <c r="AY308" s="82">
        <f>Table1[[#This Row],[Total (HRK million)                                ]]-Table1[[#This Row],[Total (HRK million)                                                        ]]</f>
        <v>3.0131080000000008</v>
      </c>
      <c r="AZ308" s="13">
        <f>Table1[[#This Row],[Total (HRK million)                                                                      ]]*1000000/Table1[[#This Row],[Population 2016]]</f>
        <v>238.79442066888581</v>
      </c>
      <c r="BA308" s="68">
        <v>12802</v>
      </c>
      <c r="BB308" s="52">
        <v>17.116123000000002</v>
      </c>
      <c r="BC308" s="13">
        <f>Table1[[#This Row],[Total (HRK million)                                                           ]]*1000000/Table1[[#This Row],[Population 2015]]</f>
        <v>1336.9882049679738</v>
      </c>
      <c r="BD308" s="52">
        <v>15.531579000000001</v>
      </c>
      <c r="BE308" s="13">
        <f>Table1[[#This Row],[Total (HRK million) ]]*1000000/Table1[[#This Row],[Population 2015]]</f>
        <v>1213.215044524293</v>
      </c>
      <c r="BF308" s="82">
        <f>Table1[[#This Row],[Total (HRK million)                                                           ]]-Table1[[#This Row],[Total (HRK million) ]]</f>
        <v>1.5845440000000011</v>
      </c>
      <c r="BG308" s="13">
        <f>Table1[[#This Row],[Total (HRK million)     ]]*1000000/Table1[[#This Row],[Population 2015]]</f>
        <v>123.77316044368077</v>
      </c>
      <c r="BH308" s="68">
        <v>12973</v>
      </c>
      <c r="BI308" s="88">
        <v>17.473161999999999</v>
      </c>
      <c r="BJ308" s="12">
        <f>Table1[[#This Row],[Total (HRK million)                                  ]]*1000000/Table1[[#This Row],[Population 2014]]</f>
        <v>1346.8867648192399</v>
      </c>
      <c r="BK308" s="88">
        <v>16.033937999999999</v>
      </c>
      <c r="BL308" s="12">
        <f>Table1[[#This Row],[Total (HRK million)    ]]*1000000/Table1[[#This Row],[Population 2014]]</f>
        <v>1235.946812610807</v>
      </c>
      <c r="BM308" s="88">
        <f>Table1[[#This Row],[Total (HRK million)                                  ]]-Table1[[#This Row],[Total (HRK million)    ]]</f>
        <v>1.4392239999999994</v>
      </c>
      <c r="BN308" s="12">
        <f>Table1[[#This Row],[Total (HRK million)      ]]*1000000/Table1[[#This Row],[Population 2014]]</f>
        <v>110.93995220843284</v>
      </c>
      <c r="BO308" s="94">
        <v>4</v>
      </c>
      <c r="BP308" s="53">
        <v>3</v>
      </c>
      <c r="BQ308" s="55">
        <v>3</v>
      </c>
      <c r="BR308" s="26">
        <v>3</v>
      </c>
      <c r="BS308" s="13">
        <v>2</v>
      </c>
      <c r="BT308" s="13">
        <v>3</v>
      </c>
      <c r="BU308" s="13">
        <v>3</v>
      </c>
      <c r="BV308" s="13">
        <v>2</v>
      </c>
      <c r="BW308" s="56">
        <v>2</v>
      </c>
    </row>
    <row r="309" spans="1:75" x14ac:dyDescent="0.25">
      <c r="A309" s="14" t="s">
        <v>607</v>
      </c>
      <c r="B309" s="15" t="s">
        <v>669</v>
      </c>
      <c r="C309" s="16" t="s">
        <v>51</v>
      </c>
      <c r="D309" s="47">
        <v>4236</v>
      </c>
      <c r="E309" s="46">
        <v>46.54704795</v>
      </c>
      <c r="F309" s="36">
        <f>Table1[[#This Row],[Total (HRK million)]]*1000000/Table1[[#This Row],[Population 2022]]</f>
        <v>10988.443803116148</v>
      </c>
      <c r="G309" s="46">
        <v>49.810480769999998</v>
      </c>
      <c r="H309" s="36">
        <f>Table1[[#This Row],[Total (HRK million)                ]]*1000000/Table1[[#This Row],[Population 2022]]</f>
        <v>11758.848151558073</v>
      </c>
      <c r="I309" s="46">
        <v>-3.2634328199999927</v>
      </c>
      <c r="J309" s="36">
        <f>Table1[[#This Row],[Total (HRK million)                           ]]*1000000/Table1[[#This Row],[Population 2022]]</f>
        <v>-770.40434844192464</v>
      </c>
      <c r="K309" s="47">
        <v>4328</v>
      </c>
      <c r="L309" s="46">
        <v>46.638551999999997</v>
      </c>
      <c r="M309" s="36">
        <f>Table1[[#This Row],[Total (HRK million)  ]]*1000000/Table1[[#This Row],[Population 2021]]</f>
        <v>10776.005545286507</v>
      </c>
      <c r="N309" s="46">
        <v>41.500881</v>
      </c>
      <c r="O309" s="36">
        <f>Table1[[#This Row],[Total (HRK million)                 ]]*1000000/Table1[[#This Row],[Population 2021]]</f>
        <v>9588.9281423290195</v>
      </c>
      <c r="P309" s="46">
        <v>5.1376709999999974</v>
      </c>
      <c r="Q309" s="36">
        <f>Table1[[#This Row],[Total (HRK million)                            ]]*1000000/Table1[[#This Row],[Population 2021]]</f>
        <v>1187.0774029574854</v>
      </c>
      <c r="R309" s="64">
        <v>4749</v>
      </c>
      <c r="S309" s="35">
        <v>46.939036000000002</v>
      </c>
      <c r="T309" s="18">
        <f>Table1[[#This Row],[Total (HRK million)   ]]*1000000/Table1[[#This Row],[Population 2020]]</f>
        <v>9883.9831543482833</v>
      </c>
      <c r="U309" s="35">
        <v>51.212231000000003</v>
      </c>
      <c r="V309" s="18">
        <f>Table1[[#This Row],[Total (HRK million)                  ]]*1000000/Table1[[#This Row],[Population 2020]]</f>
        <v>10783.792587913245</v>
      </c>
      <c r="W309" s="35">
        <f>Table1[[#This Row],[Total (HRK million)   ]]-Table1[[#This Row],[Total (HRK million)                  ]]</f>
        <v>-4.2731950000000012</v>
      </c>
      <c r="X309" s="18">
        <f>Table1[[#This Row],[Total (HRK million)                             ]]*1000000/Table1[[#This Row],[Population 2020]]</f>
        <v>-899.8094335649613</v>
      </c>
      <c r="Y309" s="68">
        <v>4783</v>
      </c>
      <c r="Z309" s="7">
        <v>42.988892999999997</v>
      </c>
      <c r="AA309" s="6">
        <f>Table1[[#This Row],[Total (HRK million)                     ]]*1000000/Table1[[#This Row],[Population 2019                 ]]</f>
        <v>8987.8513485260301</v>
      </c>
      <c r="AB309" s="7">
        <v>41.565671999999999</v>
      </c>
      <c r="AC309" s="6">
        <f>Table1[[#This Row],[Total (HRK million)                                   ]]*1000000/Table1[[#This Row],[Population 2019                 ]]</f>
        <v>8690.2931214718792</v>
      </c>
      <c r="AD309" s="7">
        <f>Table1[[#This Row],[Total (HRK million)                     ]]-Table1[[#This Row],[Total (HRK million)                                   ]]</f>
        <v>1.4232209999999981</v>
      </c>
      <c r="AE309" s="8">
        <f>Table1[[#This Row],[Total (HRK million)                       ]]*1000000/Table1[[#This Row],[Population 2019                 ]]</f>
        <v>297.55822705414971</v>
      </c>
      <c r="AF309" s="6">
        <v>4844</v>
      </c>
      <c r="AG309" s="7">
        <v>45.915962999999998</v>
      </c>
      <c r="AH309" s="6">
        <f>Table1[[#This Row],[Total (HRK million)                                 ]]*1000000/Table1[[#This Row],[Population 2018]]</f>
        <v>9478.9353839801825</v>
      </c>
      <c r="AI309" s="7">
        <v>40.898730999999998</v>
      </c>
      <c r="AJ309" s="6">
        <f>Table1[[#This Row],[Total (HRK million)                                     ]]*1000000/Table1[[#This Row],[Population 2018]]</f>
        <v>8443.1732039636663</v>
      </c>
      <c r="AK309" s="7">
        <f>Table1[[#This Row],[Total (HRK million)                                 ]]-Table1[[#This Row],[Total (HRK million)                                     ]]</f>
        <v>5.0172319999999999</v>
      </c>
      <c r="AL309" s="8">
        <f>Table1[[#This Row],[Total (HRK million)                                      ]]*1000000/Table1[[#This Row],[Population 2018]]</f>
        <v>1035.7621800165152</v>
      </c>
      <c r="AM309" s="9">
        <v>4834</v>
      </c>
      <c r="AN309" s="10">
        <v>35.810507000000001</v>
      </c>
      <c r="AO309" s="11">
        <f>Table1[[#This Row],[Total (HRK million)                                         ]]*1000000/Table1[[#This Row],[Population 2017               ]]</f>
        <v>7408.0486139842778</v>
      </c>
      <c r="AP309" s="10">
        <v>34.247731000000002</v>
      </c>
      <c r="AQ309" s="11">
        <f>Table1[[#This Row],[Total (HRK million)                                          ]]*1000000/Table1[[#This Row],[Population 2017               ]]</f>
        <v>7084.7602399669013</v>
      </c>
      <c r="AR309" s="10">
        <f>Table1[[#This Row],[Total (HRK million)                                         ]]-Table1[[#This Row],[Total (HRK million)                                          ]]</f>
        <v>1.5627759999999995</v>
      </c>
      <c r="AS309" s="11">
        <f>Table1[[#This Row],[Total (HRK million)                                                  ]]*1000000/Table1[[#This Row],[Population 2017               ]]</f>
        <v>323.28837401737684</v>
      </c>
      <c r="AT309" s="45">
        <v>4925</v>
      </c>
      <c r="AU309" s="46">
        <v>31.092972</v>
      </c>
      <c r="AV309" s="13">
        <f>Table1[[#This Row],[Total (HRK million)                                ]]*1000000/Table1[[#This Row],[Population 2016]]</f>
        <v>6313.2938071065992</v>
      </c>
      <c r="AW309" s="46">
        <v>30.939036999999999</v>
      </c>
      <c r="AX309" s="13">
        <f>Table1[[#This Row],[Total (HRK million)                                                        ]]*1000000/Table1[[#This Row],[Population 2016]]</f>
        <v>6282.0379695431475</v>
      </c>
      <c r="AY309" s="82">
        <f>Table1[[#This Row],[Total (HRK million)                                ]]-Table1[[#This Row],[Total (HRK million)                                                        ]]</f>
        <v>0.1539350000000006</v>
      </c>
      <c r="AZ309" s="13">
        <f>Table1[[#This Row],[Total (HRK million)                                                                      ]]*1000000/Table1[[#This Row],[Population 2016]]</f>
        <v>31.255837563451902</v>
      </c>
      <c r="BA309" s="68">
        <v>4983</v>
      </c>
      <c r="BB309" s="52">
        <v>28.174150999999998</v>
      </c>
      <c r="BC309" s="13">
        <f>Table1[[#This Row],[Total (HRK million)                                                           ]]*1000000/Table1[[#This Row],[Population 2015]]</f>
        <v>5654.0539835440495</v>
      </c>
      <c r="BD309" s="52">
        <v>27.232175999999999</v>
      </c>
      <c r="BE309" s="13">
        <f>Table1[[#This Row],[Total (HRK million) ]]*1000000/Table1[[#This Row],[Population 2015]]</f>
        <v>5465.0162552679112</v>
      </c>
      <c r="BF309" s="82">
        <f>Table1[[#This Row],[Total (HRK million)                                                           ]]-Table1[[#This Row],[Total (HRK million) ]]</f>
        <v>0.94197499999999934</v>
      </c>
      <c r="BG309" s="13">
        <f>Table1[[#This Row],[Total (HRK million)     ]]*1000000/Table1[[#This Row],[Population 2015]]</f>
        <v>189.03772827613872</v>
      </c>
      <c r="BH309" s="68">
        <v>5090</v>
      </c>
      <c r="BI309" s="88">
        <v>28.548238000000001</v>
      </c>
      <c r="BJ309" s="12">
        <f>Table1[[#This Row],[Total (HRK million)                                  ]]*1000000/Table1[[#This Row],[Population 2014]]</f>
        <v>5608.6911591355602</v>
      </c>
      <c r="BK309" s="88">
        <v>26.833834</v>
      </c>
      <c r="BL309" s="12">
        <f>Table1[[#This Row],[Total (HRK million)    ]]*1000000/Table1[[#This Row],[Population 2014]]</f>
        <v>5271.8730844793718</v>
      </c>
      <c r="BM309" s="88">
        <f>Table1[[#This Row],[Total (HRK million)                                  ]]-Table1[[#This Row],[Total (HRK million)    ]]</f>
        <v>1.7144040000000018</v>
      </c>
      <c r="BN309" s="12">
        <f>Table1[[#This Row],[Total (HRK million)      ]]*1000000/Table1[[#This Row],[Population 2014]]</f>
        <v>336.81807465618897</v>
      </c>
      <c r="BO309" s="94">
        <v>4</v>
      </c>
      <c r="BP309" s="53">
        <v>5</v>
      </c>
      <c r="BQ309" s="55">
        <v>4</v>
      </c>
      <c r="BR309" s="26">
        <v>4</v>
      </c>
      <c r="BS309" s="13">
        <v>3</v>
      </c>
      <c r="BT309" s="13">
        <v>4</v>
      </c>
      <c r="BU309" s="13">
        <v>2</v>
      </c>
      <c r="BV309" s="13">
        <v>3</v>
      </c>
      <c r="BW309" s="56">
        <v>3</v>
      </c>
    </row>
    <row r="310" spans="1:75" x14ac:dyDescent="0.25">
      <c r="A310" s="14" t="s">
        <v>608</v>
      </c>
      <c r="B310" s="15" t="s">
        <v>75</v>
      </c>
      <c r="C310" s="15" t="s">
        <v>111</v>
      </c>
      <c r="D310" s="47">
        <v>2134</v>
      </c>
      <c r="E310" s="50">
        <v>22.111707110000001</v>
      </c>
      <c r="F310" s="51">
        <f>Table1[[#This Row],[Total (HRK million)]]*1000000/Table1[[#This Row],[Population 2022]]</f>
        <v>10361.62470009372</v>
      </c>
      <c r="G310" s="50">
        <v>23.37064282</v>
      </c>
      <c r="H310" s="51">
        <f>Table1[[#This Row],[Total (HRK million)                ]]*1000000/Table1[[#This Row],[Population 2022]]</f>
        <v>10951.566457357076</v>
      </c>
      <c r="I310" s="50">
        <v>-1.2589357100000009</v>
      </c>
      <c r="J310" s="36">
        <f>Table1[[#This Row],[Total (HRK million)                           ]]*1000000/Table1[[#This Row],[Population 2022]]</f>
        <v>-589.94175726335561</v>
      </c>
      <c r="K310" s="47">
        <v>2160</v>
      </c>
      <c r="L310" s="50">
        <v>18.2484</v>
      </c>
      <c r="M310" s="51">
        <f>Table1[[#This Row],[Total (HRK million)  ]]*1000000/Table1[[#This Row],[Population 2021]]</f>
        <v>8448.3333333333339</v>
      </c>
      <c r="N310" s="50">
        <v>23.932431999999999</v>
      </c>
      <c r="O310" s="51">
        <f>Table1[[#This Row],[Total (HRK million)                 ]]*1000000/Table1[[#This Row],[Population 2021]]</f>
        <v>11079.82962962963</v>
      </c>
      <c r="P310" s="50">
        <v>-5.6840320000000002</v>
      </c>
      <c r="Q310" s="36">
        <f>Table1[[#This Row],[Total (HRK million)                            ]]*1000000/Table1[[#This Row],[Population 2021]]</f>
        <v>-2631.4962962962964</v>
      </c>
      <c r="R310" s="64">
        <v>2041</v>
      </c>
      <c r="S310" s="35">
        <v>15.035069999999999</v>
      </c>
      <c r="T310" s="36">
        <f>Table1[[#This Row],[Total (HRK million)   ]]*1000000/Table1[[#This Row],[Population 2020]]</f>
        <v>7366.5213130818229</v>
      </c>
      <c r="U310" s="35">
        <v>11.676576000000001</v>
      </c>
      <c r="V310" s="36">
        <f>Table1[[#This Row],[Total (HRK million)                  ]]*1000000/Table1[[#This Row],[Population 2020]]</f>
        <v>5721.0073493385598</v>
      </c>
      <c r="W310" s="35">
        <f>Table1[[#This Row],[Total (HRK million)   ]]-Table1[[#This Row],[Total (HRK million)                  ]]</f>
        <v>3.3584939999999985</v>
      </c>
      <c r="X310" s="36">
        <f>Table1[[#This Row],[Total (HRK million)                             ]]*1000000/Table1[[#This Row],[Population 2020]]</f>
        <v>1645.5139637432624</v>
      </c>
      <c r="Y310" s="68">
        <v>2068</v>
      </c>
      <c r="Z310" s="7">
        <v>10.188508000000001</v>
      </c>
      <c r="AA310" s="6">
        <f>Table1[[#This Row],[Total (HRK million)                     ]]*1000000/Table1[[#This Row],[Population 2019                 ]]</f>
        <v>4926.744680851064</v>
      </c>
      <c r="AB310" s="7">
        <v>10.396898</v>
      </c>
      <c r="AC310" s="6">
        <f>Table1[[#This Row],[Total (HRK million)                                   ]]*1000000/Table1[[#This Row],[Population 2019                 ]]</f>
        <v>5027.5135396518372</v>
      </c>
      <c r="AD310" s="7">
        <f>Table1[[#This Row],[Total (HRK million)                     ]]-Table1[[#This Row],[Total (HRK million)                                   ]]</f>
        <v>-0.20838999999999963</v>
      </c>
      <c r="AE310" s="8">
        <f>Table1[[#This Row],[Total (HRK million)                       ]]*1000000/Table1[[#This Row],[Population 2019                 ]]</f>
        <v>-100.76885880077351</v>
      </c>
      <c r="AF310" s="6">
        <v>2100</v>
      </c>
      <c r="AG310" s="7">
        <v>8.1017109999999999</v>
      </c>
      <c r="AH310" s="6">
        <f>Table1[[#This Row],[Total (HRK million)                                 ]]*1000000/Table1[[#This Row],[Population 2018]]</f>
        <v>3857.9576190476191</v>
      </c>
      <c r="AI310" s="7">
        <v>9.0144690000000001</v>
      </c>
      <c r="AJ310" s="6">
        <f>Table1[[#This Row],[Total (HRK million)                                     ]]*1000000/Table1[[#This Row],[Population 2018]]</f>
        <v>4292.6042857142857</v>
      </c>
      <c r="AK310" s="7">
        <f>Table1[[#This Row],[Total (HRK million)                                 ]]-Table1[[#This Row],[Total (HRK million)                                     ]]</f>
        <v>-0.91275800000000018</v>
      </c>
      <c r="AL310" s="8">
        <f>Table1[[#This Row],[Total (HRK million)                                      ]]*1000000/Table1[[#This Row],[Population 2018]]</f>
        <v>-434.64666666666676</v>
      </c>
      <c r="AM310" s="9">
        <v>2133</v>
      </c>
      <c r="AN310" s="10">
        <v>9.5865449999999992</v>
      </c>
      <c r="AO310" s="11">
        <f>Table1[[#This Row],[Total (HRK million)                                         ]]*1000000/Table1[[#This Row],[Population 2017               ]]</f>
        <v>4494.3952180028127</v>
      </c>
      <c r="AP310" s="10">
        <v>8.5383770000000005</v>
      </c>
      <c r="AQ310" s="11">
        <f>Table1[[#This Row],[Total (HRK million)                                          ]]*1000000/Table1[[#This Row],[Population 2017               ]]</f>
        <v>4002.9896858884199</v>
      </c>
      <c r="AR310" s="10">
        <f>Table1[[#This Row],[Total (HRK million)                                         ]]-Table1[[#This Row],[Total (HRK million)                                          ]]</f>
        <v>1.0481679999999987</v>
      </c>
      <c r="AS310" s="11">
        <f>Table1[[#This Row],[Total (HRK million)                                                  ]]*1000000/Table1[[#This Row],[Population 2017               ]]</f>
        <v>491.4055321143922</v>
      </c>
      <c r="AT310" s="45">
        <v>2191</v>
      </c>
      <c r="AU310" s="46">
        <v>10.688876</v>
      </c>
      <c r="AV310" s="13">
        <f>Table1[[#This Row],[Total (HRK million)                                ]]*1000000/Table1[[#This Row],[Population 2016]]</f>
        <v>4878.5376540392517</v>
      </c>
      <c r="AW310" s="46">
        <v>8.7338360000000002</v>
      </c>
      <c r="AX310" s="13">
        <f>Table1[[#This Row],[Total (HRK million)                                                        ]]*1000000/Table1[[#This Row],[Population 2016]]</f>
        <v>3986.2327704244635</v>
      </c>
      <c r="AY310" s="82">
        <f>Table1[[#This Row],[Total (HRK million)                                ]]-Table1[[#This Row],[Total (HRK million)                                                        ]]</f>
        <v>1.9550400000000003</v>
      </c>
      <c r="AZ310" s="13">
        <f>Table1[[#This Row],[Total (HRK million)                                                                      ]]*1000000/Table1[[#This Row],[Population 2016]]</f>
        <v>892.30488361478785</v>
      </c>
      <c r="BA310" s="68">
        <v>2220</v>
      </c>
      <c r="BB310" s="52">
        <v>7.0113099999999999</v>
      </c>
      <c r="BC310" s="13">
        <f>Table1[[#This Row],[Total (HRK million)                                                           ]]*1000000/Table1[[#This Row],[Population 2015]]</f>
        <v>3158.2477477477478</v>
      </c>
      <c r="BD310" s="52">
        <v>10.758409</v>
      </c>
      <c r="BE310" s="13">
        <f>Table1[[#This Row],[Total (HRK million) ]]*1000000/Table1[[#This Row],[Population 2015]]</f>
        <v>4846.1301801801801</v>
      </c>
      <c r="BF310" s="82">
        <f>Table1[[#This Row],[Total (HRK million)                                                           ]]-Table1[[#This Row],[Total (HRK million) ]]</f>
        <v>-3.7470990000000004</v>
      </c>
      <c r="BG310" s="13">
        <f>Table1[[#This Row],[Total (HRK million)     ]]*1000000/Table1[[#This Row],[Population 2015]]</f>
        <v>-1687.8824324324326</v>
      </c>
      <c r="BH310" s="68">
        <v>2280</v>
      </c>
      <c r="BI310" s="88">
        <v>8.7128169999999994</v>
      </c>
      <c r="BJ310" s="12">
        <f>Table1[[#This Row],[Total (HRK million)                                  ]]*1000000/Table1[[#This Row],[Population 2014]]</f>
        <v>3821.4109649122806</v>
      </c>
      <c r="BK310" s="88">
        <v>10.637214999999999</v>
      </c>
      <c r="BL310" s="12">
        <f>Table1[[#This Row],[Total (HRK million)    ]]*1000000/Table1[[#This Row],[Population 2014]]</f>
        <v>4665.4451754385964</v>
      </c>
      <c r="BM310" s="88">
        <f>Table1[[#This Row],[Total (HRK million)                                  ]]-Table1[[#This Row],[Total (HRK million)    ]]</f>
        <v>-1.9243980000000001</v>
      </c>
      <c r="BN310" s="12">
        <f>Table1[[#This Row],[Total (HRK million)      ]]*1000000/Table1[[#This Row],[Population 2014]]</f>
        <v>-844.03421052631575</v>
      </c>
      <c r="BO310" s="94">
        <v>5</v>
      </c>
      <c r="BP310" s="53">
        <v>4</v>
      </c>
      <c r="BQ310" s="55">
        <v>4</v>
      </c>
      <c r="BR310" s="26">
        <v>1</v>
      </c>
      <c r="BS310" s="13">
        <v>2</v>
      </c>
      <c r="BT310" s="13">
        <v>3</v>
      </c>
      <c r="BU310" s="13">
        <v>3</v>
      </c>
      <c r="BV310" s="13">
        <v>2</v>
      </c>
      <c r="BW310" s="56">
        <v>1</v>
      </c>
    </row>
    <row r="311" spans="1:75" x14ac:dyDescent="0.25">
      <c r="A311" s="14" t="s">
        <v>608</v>
      </c>
      <c r="B311" s="15" t="s">
        <v>672</v>
      </c>
      <c r="C311" s="15" t="s">
        <v>256</v>
      </c>
      <c r="D311" s="47">
        <v>2197</v>
      </c>
      <c r="E311" s="50">
        <v>16.79499195</v>
      </c>
      <c r="F311" s="51">
        <f>Table1[[#This Row],[Total (HRK million)]]*1000000/Table1[[#This Row],[Population 2022]]</f>
        <v>7644.511583978152</v>
      </c>
      <c r="G311" s="50">
        <v>15.20505176</v>
      </c>
      <c r="H311" s="51">
        <f>Table1[[#This Row],[Total (HRK million)                ]]*1000000/Table1[[#This Row],[Population 2022]]</f>
        <v>6920.824651797906</v>
      </c>
      <c r="I311" s="50">
        <v>1.5899401899999994</v>
      </c>
      <c r="J311" s="36">
        <f>Table1[[#This Row],[Total (HRK million)                           ]]*1000000/Table1[[#This Row],[Population 2022]]</f>
        <v>723.68693218024555</v>
      </c>
      <c r="K311" s="47">
        <v>2300</v>
      </c>
      <c r="L311" s="50">
        <v>12.456047999999999</v>
      </c>
      <c r="M311" s="51">
        <f>Table1[[#This Row],[Total (HRK million)  ]]*1000000/Table1[[#This Row],[Population 2021]]</f>
        <v>5415.6730434782612</v>
      </c>
      <c r="N311" s="50">
        <v>12.801826</v>
      </c>
      <c r="O311" s="51">
        <f>Table1[[#This Row],[Total (HRK million)                 ]]*1000000/Table1[[#This Row],[Population 2021]]</f>
        <v>5566.0113043478259</v>
      </c>
      <c r="P311" s="50">
        <v>-0.34577799999999997</v>
      </c>
      <c r="Q311" s="36">
        <f>Table1[[#This Row],[Total (HRK million)                            ]]*1000000/Table1[[#This Row],[Population 2021]]</f>
        <v>-150.3382608695652</v>
      </c>
      <c r="R311" s="64">
        <v>2395</v>
      </c>
      <c r="S311" s="35">
        <v>12.812346</v>
      </c>
      <c r="T311" s="36">
        <f>Table1[[#This Row],[Total (HRK million)   ]]*1000000/Table1[[#This Row],[Population 2020]]</f>
        <v>5349.6225469728597</v>
      </c>
      <c r="U311" s="35">
        <v>11.783844999999999</v>
      </c>
      <c r="V311" s="36">
        <f>Table1[[#This Row],[Total (HRK million)                  ]]*1000000/Table1[[#This Row],[Population 2020]]</f>
        <v>4920.1858037578286</v>
      </c>
      <c r="W311" s="35">
        <f>Table1[[#This Row],[Total (HRK million)   ]]-Table1[[#This Row],[Total (HRK million)                  ]]</f>
        <v>1.0285010000000003</v>
      </c>
      <c r="X311" s="36">
        <f>Table1[[#This Row],[Total (HRK million)                             ]]*1000000/Table1[[#This Row],[Population 2020]]</f>
        <v>429.43674321503147</v>
      </c>
      <c r="Y311" s="68">
        <v>2462</v>
      </c>
      <c r="Z311" s="7">
        <v>12.921025999999999</v>
      </c>
      <c r="AA311" s="6">
        <f>Table1[[#This Row],[Total (HRK million)                     ]]*1000000/Table1[[#This Row],[Population 2019                 ]]</f>
        <v>5248.182778229082</v>
      </c>
      <c r="AB311" s="7">
        <v>12.830444999999999</v>
      </c>
      <c r="AC311" s="6">
        <f>Table1[[#This Row],[Total (HRK million)                                   ]]*1000000/Table1[[#This Row],[Population 2019                 ]]</f>
        <v>5211.3911454102354</v>
      </c>
      <c r="AD311" s="7">
        <f>Table1[[#This Row],[Total (HRK million)                     ]]-Table1[[#This Row],[Total (HRK million)                                   ]]</f>
        <v>9.0581000000000245E-2</v>
      </c>
      <c r="AE311" s="8">
        <f>Table1[[#This Row],[Total (HRK million)                       ]]*1000000/Table1[[#This Row],[Population 2019                 ]]</f>
        <v>36.791632818846566</v>
      </c>
      <c r="AF311" s="6">
        <v>2500</v>
      </c>
      <c r="AG311" s="7">
        <v>9.0751609999999996</v>
      </c>
      <c r="AH311" s="6">
        <f>Table1[[#This Row],[Total (HRK million)                                 ]]*1000000/Table1[[#This Row],[Population 2018]]</f>
        <v>3630.0644000000002</v>
      </c>
      <c r="AI311" s="7">
        <v>7.2045510000000004</v>
      </c>
      <c r="AJ311" s="6">
        <f>Table1[[#This Row],[Total (HRK million)                                     ]]*1000000/Table1[[#This Row],[Population 2018]]</f>
        <v>2881.8204000000001</v>
      </c>
      <c r="AK311" s="7">
        <f>Table1[[#This Row],[Total (HRK million)                                 ]]-Table1[[#This Row],[Total (HRK million)                                     ]]</f>
        <v>1.8706099999999992</v>
      </c>
      <c r="AL311" s="8">
        <f>Table1[[#This Row],[Total (HRK million)                                      ]]*1000000/Table1[[#This Row],[Population 2018]]</f>
        <v>748.24399999999969</v>
      </c>
      <c r="AM311" s="9">
        <v>2557</v>
      </c>
      <c r="AN311" s="10">
        <v>5.5558129999999997</v>
      </c>
      <c r="AO311" s="11">
        <f>Table1[[#This Row],[Total (HRK million)                                         ]]*1000000/Table1[[#This Row],[Population 2017               ]]</f>
        <v>2172.7856863511929</v>
      </c>
      <c r="AP311" s="10">
        <v>4.8886630000000002</v>
      </c>
      <c r="AQ311" s="11">
        <f>Table1[[#This Row],[Total (HRK million)                                          ]]*1000000/Table1[[#This Row],[Population 2017               ]]</f>
        <v>1911.8744622604615</v>
      </c>
      <c r="AR311" s="10">
        <f>Table1[[#This Row],[Total (HRK million)                                         ]]-Table1[[#This Row],[Total (HRK million)                                          ]]</f>
        <v>0.66714999999999947</v>
      </c>
      <c r="AS311" s="11">
        <f>Table1[[#This Row],[Total (HRK million)                                                  ]]*1000000/Table1[[#This Row],[Population 2017               ]]</f>
        <v>260.91122409073108</v>
      </c>
      <c r="AT311" s="45">
        <v>2642</v>
      </c>
      <c r="AU311" s="46">
        <v>5.5842419999999997</v>
      </c>
      <c r="AV311" s="13">
        <f>Table1[[#This Row],[Total (HRK million)                                ]]*1000000/Table1[[#This Row],[Population 2016]]</f>
        <v>2113.6419379258136</v>
      </c>
      <c r="AW311" s="46">
        <v>5.4484000000000004</v>
      </c>
      <c r="AX311" s="13">
        <f>Table1[[#This Row],[Total (HRK million)                                                        ]]*1000000/Table1[[#This Row],[Population 2016]]</f>
        <v>2062.22558667676</v>
      </c>
      <c r="AY311" s="82">
        <f>Table1[[#This Row],[Total (HRK million)                                ]]-Table1[[#This Row],[Total (HRK million)                                                        ]]</f>
        <v>0.13584199999999935</v>
      </c>
      <c r="AZ311" s="13">
        <f>Table1[[#This Row],[Total (HRK million)                                                                      ]]*1000000/Table1[[#This Row],[Population 2016]]</f>
        <v>51.416351249053506</v>
      </c>
      <c r="BA311" s="68">
        <v>2705</v>
      </c>
      <c r="BB311" s="52">
        <v>8.3660829999999997</v>
      </c>
      <c r="BC311" s="13">
        <f>Table1[[#This Row],[Total (HRK million)                                                           ]]*1000000/Table1[[#This Row],[Population 2015]]</f>
        <v>3092.8218114602587</v>
      </c>
      <c r="BD311" s="52">
        <v>6.5175599999999996</v>
      </c>
      <c r="BE311" s="13">
        <f>Table1[[#This Row],[Total (HRK million) ]]*1000000/Table1[[#This Row],[Population 2015]]</f>
        <v>2409.4491682070238</v>
      </c>
      <c r="BF311" s="82">
        <f>Table1[[#This Row],[Total (HRK million)                                                           ]]-Table1[[#This Row],[Total (HRK million) ]]</f>
        <v>1.8485230000000001</v>
      </c>
      <c r="BG311" s="13">
        <f>Table1[[#This Row],[Total (HRK million)     ]]*1000000/Table1[[#This Row],[Population 2015]]</f>
        <v>683.37264325323486</v>
      </c>
      <c r="BH311" s="68">
        <v>2744</v>
      </c>
      <c r="BI311" s="88">
        <v>6.7793219999999996</v>
      </c>
      <c r="BJ311" s="12">
        <f>Table1[[#This Row],[Total (HRK million)                                  ]]*1000000/Table1[[#This Row],[Population 2014]]</f>
        <v>2470.5983965014575</v>
      </c>
      <c r="BK311" s="88">
        <v>6.6179579999999998</v>
      </c>
      <c r="BL311" s="12">
        <f>Table1[[#This Row],[Total (HRK million)    ]]*1000000/Table1[[#This Row],[Population 2014]]</f>
        <v>2411.7922740524782</v>
      </c>
      <c r="BM311" s="88">
        <f>Table1[[#This Row],[Total (HRK million)                                  ]]-Table1[[#This Row],[Total (HRK million)    ]]</f>
        <v>0.16136399999999984</v>
      </c>
      <c r="BN311" s="12">
        <f>Table1[[#This Row],[Total (HRK million)      ]]*1000000/Table1[[#This Row],[Population 2014]]</f>
        <v>58.806122448979536</v>
      </c>
      <c r="BO311" s="94">
        <v>5</v>
      </c>
      <c r="BP311" s="53">
        <v>5</v>
      </c>
      <c r="BQ311" s="55">
        <v>5</v>
      </c>
      <c r="BR311" s="26">
        <v>5</v>
      </c>
      <c r="BS311" s="13">
        <v>5</v>
      </c>
      <c r="BT311" s="13">
        <v>4</v>
      </c>
      <c r="BU311" s="13">
        <v>2</v>
      </c>
      <c r="BV311" s="13">
        <v>2</v>
      </c>
      <c r="BW311" s="56">
        <v>2</v>
      </c>
    </row>
    <row r="312" spans="1:75" x14ac:dyDescent="0.25">
      <c r="A312" s="14" t="s">
        <v>607</v>
      </c>
      <c r="B312" s="15" t="s">
        <v>671</v>
      </c>
      <c r="C312" s="41" t="s">
        <v>627</v>
      </c>
      <c r="D312" s="47">
        <v>3920</v>
      </c>
      <c r="E312" s="46">
        <v>63.865992570000003</v>
      </c>
      <c r="F312" s="36">
        <f>Table1[[#This Row],[Total (HRK million)]]*1000000/Table1[[#This Row],[Population 2022]]</f>
        <v>16292.345043367348</v>
      </c>
      <c r="G312" s="46">
        <v>50.164567559999995</v>
      </c>
      <c r="H312" s="36">
        <f>Table1[[#This Row],[Total (HRK million)                ]]*1000000/Table1[[#This Row],[Population 2022]]</f>
        <v>12797.083561224488</v>
      </c>
      <c r="I312" s="46">
        <v>13.701425010000005</v>
      </c>
      <c r="J312" s="36">
        <f>Table1[[#This Row],[Total (HRK million)                           ]]*1000000/Table1[[#This Row],[Population 2022]]</f>
        <v>3495.2614821428583</v>
      </c>
      <c r="K312" s="47">
        <v>3889</v>
      </c>
      <c r="L312" s="46">
        <v>46.487437</v>
      </c>
      <c r="M312" s="36">
        <f>Table1[[#This Row],[Total (HRK million)  ]]*1000000/Table1[[#This Row],[Population 2021]]</f>
        <v>11953.570840833119</v>
      </c>
      <c r="N312" s="46">
        <v>51.006808999999997</v>
      </c>
      <c r="O312" s="36">
        <f>Table1[[#This Row],[Total (HRK million)                 ]]*1000000/Table1[[#This Row],[Population 2021]]</f>
        <v>13115.661866803806</v>
      </c>
      <c r="P312" s="46">
        <v>-4.5193719999999971</v>
      </c>
      <c r="Q312" s="36">
        <f>Table1[[#This Row],[Total (HRK million)                            ]]*1000000/Table1[[#This Row],[Population 2021]]</f>
        <v>-1162.0910259706859</v>
      </c>
      <c r="R312" s="64">
        <v>4864</v>
      </c>
      <c r="S312" s="35">
        <v>37.449480000000001</v>
      </c>
      <c r="T312" s="36">
        <f>Table1[[#This Row],[Total (HRK million)   ]]*1000000/Table1[[#This Row],[Population 2020]]</f>
        <v>7699.3174342105267</v>
      </c>
      <c r="U312" s="35">
        <v>59.118734000000003</v>
      </c>
      <c r="V312" s="36">
        <f>Table1[[#This Row],[Total (HRK million)                  ]]*1000000/Table1[[#This Row],[Population 2020]]</f>
        <v>12154.344983552632</v>
      </c>
      <c r="W312" s="35">
        <f>Table1[[#This Row],[Total (HRK million)   ]]-Table1[[#This Row],[Total (HRK million)                  ]]</f>
        <v>-21.669254000000002</v>
      </c>
      <c r="X312" s="36">
        <f>Table1[[#This Row],[Total (HRK million)                             ]]*1000000/Table1[[#This Row],[Population 2020]]</f>
        <v>-4455.0275493421059</v>
      </c>
      <c r="Y312" s="68">
        <v>4752</v>
      </c>
      <c r="Z312" s="7">
        <v>53.474916</v>
      </c>
      <c r="AA312" s="6">
        <f>Table1[[#This Row],[Total (HRK million)                     ]]*1000000/Table1[[#This Row],[Population 2019                 ]]</f>
        <v>11253.138888888889</v>
      </c>
      <c r="AB312" s="7">
        <v>49.515965999999999</v>
      </c>
      <c r="AC312" s="6">
        <f>Table1[[#This Row],[Total (HRK million)                                   ]]*1000000/Table1[[#This Row],[Population 2019                 ]]</f>
        <v>10420.026515151516</v>
      </c>
      <c r="AD312" s="7">
        <f>Table1[[#This Row],[Total (HRK million)                     ]]-Table1[[#This Row],[Total (HRK million)                                   ]]</f>
        <v>3.9589500000000015</v>
      </c>
      <c r="AE312" s="8">
        <f>Table1[[#This Row],[Total (HRK million)                       ]]*1000000/Table1[[#This Row],[Population 2019                 ]]</f>
        <v>833.11237373737401</v>
      </c>
      <c r="AF312" s="6">
        <v>4676</v>
      </c>
      <c r="AG312" s="7">
        <v>46.351961000000003</v>
      </c>
      <c r="AH312" s="6">
        <f>Table1[[#This Row],[Total (HRK million)                                 ]]*1000000/Table1[[#This Row],[Population 2018]]</f>
        <v>9912.7375962360984</v>
      </c>
      <c r="AI312" s="7">
        <v>46.429377000000002</v>
      </c>
      <c r="AJ312" s="6">
        <f>Table1[[#This Row],[Total (HRK million)                                     ]]*1000000/Table1[[#This Row],[Population 2018]]</f>
        <v>9929.2936270316513</v>
      </c>
      <c r="AK312" s="7">
        <f>Table1[[#This Row],[Total (HRK million)                                 ]]-Table1[[#This Row],[Total (HRK million)                                     ]]</f>
        <v>-7.7415999999999485E-2</v>
      </c>
      <c r="AL312" s="8">
        <f>Table1[[#This Row],[Total (HRK million)                                      ]]*1000000/Table1[[#This Row],[Population 2018]]</f>
        <v>-16.556030795551646</v>
      </c>
      <c r="AM312" s="9">
        <v>4630</v>
      </c>
      <c r="AN312" s="10">
        <v>44.023482999999999</v>
      </c>
      <c r="AO312" s="11">
        <f>Table1[[#This Row],[Total (HRK million)                                         ]]*1000000/Table1[[#This Row],[Population 2017               ]]</f>
        <v>9508.3116630669538</v>
      </c>
      <c r="AP312" s="10">
        <v>41.223443000000003</v>
      </c>
      <c r="AQ312" s="11">
        <f>Table1[[#This Row],[Total (HRK million)                                          ]]*1000000/Table1[[#This Row],[Population 2017               ]]</f>
        <v>8903.5514038876881</v>
      </c>
      <c r="AR312" s="10">
        <f>Table1[[#This Row],[Total (HRK million)                                         ]]-Table1[[#This Row],[Total (HRK million)                                          ]]</f>
        <v>2.8000399999999956</v>
      </c>
      <c r="AS312" s="11">
        <f>Table1[[#This Row],[Total (HRK million)                                                  ]]*1000000/Table1[[#This Row],[Population 2017               ]]</f>
        <v>604.76025917926472</v>
      </c>
      <c r="AT312" s="45">
        <v>4481</v>
      </c>
      <c r="AU312" s="46">
        <v>48.400688000000002</v>
      </c>
      <c r="AV312" s="13">
        <f>Table1[[#This Row],[Total (HRK million)                                ]]*1000000/Table1[[#This Row],[Population 2016]]</f>
        <v>10801.313992412408</v>
      </c>
      <c r="AW312" s="46">
        <v>42.819387999999996</v>
      </c>
      <c r="AX312" s="13">
        <f>Table1[[#This Row],[Total (HRK million)                                                        ]]*1000000/Table1[[#This Row],[Population 2016]]</f>
        <v>9555.7661236331169</v>
      </c>
      <c r="AY312" s="82">
        <f>Table1[[#This Row],[Total (HRK million)                                ]]-Table1[[#This Row],[Total (HRK million)                                                        ]]</f>
        <v>5.5813000000000059</v>
      </c>
      <c r="AZ312" s="13">
        <f>Table1[[#This Row],[Total (HRK million)                                                                      ]]*1000000/Table1[[#This Row],[Population 2016]]</f>
        <v>1245.5478687792915</v>
      </c>
      <c r="BA312" s="68">
        <v>4450</v>
      </c>
      <c r="BB312" s="52">
        <v>39.001472</v>
      </c>
      <c r="BC312" s="13">
        <f>Table1[[#This Row],[Total (HRK million)                                                           ]]*1000000/Table1[[#This Row],[Population 2015]]</f>
        <v>8764.3757303370785</v>
      </c>
      <c r="BD312" s="52">
        <v>39.846068000000002</v>
      </c>
      <c r="BE312" s="13">
        <f>Table1[[#This Row],[Total (HRK million) ]]*1000000/Table1[[#This Row],[Population 2015]]</f>
        <v>8954.1725842696633</v>
      </c>
      <c r="BF312" s="82">
        <f>Table1[[#This Row],[Total (HRK million)                                                           ]]-Table1[[#This Row],[Total (HRK million) ]]</f>
        <v>-0.84459600000000279</v>
      </c>
      <c r="BG312" s="13">
        <f>Table1[[#This Row],[Total (HRK million)     ]]*1000000/Table1[[#This Row],[Population 2015]]</f>
        <v>-189.7968539325849</v>
      </c>
      <c r="BH312" s="68">
        <v>4402</v>
      </c>
      <c r="BI312" s="88">
        <v>38.669260000000001</v>
      </c>
      <c r="BJ312" s="12">
        <f>Table1[[#This Row],[Total (HRK million)                                  ]]*1000000/Table1[[#This Row],[Population 2014]]</f>
        <v>8784.4752385279426</v>
      </c>
      <c r="BK312" s="88">
        <v>37.014087000000004</v>
      </c>
      <c r="BL312" s="12">
        <f>Table1[[#This Row],[Total (HRK million)    ]]*1000000/Table1[[#This Row],[Population 2014]]</f>
        <v>8408.4704679691058</v>
      </c>
      <c r="BM312" s="88">
        <f>Table1[[#This Row],[Total (HRK million)                                  ]]-Table1[[#This Row],[Total (HRK million)    ]]</f>
        <v>1.6551729999999978</v>
      </c>
      <c r="BN312" s="12">
        <f>Table1[[#This Row],[Total (HRK million)      ]]*1000000/Table1[[#This Row],[Population 2014]]</f>
        <v>376.00477055883636</v>
      </c>
      <c r="BO312" s="94">
        <v>4</v>
      </c>
      <c r="BP312" s="53">
        <v>5</v>
      </c>
      <c r="BQ312" s="55">
        <v>5</v>
      </c>
      <c r="BR312" s="26">
        <v>5</v>
      </c>
      <c r="BS312" s="13">
        <v>4</v>
      </c>
      <c r="BT312" s="13">
        <v>5</v>
      </c>
      <c r="BU312" s="13">
        <v>4</v>
      </c>
      <c r="BV312" s="13">
        <v>4</v>
      </c>
      <c r="BW312" s="56">
        <v>4</v>
      </c>
    </row>
    <row r="313" spans="1:75" x14ac:dyDescent="0.25">
      <c r="A313" s="14" t="s">
        <v>608</v>
      </c>
      <c r="B313" s="15" t="s">
        <v>672</v>
      </c>
      <c r="C313" s="15" t="s">
        <v>257</v>
      </c>
      <c r="D313" s="47">
        <v>978</v>
      </c>
      <c r="E313" s="46">
        <v>8.3209340300000001</v>
      </c>
      <c r="F313" s="36">
        <f>Table1[[#This Row],[Total (HRK million)]]*1000000/Table1[[#This Row],[Population 2022]]</f>
        <v>8508.1125051124745</v>
      </c>
      <c r="G313" s="46">
        <v>5.0396202300000006</v>
      </c>
      <c r="H313" s="36">
        <f>Table1[[#This Row],[Total (HRK million)                ]]*1000000/Table1[[#This Row],[Population 2022]]</f>
        <v>5152.985920245399</v>
      </c>
      <c r="I313" s="46">
        <v>3.2813137999999999</v>
      </c>
      <c r="J313" s="36">
        <f>Table1[[#This Row],[Total (HRK million)                           ]]*1000000/Table1[[#This Row],[Population 2022]]</f>
        <v>3355.1265848670755</v>
      </c>
      <c r="K313" s="47">
        <v>1026</v>
      </c>
      <c r="L313" s="46">
        <v>5.6804410000000001</v>
      </c>
      <c r="M313" s="36">
        <f>Table1[[#This Row],[Total (HRK million)  ]]*1000000/Table1[[#This Row],[Population 2021]]</f>
        <v>5536.4922027290449</v>
      </c>
      <c r="N313" s="46">
        <v>4.930097</v>
      </c>
      <c r="O313" s="36">
        <f>Table1[[#This Row],[Total (HRK million)                 ]]*1000000/Table1[[#This Row],[Population 2021]]</f>
        <v>4805.1627680311894</v>
      </c>
      <c r="P313" s="46">
        <v>0.75034400000000012</v>
      </c>
      <c r="Q313" s="36">
        <f>Table1[[#This Row],[Total (HRK million)                            ]]*1000000/Table1[[#This Row],[Population 2021]]</f>
        <v>731.32943469785585</v>
      </c>
      <c r="R313" s="64">
        <v>1056</v>
      </c>
      <c r="S313" s="35">
        <v>5.0617510000000001</v>
      </c>
      <c r="T313" s="36">
        <f>Table1[[#This Row],[Total (HRK million)   ]]*1000000/Table1[[#This Row],[Population 2020]]</f>
        <v>4793.324810606061</v>
      </c>
      <c r="U313" s="35">
        <v>4.5625859999999996</v>
      </c>
      <c r="V313" s="36">
        <f>Table1[[#This Row],[Total (HRK million)                  ]]*1000000/Table1[[#This Row],[Population 2020]]</f>
        <v>4320.630681818182</v>
      </c>
      <c r="W313" s="35">
        <f>Table1[[#This Row],[Total (HRK million)   ]]-Table1[[#This Row],[Total (HRK million)                  ]]</f>
        <v>0.49916500000000052</v>
      </c>
      <c r="X313" s="36">
        <f>Table1[[#This Row],[Total (HRK million)                             ]]*1000000/Table1[[#This Row],[Population 2020]]</f>
        <v>472.69412878787927</v>
      </c>
      <c r="Y313" s="68">
        <v>1076</v>
      </c>
      <c r="Z313" s="7">
        <v>4.0004429999999997</v>
      </c>
      <c r="AA313" s="6">
        <f>Table1[[#This Row],[Total (HRK million)                     ]]*1000000/Table1[[#This Row],[Population 2019                 ]]</f>
        <v>3717.8838289962823</v>
      </c>
      <c r="AB313" s="7">
        <v>2.7776380000000001</v>
      </c>
      <c r="AC313" s="6">
        <f>Table1[[#This Row],[Total (HRK million)                                   ]]*1000000/Table1[[#This Row],[Population 2019                 ]]</f>
        <v>2581.4479553903348</v>
      </c>
      <c r="AD313" s="7">
        <f>Table1[[#This Row],[Total (HRK million)                     ]]-Table1[[#This Row],[Total (HRK million)                                   ]]</f>
        <v>1.2228049999999997</v>
      </c>
      <c r="AE313" s="8">
        <f>Table1[[#This Row],[Total (HRK million)                       ]]*1000000/Table1[[#This Row],[Population 2019                 ]]</f>
        <v>1136.4358736059478</v>
      </c>
      <c r="AF313" s="6">
        <v>1083</v>
      </c>
      <c r="AG313" s="7">
        <v>4.06196</v>
      </c>
      <c r="AH313" s="6">
        <f>Table1[[#This Row],[Total (HRK million)                                 ]]*1000000/Table1[[#This Row],[Population 2018]]</f>
        <v>3750.6555863342569</v>
      </c>
      <c r="AI313" s="7">
        <v>2.9245079999999999</v>
      </c>
      <c r="AJ313" s="6">
        <f>Table1[[#This Row],[Total (HRK million)                                     ]]*1000000/Table1[[#This Row],[Population 2018]]</f>
        <v>2700.3767313019389</v>
      </c>
      <c r="AK313" s="7">
        <f>Table1[[#This Row],[Total (HRK million)                                 ]]-Table1[[#This Row],[Total (HRK million)                                     ]]</f>
        <v>1.1374520000000001</v>
      </c>
      <c r="AL313" s="8">
        <f>Table1[[#This Row],[Total (HRK million)                                      ]]*1000000/Table1[[#This Row],[Population 2018]]</f>
        <v>1050.2788550323178</v>
      </c>
      <c r="AM313" s="9">
        <v>1103</v>
      </c>
      <c r="AN313" s="10">
        <v>2.8506209999999998</v>
      </c>
      <c r="AO313" s="11">
        <f>Table1[[#This Row],[Total (HRK million)                                         ]]*1000000/Table1[[#This Row],[Population 2017               ]]</f>
        <v>2584.4252039891207</v>
      </c>
      <c r="AP313" s="10">
        <v>2.3546459999999998</v>
      </c>
      <c r="AQ313" s="11">
        <f>Table1[[#This Row],[Total (HRK million)                                          ]]*1000000/Table1[[#This Row],[Population 2017               ]]</f>
        <v>2134.7651858567542</v>
      </c>
      <c r="AR313" s="10">
        <f>Table1[[#This Row],[Total (HRK million)                                         ]]-Table1[[#This Row],[Total (HRK million)                                          ]]</f>
        <v>0.49597500000000005</v>
      </c>
      <c r="AS313" s="11">
        <f>Table1[[#This Row],[Total (HRK million)                                                  ]]*1000000/Table1[[#This Row],[Population 2017               ]]</f>
        <v>449.6600181323663</v>
      </c>
      <c r="AT313" s="45">
        <v>1122</v>
      </c>
      <c r="AU313" s="46">
        <v>2.4993850000000002</v>
      </c>
      <c r="AV313" s="13">
        <f>Table1[[#This Row],[Total (HRK million)                                ]]*1000000/Table1[[#This Row],[Population 2016]]</f>
        <v>2227.6158645276291</v>
      </c>
      <c r="AW313" s="46">
        <v>2.2549549999999998</v>
      </c>
      <c r="AX313" s="13">
        <f>Table1[[#This Row],[Total (HRK million)                                                        ]]*1000000/Table1[[#This Row],[Population 2016]]</f>
        <v>2009.7638146167558</v>
      </c>
      <c r="AY313" s="82">
        <f>Table1[[#This Row],[Total (HRK million)                                ]]-Table1[[#This Row],[Total (HRK million)                                                        ]]</f>
        <v>0.24443000000000037</v>
      </c>
      <c r="AZ313" s="13">
        <f>Table1[[#This Row],[Total (HRK million)                                                                      ]]*1000000/Table1[[#This Row],[Population 2016]]</f>
        <v>217.85204991087377</v>
      </c>
      <c r="BA313" s="68">
        <v>1151</v>
      </c>
      <c r="BB313" s="52">
        <v>2.6934809999999998</v>
      </c>
      <c r="BC313" s="13">
        <f>Table1[[#This Row],[Total (HRK million)                                                           ]]*1000000/Table1[[#This Row],[Population 2015]]</f>
        <v>2340.1225021720243</v>
      </c>
      <c r="BD313" s="52">
        <v>2.4014129999999998</v>
      </c>
      <c r="BE313" s="13">
        <f>Table1[[#This Row],[Total (HRK million) ]]*1000000/Table1[[#This Row],[Population 2015]]</f>
        <v>2086.3709817549957</v>
      </c>
      <c r="BF313" s="82">
        <f>Table1[[#This Row],[Total (HRK million)                                                           ]]-Table1[[#This Row],[Total (HRK million) ]]</f>
        <v>0.29206799999999999</v>
      </c>
      <c r="BG313" s="13">
        <f>Table1[[#This Row],[Total (HRK million)     ]]*1000000/Table1[[#This Row],[Population 2015]]</f>
        <v>253.75152041702867</v>
      </c>
      <c r="BH313" s="68">
        <v>1170</v>
      </c>
      <c r="BI313" s="88">
        <v>2.5027330000000001</v>
      </c>
      <c r="BJ313" s="12">
        <f>Table1[[#This Row],[Total (HRK million)                                  ]]*1000000/Table1[[#This Row],[Population 2014]]</f>
        <v>2139.0880341880343</v>
      </c>
      <c r="BK313" s="88">
        <v>2.1675559999999998</v>
      </c>
      <c r="BL313" s="12">
        <f>Table1[[#This Row],[Total (HRK million)    ]]*1000000/Table1[[#This Row],[Population 2014]]</f>
        <v>1852.6119658119658</v>
      </c>
      <c r="BM313" s="88">
        <f>Table1[[#This Row],[Total (HRK million)                                  ]]-Table1[[#This Row],[Total (HRK million)    ]]</f>
        <v>0.33517700000000028</v>
      </c>
      <c r="BN313" s="12">
        <f>Table1[[#This Row],[Total (HRK million)      ]]*1000000/Table1[[#This Row],[Population 2014]]</f>
        <v>286.47606837606861</v>
      </c>
      <c r="BO313" s="94">
        <v>5</v>
      </c>
      <c r="BP313" s="53">
        <v>4</v>
      </c>
      <c r="BQ313" s="55">
        <v>5</v>
      </c>
      <c r="BR313" s="26">
        <v>5</v>
      </c>
      <c r="BS313" s="13">
        <v>4</v>
      </c>
      <c r="BT313" s="13">
        <v>3</v>
      </c>
      <c r="BU313" s="13">
        <v>3</v>
      </c>
      <c r="BV313" s="13">
        <v>3</v>
      </c>
      <c r="BW313" s="56">
        <v>0</v>
      </c>
    </row>
    <row r="314" spans="1:75" x14ac:dyDescent="0.25">
      <c r="A314" s="14" t="s">
        <v>607</v>
      </c>
      <c r="B314" s="15" t="s">
        <v>674</v>
      </c>
      <c r="C314" s="15" t="s">
        <v>19</v>
      </c>
      <c r="D314" s="45">
        <v>10842</v>
      </c>
      <c r="E314" s="44">
        <v>77.308186640000002</v>
      </c>
      <c r="F314" s="40">
        <f>Table1[[#This Row],[Total (HRK million)]]*1000000/Table1[[#This Row],[Population 2022]]</f>
        <v>7130.435956465597</v>
      </c>
      <c r="G314" s="44">
        <v>74.339151439999995</v>
      </c>
      <c r="H314" s="40">
        <f>Table1[[#This Row],[Total (HRK million)                ]]*1000000/Table1[[#This Row],[Population 2022]]</f>
        <v>6856.5902453421877</v>
      </c>
      <c r="I314" s="44">
        <v>2.9690352000000031</v>
      </c>
      <c r="J314" s="40">
        <f>Table1[[#This Row],[Total (HRK million)                           ]]*1000000/Table1[[#This Row],[Population 2022]]</f>
        <v>273.84571112340922</v>
      </c>
      <c r="K314" s="45">
        <v>11137</v>
      </c>
      <c r="L314" s="44">
        <v>62.250034999999997</v>
      </c>
      <c r="M314" s="40">
        <f>Table1[[#This Row],[Total (HRK million)  ]]*1000000/Table1[[#This Row],[Population 2021]]</f>
        <v>5589.4796623866396</v>
      </c>
      <c r="N314" s="44">
        <v>82.206102999999999</v>
      </c>
      <c r="O314" s="40">
        <f>Table1[[#This Row],[Total (HRK million)                 ]]*1000000/Table1[[#This Row],[Population 2021]]</f>
        <v>7381.3507228158387</v>
      </c>
      <c r="P314" s="44">
        <v>-19.956068000000002</v>
      </c>
      <c r="Q314" s="40">
        <f>Table1[[#This Row],[Total (HRK million)                            ]]*1000000/Table1[[#This Row],[Population 2021]]</f>
        <v>-1791.8710604292003</v>
      </c>
      <c r="R314" s="64">
        <v>11307</v>
      </c>
      <c r="S314" s="35">
        <v>64.599812</v>
      </c>
      <c r="T314" s="36">
        <f>Table1[[#This Row],[Total (HRK million)   ]]*1000000/Table1[[#This Row],[Population 2020]]</f>
        <v>5713.258335544353</v>
      </c>
      <c r="U314" s="35">
        <v>56.652389999999997</v>
      </c>
      <c r="V314" s="36">
        <f>Table1[[#This Row],[Total (HRK million)                  ]]*1000000/Table1[[#This Row],[Population 2020]]</f>
        <v>5010.3820642080127</v>
      </c>
      <c r="W314" s="35">
        <f>Table1[[#This Row],[Total (HRK million)   ]]-Table1[[#This Row],[Total (HRK million)                  ]]</f>
        <v>7.9474220000000031</v>
      </c>
      <c r="X314" s="36">
        <f>Table1[[#This Row],[Total (HRK million)                             ]]*1000000/Table1[[#This Row],[Population 2020]]</f>
        <v>702.87627133634055</v>
      </c>
      <c r="Y314" s="68">
        <v>11455</v>
      </c>
      <c r="Z314" s="7">
        <v>61.102432</v>
      </c>
      <c r="AA314" s="6">
        <f>Table1[[#This Row],[Total (HRK million)                     ]]*1000000/Table1[[#This Row],[Population 2019                 ]]</f>
        <v>5334.1276298559578</v>
      </c>
      <c r="AB314" s="7">
        <v>71.262248999999997</v>
      </c>
      <c r="AC314" s="6">
        <f>Table1[[#This Row],[Total (HRK million)                                   ]]*1000000/Table1[[#This Row],[Population 2019                 ]]</f>
        <v>6221.0605848974246</v>
      </c>
      <c r="AD314" s="7">
        <f>Table1[[#This Row],[Total (HRK million)                     ]]-Table1[[#This Row],[Total (HRK million)                                   ]]</f>
        <v>-10.159816999999997</v>
      </c>
      <c r="AE314" s="8">
        <f>Table1[[#This Row],[Total (HRK million)                       ]]*1000000/Table1[[#This Row],[Population 2019                 ]]</f>
        <v>-886.93295504146624</v>
      </c>
      <c r="AF314" s="6">
        <v>11769</v>
      </c>
      <c r="AG314" s="7">
        <v>51.659768</v>
      </c>
      <c r="AH314" s="6">
        <f>Table1[[#This Row],[Total (HRK million)                                 ]]*1000000/Table1[[#This Row],[Population 2018]]</f>
        <v>4389.4781204860228</v>
      </c>
      <c r="AI314" s="7">
        <v>55.246665</v>
      </c>
      <c r="AJ314" s="6">
        <f>Table1[[#This Row],[Total (HRK million)                                     ]]*1000000/Table1[[#This Row],[Population 2018]]</f>
        <v>4694.2531226102474</v>
      </c>
      <c r="AK314" s="7">
        <f>Table1[[#This Row],[Total (HRK million)                                 ]]-Table1[[#This Row],[Total (HRK million)                                     ]]</f>
        <v>-3.5868970000000004</v>
      </c>
      <c r="AL314" s="8">
        <f>Table1[[#This Row],[Total (HRK million)                                      ]]*1000000/Table1[[#This Row],[Population 2018]]</f>
        <v>-304.77500212422467</v>
      </c>
      <c r="AM314" s="9">
        <v>12005</v>
      </c>
      <c r="AN314" s="10">
        <v>45.339072999999999</v>
      </c>
      <c r="AO314" s="11">
        <f>Table1[[#This Row],[Total (HRK million)                                         ]]*1000000/Table1[[#This Row],[Population 2017               ]]</f>
        <v>3776.6824656393169</v>
      </c>
      <c r="AP314" s="10">
        <v>44.552706999999998</v>
      </c>
      <c r="AQ314" s="11">
        <f>Table1[[#This Row],[Total (HRK million)                                          ]]*1000000/Table1[[#This Row],[Population 2017               ]]</f>
        <v>3711.1792586422325</v>
      </c>
      <c r="AR314" s="10">
        <f>Table1[[#This Row],[Total (HRK million)                                         ]]-Table1[[#This Row],[Total (HRK million)                                          ]]</f>
        <v>0.78636600000000101</v>
      </c>
      <c r="AS314" s="11">
        <f>Table1[[#This Row],[Total (HRK million)                                                  ]]*1000000/Table1[[#This Row],[Population 2017               ]]</f>
        <v>65.503206997084632</v>
      </c>
      <c r="AT314" s="45">
        <v>12453</v>
      </c>
      <c r="AU314" s="46">
        <v>42.033402000000002</v>
      </c>
      <c r="AV314" s="13">
        <f>Table1[[#This Row],[Total (HRK million)                                ]]*1000000/Table1[[#This Row],[Population 2016]]</f>
        <v>3375.3635268609974</v>
      </c>
      <c r="AW314" s="46">
        <v>34.898882999999998</v>
      </c>
      <c r="AX314" s="13">
        <f>Table1[[#This Row],[Total (HRK million)                                                        ]]*1000000/Table1[[#This Row],[Population 2016]]</f>
        <v>2802.4478438930378</v>
      </c>
      <c r="AY314" s="82">
        <f>Table1[[#This Row],[Total (HRK million)                                ]]-Table1[[#This Row],[Total (HRK million)                                                        ]]</f>
        <v>7.1345190000000045</v>
      </c>
      <c r="AZ314" s="13">
        <f>Table1[[#This Row],[Total (HRK million)                                                                      ]]*1000000/Table1[[#This Row],[Population 2016]]</f>
        <v>572.91568296795992</v>
      </c>
      <c r="BA314" s="68">
        <v>12738</v>
      </c>
      <c r="BB314" s="52">
        <v>41.526218999999998</v>
      </c>
      <c r="BC314" s="13">
        <f>Table1[[#This Row],[Total (HRK million)                                                           ]]*1000000/Table1[[#This Row],[Population 2015]]</f>
        <v>3260.0266132830898</v>
      </c>
      <c r="BD314" s="52">
        <v>41.938153999999997</v>
      </c>
      <c r="BE314" s="13">
        <f>Table1[[#This Row],[Total (HRK million) ]]*1000000/Table1[[#This Row],[Population 2015]]</f>
        <v>3292.3656775003924</v>
      </c>
      <c r="BF314" s="82">
        <f>Table1[[#This Row],[Total (HRK million)                                                           ]]-Table1[[#This Row],[Total (HRK million) ]]</f>
        <v>-0.41193499999999972</v>
      </c>
      <c r="BG314" s="13">
        <f>Table1[[#This Row],[Total (HRK million)     ]]*1000000/Table1[[#This Row],[Population 2015]]</f>
        <v>-32.339064217302536</v>
      </c>
      <c r="BH314" s="68">
        <v>12973</v>
      </c>
      <c r="BI314" s="88">
        <v>35.934663</v>
      </c>
      <c r="BJ314" s="12">
        <f>Table1[[#This Row],[Total (HRK million)                                  ]]*1000000/Table1[[#This Row],[Population 2014]]</f>
        <v>2769.9578355045091</v>
      </c>
      <c r="BK314" s="88">
        <v>35.123868999999999</v>
      </c>
      <c r="BL314" s="12">
        <f>Table1[[#This Row],[Total (HRK million)    ]]*1000000/Table1[[#This Row],[Population 2014]]</f>
        <v>2707.4592615432052</v>
      </c>
      <c r="BM314" s="88">
        <f>Table1[[#This Row],[Total (HRK million)                                  ]]-Table1[[#This Row],[Total (HRK million)    ]]</f>
        <v>0.81079400000000135</v>
      </c>
      <c r="BN314" s="12">
        <f>Table1[[#This Row],[Total (HRK million)      ]]*1000000/Table1[[#This Row],[Population 2014]]</f>
        <v>62.498573961304352</v>
      </c>
      <c r="BO314" s="94">
        <v>5</v>
      </c>
      <c r="BP314" s="53">
        <v>5</v>
      </c>
      <c r="BQ314" s="55">
        <v>5</v>
      </c>
      <c r="BR314" s="26">
        <v>5</v>
      </c>
      <c r="BS314" s="13">
        <v>5</v>
      </c>
      <c r="BT314" s="13">
        <v>5</v>
      </c>
      <c r="BU314" s="13">
        <v>5</v>
      </c>
      <c r="BV314" s="13">
        <v>3</v>
      </c>
      <c r="BW314" s="56">
        <v>4</v>
      </c>
    </row>
    <row r="315" spans="1:75" x14ac:dyDescent="0.25">
      <c r="A315" s="14" t="s">
        <v>608</v>
      </c>
      <c r="B315" s="15" t="s">
        <v>664</v>
      </c>
      <c r="C315" s="15" t="s">
        <v>448</v>
      </c>
      <c r="D315" s="45">
        <v>4722</v>
      </c>
      <c r="E315" s="44">
        <v>15.76739751</v>
      </c>
      <c r="F315" s="40">
        <f>Table1[[#This Row],[Total (HRK million)]]*1000000/Table1[[#This Row],[Population 2022]]</f>
        <v>3339.1354320203304</v>
      </c>
      <c r="G315" s="44">
        <v>15.163060549999999</v>
      </c>
      <c r="H315" s="40">
        <f>Table1[[#This Row],[Total (HRK million)                ]]*1000000/Table1[[#This Row],[Population 2022]]</f>
        <v>3211.152170690385</v>
      </c>
      <c r="I315" s="44">
        <v>0.60433696000000092</v>
      </c>
      <c r="J315" s="40">
        <f>Table1[[#This Row],[Total (HRK million)                           ]]*1000000/Table1[[#This Row],[Population 2022]]</f>
        <v>127.98326132994512</v>
      </c>
      <c r="K315" s="45">
        <v>4861</v>
      </c>
      <c r="L315" s="44">
        <v>17.606981999999999</v>
      </c>
      <c r="M315" s="40">
        <f>Table1[[#This Row],[Total (HRK million)  ]]*1000000/Table1[[#This Row],[Population 2021]]</f>
        <v>3622.0905163546595</v>
      </c>
      <c r="N315" s="44">
        <v>18.112656000000001</v>
      </c>
      <c r="O315" s="40">
        <f>Table1[[#This Row],[Total (HRK million)                 ]]*1000000/Table1[[#This Row],[Population 2021]]</f>
        <v>3726.1172598230819</v>
      </c>
      <c r="P315" s="44">
        <v>-0.50567400000000262</v>
      </c>
      <c r="Q315" s="40">
        <f>Table1[[#This Row],[Total (HRK million)                            ]]*1000000/Table1[[#This Row],[Population 2021]]</f>
        <v>-104.02674346842268</v>
      </c>
      <c r="R315" s="64">
        <v>4999</v>
      </c>
      <c r="S315" s="35">
        <v>16.328448000000002</v>
      </c>
      <c r="T315" s="36">
        <f>Table1[[#This Row],[Total (HRK million)   ]]*1000000/Table1[[#This Row],[Population 2020]]</f>
        <v>3266.3428685737149</v>
      </c>
      <c r="U315" s="35">
        <v>17.581386999999999</v>
      </c>
      <c r="V315" s="36">
        <f>Table1[[#This Row],[Total (HRK million)                  ]]*1000000/Table1[[#This Row],[Population 2020]]</f>
        <v>3516.9807961592319</v>
      </c>
      <c r="W315" s="35">
        <f>Table1[[#This Row],[Total (HRK million)   ]]-Table1[[#This Row],[Total (HRK million)                  ]]</f>
        <v>-1.2529389999999978</v>
      </c>
      <c r="X315" s="36">
        <f>Table1[[#This Row],[Total (HRK million)                             ]]*1000000/Table1[[#This Row],[Population 2020]]</f>
        <v>-250.63792758551668</v>
      </c>
      <c r="Y315" s="68">
        <v>5121</v>
      </c>
      <c r="Z315" s="7">
        <v>19.420908000000001</v>
      </c>
      <c r="AA315" s="6">
        <f>Table1[[#This Row],[Total (HRK million)                     ]]*1000000/Table1[[#This Row],[Population 2019                 ]]</f>
        <v>3792.4053895723491</v>
      </c>
      <c r="AB315" s="7">
        <v>19.271191999999999</v>
      </c>
      <c r="AC315" s="6">
        <f>Table1[[#This Row],[Total (HRK million)                                   ]]*1000000/Table1[[#This Row],[Population 2019                 ]]</f>
        <v>3763.1696934192541</v>
      </c>
      <c r="AD315" s="7">
        <f>Table1[[#This Row],[Total (HRK million)                     ]]-Table1[[#This Row],[Total (HRK million)                                   ]]</f>
        <v>0.14971600000000151</v>
      </c>
      <c r="AE315" s="8">
        <f>Table1[[#This Row],[Total (HRK million)                       ]]*1000000/Table1[[#This Row],[Population 2019                 ]]</f>
        <v>29.235696153095393</v>
      </c>
      <c r="AF315" s="6">
        <v>5244</v>
      </c>
      <c r="AG315" s="7">
        <v>15.324335</v>
      </c>
      <c r="AH315" s="6">
        <f>Table1[[#This Row],[Total (HRK million)                                 ]]*1000000/Table1[[#This Row],[Population 2018]]</f>
        <v>2922.2606788710909</v>
      </c>
      <c r="AI315" s="7">
        <v>15.148301999999999</v>
      </c>
      <c r="AJ315" s="6">
        <f>Table1[[#This Row],[Total (HRK million)                                     ]]*1000000/Table1[[#This Row],[Population 2018]]</f>
        <v>2888.692219679634</v>
      </c>
      <c r="AK315" s="7">
        <f>Table1[[#This Row],[Total (HRK million)                                 ]]-Table1[[#This Row],[Total (HRK million)                                     ]]</f>
        <v>0.17603300000000033</v>
      </c>
      <c r="AL315" s="8">
        <f>Table1[[#This Row],[Total (HRK million)                                      ]]*1000000/Table1[[#This Row],[Population 2018]]</f>
        <v>33.568459191456967</v>
      </c>
      <c r="AM315" s="9">
        <v>5438</v>
      </c>
      <c r="AN315" s="10">
        <v>10.517656000000001</v>
      </c>
      <c r="AO315" s="11">
        <f>Table1[[#This Row],[Total (HRK million)                                         ]]*1000000/Table1[[#This Row],[Population 2017               ]]</f>
        <v>1934.1037146009562</v>
      </c>
      <c r="AP315" s="10">
        <v>10.685104000000001</v>
      </c>
      <c r="AQ315" s="11">
        <f>Table1[[#This Row],[Total (HRK million)                                          ]]*1000000/Table1[[#This Row],[Population 2017               ]]</f>
        <v>1964.8959176167709</v>
      </c>
      <c r="AR315" s="10">
        <f>Table1[[#This Row],[Total (HRK million)                                         ]]-Table1[[#This Row],[Total (HRK million)                                          ]]</f>
        <v>-0.16744800000000026</v>
      </c>
      <c r="AS315" s="11">
        <f>Table1[[#This Row],[Total (HRK million)                                                  ]]*1000000/Table1[[#This Row],[Population 2017               ]]</f>
        <v>-30.792203015814685</v>
      </c>
      <c r="AT315" s="45">
        <v>5432</v>
      </c>
      <c r="AU315" s="46">
        <v>11.197056</v>
      </c>
      <c r="AV315" s="13">
        <f>Table1[[#This Row],[Total (HRK million)                                ]]*1000000/Table1[[#This Row],[Population 2016]]</f>
        <v>2061.3136966126658</v>
      </c>
      <c r="AW315" s="46">
        <v>9.5652609999999996</v>
      </c>
      <c r="AX315" s="13">
        <f>Table1[[#This Row],[Total (HRK million)                                                        ]]*1000000/Table1[[#This Row],[Population 2016]]</f>
        <v>1760.9096097201768</v>
      </c>
      <c r="AY315" s="82">
        <f>Table1[[#This Row],[Total (HRK million)                                ]]-Table1[[#This Row],[Total (HRK million)                                                        ]]</f>
        <v>1.6317950000000003</v>
      </c>
      <c r="AZ315" s="13">
        <f>Table1[[#This Row],[Total (HRK million)                                                                      ]]*1000000/Table1[[#This Row],[Population 2016]]</f>
        <v>300.40408689248898</v>
      </c>
      <c r="BA315" s="68">
        <v>5485</v>
      </c>
      <c r="BB315" s="52">
        <v>9.7141579999999994</v>
      </c>
      <c r="BC315" s="13">
        <f>Table1[[#This Row],[Total (HRK million)                                                           ]]*1000000/Table1[[#This Row],[Population 2015]]</f>
        <v>1771.0406563354604</v>
      </c>
      <c r="BD315" s="52">
        <v>10.096050999999999</v>
      </c>
      <c r="BE315" s="13">
        <f>Table1[[#This Row],[Total (HRK million) ]]*1000000/Table1[[#This Row],[Population 2015]]</f>
        <v>1840.6656335460345</v>
      </c>
      <c r="BF315" s="82">
        <f>Table1[[#This Row],[Total (HRK million)                                                           ]]-Table1[[#This Row],[Total (HRK million) ]]</f>
        <v>-0.38189299999999982</v>
      </c>
      <c r="BG315" s="13">
        <f>Table1[[#This Row],[Total (HRK million)     ]]*1000000/Table1[[#This Row],[Population 2015]]</f>
        <v>-69.624977210574258</v>
      </c>
      <c r="BH315" s="68">
        <v>5613</v>
      </c>
      <c r="BI315" s="88">
        <v>9.5035629999999998</v>
      </c>
      <c r="BJ315" s="12">
        <f>Table1[[#This Row],[Total (HRK million)                                  ]]*1000000/Table1[[#This Row],[Population 2014]]</f>
        <v>1693.1343310172813</v>
      </c>
      <c r="BK315" s="88">
        <v>9.2493060000000007</v>
      </c>
      <c r="BL315" s="12">
        <f>Table1[[#This Row],[Total (HRK million)    ]]*1000000/Table1[[#This Row],[Population 2014]]</f>
        <v>1647.8364510956708</v>
      </c>
      <c r="BM315" s="88">
        <f>Table1[[#This Row],[Total (HRK million)                                  ]]-Table1[[#This Row],[Total (HRK million)    ]]</f>
        <v>0.25425699999999907</v>
      </c>
      <c r="BN315" s="12">
        <f>Table1[[#This Row],[Total (HRK million)      ]]*1000000/Table1[[#This Row],[Population 2014]]</f>
        <v>45.297879921610381</v>
      </c>
      <c r="BO315" s="94">
        <v>5</v>
      </c>
      <c r="BP315" s="53">
        <v>5</v>
      </c>
      <c r="BQ315" s="55">
        <v>4</v>
      </c>
      <c r="BR315" s="26">
        <v>5</v>
      </c>
      <c r="BS315" s="13">
        <v>4</v>
      </c>
      <c r="BT315" s="13">
        <v>2</v>
      </c>
      <c r="BU315" s="13">
        <v>1</v>
      </c>
      <c r="BV315" s="13">
        <v>3</v>
      </c>
      <c r="BW315" s="56">
        <v>3</v>
      </c>
    </row>
    <row r="316" spans="1:75" x14ac:dyDescent="0.25">
      <c r="A316" s="14" t="s">
        <v>607</v>
      </c>
      <c r="B316" s="15" t="s">
        <v>75</v>
      </c>
      <c r="C316" s="16" t="s">
        <v>73</v>
      </c>
      <c r="D316" s="45">
        <v>3383</v>
      </c>
      <c r="E316" s="44">
        <v>27.531685960000001</v>
      </c>
      <c r="F316" s="40">
        <f>Table1[[#This Row],[Total (HRK million)]]*1000000/Table1[[#This Row],[Population 2022]]</f>
        <v>8138.2459237363291</v>
      </c>
      <c r="G316" s="44">
        <v>30.734695609999999</v>
      </c>
      <c r="H316" s="40">
        <f>Table1[[#This Row],[Total (HRK million)                ]]*1000000/Table1[[#This Row],[Population 2022]]</f>
        <v>9085.0415637008573</v>
      </c>
      <c r="I316" s="44">
        <v>-3.2030096499999985</v>
      </c>
      <c r="J316" s="40">
        <f>Table1[[#This Row],[Total (HRK million)                           ]]*1000000/Table1[[#This Row],[Population 2022]]</f>
        <v>-946.79563996452805</v>
      </c>
      <c r="K316" s="45">
        <v>3453</v>
      </c>
      <c r="L316" s="44">
        <v>35.499156999999997</v>
      </c>
      <c r="M316" s="40">
        <f>Table1[[#This Row],[Total (HRK million)  ]]*1000000/Table1[[#This Row],[Population 2021]]</f>
        <v>10280.671010715319</v>
      </c>
      <c r="N316" s="44">
        <v>32.910384999999998</v>
      </c>
      <c r="O316" s="40">
        <f>Table1[[#This Row],[Total (HRK million)                 ]]*1000000/Table1[[#This Row],[Population 2021]]</f>
        <v>9530.9542426875178</v>
      </c>
      <c r="P316" s="44">
        <v>2.5887719999999987</v>
      </c>
      <c r="Q316" s="40">
        <f>Table1[[#This Row],[Total (HRK million)                            ]]*1000000/Table1[[#This Row],[Population 2021]]</f>
        <v>749.71676802780155</v>
      </c>
      <c r="R316" s="64">
        <v>3627</v>
      </c>
      <c r="S316" s="35">
        <v>33.108412000000001</v>
      </c>
      <c r="T316" s="18">
        <f>Table1[[#This Row],[Total (HRK million)   ]]*1000000/Table1[[#This Row],[Population 2020]]</f>
        <v>9128.3187207058181</v>
      </c>
      <c r="U316" s="35">
        <v>39.819828999999999</v>
      </c>
      <c r="V316" s="18">
        <f>Table1[[#This Row],[Total (HRK million)                  ]]*1000000/Table1[[#This Row],[Population 2020]]</f>
        <v>10978.723187207059</v>
      </c>
      <c r="W316" s="35">
        <f>Table1[[#This Row],[Total (HRK million)   ]]-Table1[[#This Row],[Total (HRK million)                  ]]</f>
        <v>-6.7114169999999973</v>
      </c>
      <c r="X316" s="18">
        <f>Table1[[#This Row],[Total (HRK million)                             ]]*1000000/Table1[[#This Row],[Population 2020]]</f>
        <v>-1850.40446650124</v>
      </c>
      <c r="Y316" s="68">
        <v>3649</v>
      </c>
      <c r="Z316" s="7">
        <v>34.858353999999999</v>
      </c>
      <c r="AA316" s="6">
        <f>Table1[[#This Row],[Total (HRK million)                     ]]*1000000/Table1[[#This Row],[Population 2019                 ]]</f>
        <v>9552.851192107426</v>
      </c>
      <c r="AB316" s="7">
        <v>35.951093999999998</v>
      </c>
      <c r="AC316" s="6">
        <f>Table1[[#This Row],[Total (HRK million)                                   ]]*1000000/Table1[[#This Row],[Population 2019                 ]]</f>
        <v>9852.314058646205</v>
      </c>
      <c r="AD316" s="7">
        <f>Table1[[#This Row],[Total (HRK million)                     ]]-Table1[[#This Row],[Total (HRK million)                                   ]]</f>
        <v>-1.0927399999999992</v>
      </c>
      <c r="AE316" s="8">
        <f>Table1[[#This Row],[Total (HRK million)                       ]]*1000000/Table1[[#This Row],[Population 2019                 ]]</f>
        <v>-299.46286653877752</v>
      </c>
      <c r="AF316" s="6">
        <v>3648</v>
      </c>
      <c r="AG316" s="7">
        <v>31.003371000000001</v>
      </c>
      <c r="AH316" s="6">
        <f>Table1[[#This Row],[Total (HRK million)                                 ]]*1000000/Table1[[#This Row],[Population 2018]]</f>
        <v>8498.7310855263149</v>
      </c>
      <c r="AI316" s="7">
        <v>31.835343000000002</v>
      </c>
      <c r="AJ316" s="6">
        <f>Table1[[#This Row],[Total (HRK million)                                     ]]*1000000/Table1[[#This Row],[Population 2018]]</f>
        <v>8726.7935855263149</v>
      </c>
      <c r="AK316" s="7">
        <f>Table1[[#This Row],[Total (HRK million)                                 ]]-Table1[[#This Row],[Total (HRK million)                                     ]]</f>
        <v>-0.83197200000000038</v>
      </c>
      <c r="AL316" s="8">
        <f>Table1[[#This Row],[Total (HRK million)                                      ]]*1000000/Table1[[#This Row],[Population 2018]]</f>
        <v>-228.06250000000009</v>
      </c>
      <c r="AM316" s="9">
        <v>3709</v>
      </c>
      <c r="AN316" s="10">
        <v>25.145879000000001</v>
      </c>
      <c r="AO316" s="11">
        <f>Table1[[#This Row],[Total (HRK million)                                         ]]*1000000/Table1[[#This Row],[Population 2017               ]]</f>
        <v>6779.6923699110275</v>
      </c>
      <c r="AP316" s="10">
        <v>23.652622999999998</v>
      </c>
      <c r="AQ316" s="11">
        <f>Table1[[#This Row],[Total (HRK million)                                          ]]*1000000/Table1[[#This Row],[Population 2017               ]]</f>
        <v>6377.08897276894</v>
      </c>
      <c r="AR316" s="10">
        <f>Table1[[#This Row],[Total (HRK million)                                         ]]-Table1[[#This Row],[Total (HRK million)                                          ]]</f>
        <v>1.4932560000000024</v>
      </c>
      <c r="AS316" s="11">
        <f>Table1[[#This Row],[Total (HRK million)                                                  ]]*1000000/Table1[[#This Row],[Population 2017               ]]</f>
        <v>402.60339714208743</v>
      </c>
      <c r="AT316" s="45">
        <v>3778</v>
      </c>
      <c r="AU316" s="46">
        <v>19.312628</v>
      </c>
      <c r="AV316" s="13">
        <f>Table1[[#This Row],[Total (HRK million)                                ]]*1000000/Table1[[#This Row],[Population 2016]]</f>
        <v>5111.8655373213342</v>
      </c>
      <c r="AW316" s="46">
        <v>18.457176</v>
      </c>
      <c r="AX316" s="13">
        <f>Table1[[#This Row],[Total (HRK million)                                                        ]]*1000000/Table1[[#This Row],[Population 2016]]</f>
        <v>4885.4356802541024</v>
      </c>
      <c r="AY316" s="82">
        <f>Table1[[#This Row],[Total (HRK million)                                ]]-Table1[[#This Row],[Total (HRK million)                                                        ]]</f>
        <v>0.85545199999999966</v>
      </c>
      <c r="AZ316" s="13">
        <f>Table1[[#This Row],[Total (HRK million)                                                                      ]]*1000000/Table1[[#This Row],[Population 2016]]</f>
        <v>226.42985706723124</v>
      </c>
      <c r="BA316" s="68">
        <v>3844</v>
      </c>
      <c r="BB316" s="52">
        <v>21.882823999999999</v>
      </c>
      <c r="BC316" s="13">
        <f>Table1[[#This Row],[Total (HRK million)                                                           ]]*1000000/Table1[[#This Row],[Population 2015]]</f>
        <v>5692.7221644120709</v>
      </c>
      <c r="BD316" s="52">
        <v>21.430478000000001</v>
      </c>
      <c r="BE316" s="13">
        <f>Table1[[#This Row],[Total (HRK million) ]]*1000000/Table1[[#This Row],[Population 2015]]</f>
        <v>5575.0463059313215</v>
      </c>
      <c r="BF316" s="82">
        <f>Table1[[#This Row],[Total (HRK million)                                                           ]]-Table1[[#This Row],[Total (HRK million) ]]</f>
        <v>0.45234599999999858</v>
      </c>
      <c r="BG316" s="13">
        <f>Table1[[#This Row],[Total (HRK million)     ]]*1000000/Table1[[#This Row],[Population 2015]]</f>
        <v>117.67585848074886</v>
      </c>
      <c r="BH316" s="68">
        <v>3980</v>
      </c>
      <c r="BI316" s="88">
        <v>16.913761000000001</v>
      </c>
      <c r="BJ316" s="12">
        <f>Table1[[#This Row],[Total (HRK million)                                  ]]*1000000/Table1[[#This Row],[Population 2014]]</f>
        <v>4249.6886934673366</v>
      </c>
      <c r="BK316" s="88">
        <v>17.708874999999999</v>
      </c>
      <c r="BL316" s="12">
        <f>Table1[[#This Row],[Total (HRK million)    ]]*1000000/Table1[[#This Row],[Population 2014]]</f>
        <v>4449.4660804020104</v>
      </c>
      <c r="BM316" s="88">
        <f>Table1[[#This Row],[Total (HRK million)                                  ]]-Table1[[#This Row],[Total (HRK million)    ]]</f>
        <v>-0.7951139999999981</v>
      </c>
      <c r="BN316" s="12">
        <f>Table1[[#This Row],[Total (HRK million)      ]]*1000000/Table1[[#This Row],[Population 2014]]</f>
        <v>-199.7773869346729</v>
      </c>
      <c r="BO316" s="94">
        <v>5</v>
      </c>
      <c r="BP316" s="53">
        <v>4</v>
      </c>
      <c r="BQ316" s="55">
        <v>4</v>
      </c>
      <c r="BR316" s="26">
        <v>3</v>
      </c>
      <c r="BS316" s="13">
        <v>3</v>
      </c>
      <c r="BT316" s="13">
        <v>2</v>
      </c>
      <c r="BU316" s="13">
        <v>4</v>
      </c>
      <c r="BV316" s="13">
        <v>1</v>
      </c>
      <c r="BW316" s="56">
        <v>1</v>
      </c>
    </row>
    <row r="317" spans="1:75" x14ac:dyDescent="0.25">
      <c r="A317" s="14" t="s">
        <v>607</v>
      </c>
      <c r="B317" s="15" t="s">
        <v>24</v>
      </c>
      <c r="C317" s="15" t="s">
        <v>25</v>
      </c>
      <c r="D317" s="45">
        <v>12106</v>
      </c>
      <c r="E317" s="44">
        <v>70.934721089999996</v>
      </c>
      <c r="F317" s="40">
        <f>Table1[[#This Row],[Total (HRK million)]]*1000000/Table1[[#This Row],[Population 2022]]</f>
        <v>5859.4681224186361</v>
      </c>
      <c r="G317" s="44">
        <v>68.078615780000007</v>
      </c>
      <c r="H317" s="40">
        <f>Table1[[#This Row],[Total (HRK million)                ]]*1000000/Table1[[#This Row],[Population 2022]]</f>
        <v>5623.5433487526843</v>
      </c>
      <c r="I317" s="44">
        <v>2.8561053100000025</v>
      </c>
      <c r="J317" s="40">
        <f>Table1[[#This Row],[Total (HRK million)                           ]]*1000000/Table1[[#This Row],[Population 2022]]</f>
        <v>235.92477366595097</v>
      </c>
      <c r="K317" s="45">
        <v>12246</v>
      </c>
      <c r="L317" s="44">
        <v>55.525655999999998</v>
      </c>
      <c r="M317" s="40">
        <f>Table1[[#This Row],[Total (HRK million)  ]]*1000000/Table1[[#This Row],[Population 2021]]</f>
        <v>4534.1871631553158</v>
      </c>
      <c r="N317" s="44">
        <v>65.942581000000004</v>
      </c>
      <c r="O317" s="40">
        <f>Table1[[#This Row],[Total (HRK million)                 ]]*1000000/Table1[[#This Row],[Population 2021]]</f>
        <v>5384.8261473134089</v>
      </c>
      <c r="P317" s="44">
        <v>-10.416925000000006</v>
      </c>
      <c r="Q317" s="40">
        <f>Table1[[#This Row],[Total (HRK million)                            ]]*1000000/Table1[[#This Row],[Population 2021]]</f>
        <v>-850.63898415809285</v>
      </c>
      <c r="R317" s="64">
        <v>12490</v>
      </c>
      <c r="S317" s="35">
        <v>51.647142000000002</v>
      </c>
      <c r="T317" s="36">
        <f>Table1[[#This Row],[Total (HRK million)   ]]*1000000/Table1[[#This Row],[Population 2020]]</f>
        <v>4135.0794235388312</v>
      </c>
      <c r="U317" s="35">
        <v>67.449997999999994</v>
      </c>
      <c r="V317" s="36">
        <f>Table1[[#This Row],[Total (HRK million)                  ]]*1000000/Table1[[#This Row],[Population 2020]]</f>
        <v>5400.3200960768618</v>
      </c>
      <c r="W317" s="35">
        <f>Table1[[#This Row],[Total (HRK million)   ]]-Table1[[#This Row],[Total (HRK million)                  ]]</f>
        <v>-15.802855999999991</v>
      </c>
      <c r="X317" s="36">
        <f>Table1[[#This Row],[Total (HRK million)                             ]]*1000000/Table1[[#This Row],[Population 2020]]</f>
        <v>-1265.2406725380297</v>
      </c>
      <c r="Y317" s="68">
        <v>12717</v>
      </c>
      <c r="Z317" s="7">
        <v>47.832841999999999</v>
      </c>
      <c r="AA317" s="6">
        <f>Table1[[#This Row],[Total (HRK million)                     ]]*1000000/Table1[[#This Row],[Population 2019                 ]]</f>
        <v>3761.3306597467958</v>
      </c>
      <c r="AB317" s="7">
        <v>49.414050000000003</v>
      </c>
      <c r="AC317" s="6">
        <f>Table1[[#This Row],[Total (HRK million)                                   ]]*1000000/Table1[[#This Row],[Population 2019                 ]]</f>
        <v>3885.6687898089172</v>
      </c>
      <c r="AD317" s="7">
        <f>Table1[[#This Row],[Total (HRK million)                     ]]-Table1[[#This Row],[Total (HRK million)                                   ]]</f>
        <v>-1.5812080000000037</v>
      </c>
      <c r="AE317" s="8">
        <f>Table1[[#This Row],[Total (HRK million)                       ]]*1000000/Table1[[#This Row],[Population 2019                 ]]</f>
        <v>-124.33813006212186</v>
      </c>
      <c r="AF317" s="6">
        <v>12847</v>
      </c>
      <c r="AG317" s="7">
        <v>65.861318999999995</v>
      </c>
      <c r="AH317" s="6">
        <f>Table1[[#This Row],[Total (HRK million)                                 ]]*1000000/Table1[[#This Row],[Population 2018]]</f>
        <v>5126.5913442827114</v>
      </c>
      <c r="AI317" s="7">
        <v>44.653795000000002</v>
      </c>
      <c r="AJ317" s="6">
        <f>Table1[[#This Row],[Total (HRK million)                                     ]]*1000000/Table1[[#This Row],[Population 2018]]</f>
        <v>3475.8149762590488</v>
      </c>
      <c r="AK317" s="7">
        <f>Table1[[#This Row],[Total (HRK million)                                 ]]-Table1[[#This Row],[Total (HRK million)                                     ]]</f>
        <v>21.207523999999992</v>
      </c>
      <c r="AL317" s="8">
        <f>Table1[[#This Row],[Total (HRK million)                                      ]]*1000000/Table1[[#This Row],[Population 2018]]</f>
        <v>1650.7763680236626</v>
      </c>
      <c r="AM317" s="9">
        <v>12993</v>
      </c>
      <c r="AN317" s="10">
        <v>36.666300999999997</v>
      </c>
      <c r="AO317" s="11">
        <f>Table1[[#This Row],[Total (HRK million)                                         ]]*1000000/Table1[[#This Row],[Population 2017               ]]</f>
        <v>2822.0042330485644</v>
      </c>
      <c r="AP317" s="10">
        <v>34.035406999999999</v>
      </c>
      <c r="AQ317" s="11">
        <f>Table1[[#This Row],[Total (HRK million)                                          ]]*1000000/Table1[[#This Row],[Population 2017               ]]</f>
        <v>2619.5187408604634</v>
      </c>
      <c r="AR317" s="10">
        <f>Table1[[#This Row],[Total (HRK million)                                         ]]-Table1[[#This Row],[Total (HRK million)                                          ]]</f>
        <v>2.6308939999999978</v>
      </c>
      <c r="AS317" s="11">
        <f>Table1[[#This Row],[Total (HRK million)                                                  ]]*1000000/Table1[[#This Row],[Population 2017               ]]</f>
        <v>202.48549218810112</v>
      </c>
      <c r="AT317" s="45">
        <v>13182</v>
      </c>
      <c r="AU317" s="46">
        <v>34.219904</v>
      </c>
      <c r="AV317" s="13">
        <f>Table1[[#This Row],[Total (HRK million)                                ]]*1000000/Table1[[#This Row],[Population 2016]]</f>
        <v>2595.9569109391596</v>
      </c>
      <c r="AW317" s="46">
        <v>35.262148000000003</v>
      </c>
      <c r="AX317" s="13">
        <f>Table1[[#This Row],[Total (HRK million)                                                        ]]*1000000/Table1[[#This Row],[Population 2016]]</f>
        <v>2675.0226065847369</v>
      </c>
      <c r="AY317" s="82">
        <f>Table1[[#This Row],[Total (HRK million)                                ]]-Table1[[#This Row],[Total (HRK million)                                                        ]]</f>
        <v>-1.0422440000000037</v>
      </c>
      <c r="AZ317" s="13">
        <f>Table1[[#This Row],[Total (HRK million)                                                                      ]]*1000000/Table1[[#This Row],[Population 2016]]</f>
        <v>-79.065695645577591</v>
      </c>
      <c r="BA317" s="68">
        <v>13379</v>
      </c>
      <c r="BB317" s="52">
        <v>37.203788000000003</v>
      </c>
      <c r="BC317" s="13">
        <f>Table1[[#This Row],[Total (HRK million)                                                           ]]*1000000/Table1[[#This Row],[Population 2015]]</f>
        <v>2780.7599970102401</v>
      </c>
      <c r="BD317" s="52">
        <v>38.764522999999997</v>
      </c>
      <c r="BE317" s="13">
        <f>Table1[[#This Row],[Total (HRK million) ]]*1000000/Table1[[#This Row],[Population 2015]]</f>
        <v>2897.4155766499739</v>
      </c>
      <c r="BF317" s="82">
        <f>Table1[[#This Row],[Total (HRK million)                                                           ]]-Table1[[#This Row],[Total (HRK million) ]]</f>
        <v>-1.560734999999994</v>
      </c>
      <c r="BG317" s="13">
        <f>Table1[[#This Row],[Total (HRK million)     ]]*1000000/Table1[[#This Row],[Population 2015]]</f>
        <v>-116.65557963973346</v>
      </c>
      <c r="BH317" s="68">
        <v>13571</v>
      </c>
      <c r="BI317" s="88">
        <v>39.426330999999998</v>
      </c>
      <c r="BJ317" s="12">
        <f>Table1[[#This Row],[Total (HRK million)                                  ]]*1000000/Table1[[#This Row],[Population 2014]]</f>
        <v>2905.1898165205216</v>
      </c>
      <c r="BK317" s="88">
        <v>37.782083</v>
      </c>
      <c r="BL317" s="12">
        <f>Table1[[#This Row],[Total (HRK million)    ]]*1000000/Table1[[#This Row],[Population 2014]]</f>
        <v>2784.0308746592</v>
      </c>
      <c r="BM317" s="88">
        <f>Table1[[#This Row],[Total (HRK million)                                  ]]-Table1[[#This Row],[Total (HRK million)    ]]</f>
        <v>1.6442479999999975</v>
      </c>
      <c r="BN317" s="12">
        <f>Table1[[#This Row],[Total (HRK million)      ]]*1000000/Table1[[#This Row],[Population 2014]]</f>
        <v>121.15894186132175</v>
      </c>
      <c r="BO317" s="94">
        <v>5</v>
      </c>
      <c r="BP317" s="53">
        <v>5</v>
      </c>
      <c r="BQ317" s="55">
        <v>5</v>
      </c>
      <c r="BR317" s="26">
        <v>4</v>
      </c>
      <c r="BS317" s="13">
        <v>3</v>
      </c>
      <c r="BT317" s="13">
        <v>5</v>
      </c>
      <c r="BU317" s="13">
        <v>4</v>
      </c>
      <c r="BV317" s="13">
        <v>4</v>
      </c>
      <c r="BW317" s="56">
        <v>4</v>
      </c>
    </row>
    <row r="318" spans="1:75" x14ac:dyDescent="0.25">
      <c r="A318" s="14" t="s">
        <v>608</v>
      </c>
      <c r="B318" s="15" t="s">
        <v>660</v>
      </c>
      <c r="C318" s="15" t="s">
        <v>476</v>
      </c>
      <c r="D318" s="47">
        <v>3017</v>
      </c>
      <c r="E318" s="46">
        <v>33.988651300000008</v>
      </c>
      <c r="F318" s="36">
        <f>Table1[[#This Row],[Total (HRK million)]]*1000000/Table1[[#This Row],[Population 2022]]</f>
        <v>11265.711402055023</v>
      </c>
      <c r="G318" s="46">
        <v>30.532897909999999</v>
      </c>
      <c r="H318" s="36">
        <f>Table1[[#This Row],[Total (HRK million)                ]]*1000000/Table1[[#This Row],[Population 2022]]</f>
        <v>10120.284358634404</v>
      </c>
      <c r="I318" s="46">
        <v>3.4557533900000044</v>
      </c>
      <c r="J318" s="36">
        <f>Table1[[#This Row],[Total (HRK million)                           ]]*1000000/Table1[[#This Row],[Population 2022]]</f>
        <v>1145.427043420618</v>
      </c>
      <c r="K318" s="47">
        <v>2995</v>
      </c>
      <c r="L318" s="46">
        <v>26.379722999999998</v>
      </c>
      <c r="M318" s="36">
        <f>Table1[[#This Row],[Total (HRK million)  ]]*1000000/Table1[[#This Row],[Population 2021]]</f>
        <v>8807.9208681135224</v>
      </c>
      <c r="N318" s="46">
        <v>20.309391000000002</v>
      </c>
      <c r="O318" s="36">
        <f>Table1[[#This Row],[Total (HRK million)                 ]]*1000000/Table1[[#This Row],[Population 2021]]</f>
        <v>6781.0988313856424</v>
      </c>
      <c r="P318" s="46">
        <v>6.070331999999997</v>
      </c>
      <c r="Q318" s="36">
        <f>Table1[[#This Row],[Total (HRK million)                            ]]*1000000/Table1[[#This Row],[Population 2021]]</f>
        <v>2026.8220367278789</v>
      </c>
      <c r="R318" s="64">
        <v>3486</v>
      </c>
      <c r="S318" s="35">
        <v>24.455072999999999</v>
      </c>
      <c r="T318" s="36">
        <f>Table1[[#This Row],[Total (HRK million)   ]]*1000000/Table1[[#This Row],[Population 2020]]</f>
        <v>7015.2246127366607</v>
      </c>
      <c r="U318" s="35">
        <v>23.991961</v>
      </c>
      <c r="V318" s="36">
        <f>Table1[[#This Row],[Total (HRK million)                  ]]*1000000/Table1[[#This Row],[Population 2020]]</f>
        <v>6882.3755020080325</v>
      </c>
      <c r="W318" s="35">
        <f>Table1[[#This Row],[Total (HRK million)   ]]-Table1[[#This Row],[Total (HRK million)                  ]]</f>
        <v>0.46311199999999886</v>
      </c>
      <c r="X318" s="36">
        <f>Table1[[#This Row],[Total (HRK million)                             ]]*1000000/Table1[[#This Row],[Population 2020]]</f>
        <v>132.84911072862846</v>
      </c>
      <c r="Y318" s="68">
        <v>3523</v>
      </c>
      <c r="Z318" s="7">
        <v>27.73283</v>
      </c>
      <c r="AA318" s="6">
        <f>Table1[[#This Row],[Total (HRK million)                     ]]*1000000/Table1[[#This Row],[Population 2019                 ]]</f>
        <v>7871.935850127732</v>
      </c>
      <c r="AB318" s="7">
        <v>36.137711000000003</v>
      </c>
      <c r="AC318" s="6">
        <f>Table1[[#This Row],[Total (HRK million)                                   ]]*1000000/Table1[[#This Row],[Population 2019                 ]]</f>
        <v>10257.652852682373</v>
      </c>
      <c r="AD318" s="7">
        <f>Table1[[#This Row],[Total (HRK million)                     ]]-Table1[[#This Row],[Total (HRK million)                                   ]]</f>
        <v>-8.4048810000000032</v>
      </c>
      <c r="AE318" s="8">
        <f>Table1[[#This Row],[Total (HRK million)                       ]]*1000000/Table1[[#This Row],[Population 2019                 ]]</f>
        <v>-2385.717002554642</v>
      </c>
      <c r="AF318" s="6">
        <v>3474</v>
      </c>
      <c r="AG318" s="7">
        <v>26.091705999999999</v>
      </c>
      <c r="AH318" s="6">
        <f>Table1[[#This Row],[Total (HRK million)                                 ]]*1000000/Table1[[#This Row],[Population 2018]]</f>
        <v>7510.5659182498557</v>
      </c>
      <c r="AI318" s="7">
        <v>24.489069000000001</v>
      </c>
      <c r="AJ318" s="6">
        <f>Table1[[#This Row],[Total (HRK million)                                     ]]*1000000/Table1[[#This Row],[Population 2018]]</f>
        <v>7049.2426597582034</v>
      </c>
      <c r="AK318" s="7">
        <f>Table1[[#This Row],[Total (HRK million)                                 ]]-Table1[[#This Row],[Total (HRK million)                                     ]]</f>
        <v>1.6026369999999979</v>
      </c>
      <c r="AL318" s="8">
        <f>Table1[[#This Row],[Total (HRK million)                                      ]]*1000000/Table1[[#This Row],[Population 2018]]</f>
        <v>461.32325849165164</v>
      </c>
      <c r="AM318" s="9">
        <v>3528</v>
      </c>
      <c r="AN318" s="10">
        <v>20.817836</v>
      </c>
      <c r="AO318" s="11">
        <f>Table1[[#This Row],[Total (HRK million)                                         ]]*1000000/Table1[[#This Row],[Population 2017               ]]</f>
        <v>5900.74716553288</v>
      </c>
      <c r="AP318" s="10">
        <v>19.035823000000001</v>
      </c>
      <c r="AQ318" s="11">
        <f>Table1[[#This Row],[Total (HRK million)                                          ]]*1000000/Table1[[#This Row],[Population 2017               ]]</f>
        <v>5395.6414399092973</v>
      </c>
      <c r="AR318" s="10">
        <f>Table1[[#This Row],[Total (HRK million)                                         ]]-Table1[[#This Row],[Total (HRK million)                                          ]]</f>
        <v>1.7820129999999992</v>
      </c>
      <c r="AS318" s="11">
        <f>Table1[[#This Row],[Total (HRK million)                                                  ]]*1000000/Table1[[#This Row],[Population 2017               ]]</f>
        <v>505.10572562358249</v>
      </c>
      <c r="AT318" s="45">
        <v>3557</v>
      </c>
      <c r="AU318" s="46">
        <v>18.003941999999999</v>
      </c>
      <c r="AV318" s="13">
        <f>Table1[[#This Row],[Total (HRK million)                                ]]*1000000/Table1[[#This Row],[Population 2016]]</f>
        <v>5061.5524318245716</v>
      </c>
      <c r="AW318" s="46">
        <v>16.047599000000002</v>
      </c>
      <c r="AX318" s="13">
        <f>Table1[[#This Row],[Total (HRK million)                                                        ]]*1000000/Table1[[#This Row],[Population 2016]]</f>
        <v>4511.554399775092</v>
      </c>
      <c r="AY318" s="82">
        <f>Table1[[#This Row],[Total (HRK million)                                ]]-Table1[[#This Row],[Total (HRK million)                                                        ]]</f>
        <v>1.9563429999999968</v>
      </c>
      <c r="AZ318" s="13">
        <f>Table1[[#This Row],[Total (HRK million)                                                                      ]]*1000000/Table1[[#This Row],[Population 2016]]</f>
        <v>549.99803204947898</v>
      </c>
      <c r="BA318" s="68">
        <v>3600</v>
      </c>
      <c r="BB318" s="52">
        <v>18.012034</v>
      </c>
      <c r="BC318" s="13">
        <f>Table1[[#This Row],[Total (HRK million)                                                           ]]*1000000/Table1[[#This Row],[Population 2015]]</f>
        <v>5003.3427777777779</v>
      </c>
      <c r="BD318" s="52">
        <v>17.968979999999998</v>
      </c>
      <c r="BE318" s="13">
        <f>Table1[[#This Row],[Total (HRK million) ]]*1000000/Table1[[#This Row],[Population 2015]]</f>
        <v>4991.3833333333332</v>
      </c>
      <c r="BF318" s="82">
        <f>Table1[[#This Row],[Total (HRK million)                                                           ]]-Table1[[#This Row],[Total (HRK million) ]]</f>
        <v>4.305400000000148E-2</v>
      </c>
      <c r="BG318" s="13">
        <f>Table1[[#This Row],[Total (HRK million)     ]]*1000000/Table1[[#This Row],[Population 2015]]</f>
        <v>11.959444444444856</v>
      </c>
      <c r="BH318" s="68">
        <v>3608</v>
      </c>
      <c r="BI318" s="88">
        <v>15.683323</v>
      </c>
      <c r="BJ318" s="12">
        <f>Table1[[#This Row],[Total (HRK million)                                  ]]*1000000/Table1[[#This Row],[Population 2014]]</f>
        <v>4346.8190133037697</v>
      </c>
      <c r="BK318" s="88">
        <v>18.514472000000001</v>
      </c>
      <c r="BL318" s="12">
        <f>Table1[[#This Row],[Total (HRK million)    ]]*1000000/Table1[[#This Row],[Population 2014]]</f>
        <v>5131.505543237251</v>
      </c>
      <c r="BM318" s="88">
        <f>Table1[[#This Row],[Total (HRK million)                                  ]]-Table1[[#This Row],[Total (HRK million)    ]]</f>
        <v>-2.8311490000000017</v>
      </c>
      <c r="BN318" s="12">
        <f>Table1[[#This Row],[Total (HRK million)      ]]*1000000/Table1[[#This Row],[Population 2014]]</f>
        <v>-784.68652993348167</v>
      </c>
      <c r="BO318" s="94">
        <v>4</v>
      </c>
      <c r="BP318" s="53">
        <v>5</v>
      </c>
      <c r="BQ318" s="55">
        <v>5</v>
      </c>
      <c r="BR318" s="26">
        <v>4</v>
      </c>
      <c r="BS318" s="13">
        <v>4</v>
      </c>
      <c r="BT318" s="13">
        <v>4</v>
      </c>
      <c r="BU318" s="13">
        <v>4</v>
      </c>
      <c r="BV318" s="13">
        <v>4</v>
      </c>
      <c r="BW318" s="56">
        <v>2</v>
      </c>
    </row>
    <row r="319" spans="1:75" x14ac:dyDescent="0.25">
      <c r="A319" s="14" t="s">
        <v>608</v>
      </c>
      <c r="B319" s="15" t="s">
        <v>670</v>
      </c>
      <c r="C319" s="15" t="s">
        <v>344</v>
      </c>
      <c r="D319" s="45">
        <v>2248</v>
      </c>
      <c r="E319" s="44">
        <v>19.163780890000002</v>
      </c>
      <c r="F319" s="40">
        <f>Table1[[#This Row],[Total (HRK million)]]*1000000/Table1[[#This Row],[Population 2022]]</f>
        <v>8524.8135631672594</v>
      </c>
      <c r="G319" s="44">
        <v>15.72880348</v>
      </c>
      <c r="H319" s="40">
        <f>Table1[[#This Row],[Total (HRK million)                ]]*1000000/Table1[[#This Row],[Population 2022]]</f>
        <v>6996.7987010676161</v>
      </c>
      <c r="I319" s="44">
        <v>3.4349774100000001</v>
      </c>
      <c r="J319" s="40">
        <f>Table1[[#This Row],[Total (HRK million)                           ]]*1000000/Table1[[#This Row],[Population 2022]]</f>
        <v>1528.0148620996442</v>
      </c>
      <c r="K319" s="45">
        <v>2323</v>
      </c>
      <c r="L319" s="44">
        <v>11.400252</v>
      </c>
      <c r="M319" s="40">
        <f>Table1[[#This Row],[Total (HRK million)  ]]*1000000/Table1[[#This Row],[Population 2021]]</f>
        <v>4907.5557468790357</v>
      </c>
      <c r="N319" s="44">
        <v>12.091903</v>
      </c>
      <c r="O319" s="40">
        <f>Table1[[#This Row],[Total (HRK million)                 ]]*1000000/Table1[[#This Row],[Population 2021]]</f>
        <v>5205.2961687473098</v>
      </c>
      <c r="P319" s="44">
        <v>-0.69165100000000024</v>
      </c>
      <c r="Q319" s="40">
        <f>Table1[[#This Row],[Total (HRK million)                            ]]*1000000/Table1[[#This Row],[Population 2021]]</f>
        <v>-297.74042186827387</v>
      </c>
      <c r="R319" s="64">
        <v>2310</v>
      </c>
      <c r="S319" s="35">
        <v>14.261221000000001</v>
      </c>
      <c r="T319" s="36">
        <f>Table1[[#This Row],[Total (HRK million)   ]]*1000000/Table1[[#This Row],[Population 2020]]</f>
        <v>6173.6887445887442</v>
      </c>
      <c r="U319" s="35">
        <v>12.350828</v>
      </c>
      <c r="V319" s="36">
        <f>Table1[[#This Row],[Total (HRK million)                  ]]*1000000/Table1[[#This Row],[Population 2020]]</f>
        <v>5346.6787878787882</v>
      </c>
      <c r="W319" s="35">
        <f>Table1[[#This Row],[Total (HRK million)   ]]-Table1[[#This Row],[Total (HRK million)                  ]]</f>
        <v>1.9103930000000009</v>
      </c>
      <c r="X319" s="36">
        <f>Table1[[#This Row],[Total (HRK million)                             ]]*1000000/Table1[[#This Row],[Population 2020]]</f>
        <v>827.00995670995712</v>
      </c>
      <c r="Y319" s="68">
        <v>2361</v>
      </c>
      <c r="Z319" s="7">
        <v>11.777066</v>
      </c>
      <c r="AA319" s="6">
        <f>Table1[[#This Row],[Total (HRK million)                     ]]*1000000/Table1[[#This Row],[Population 2019                 ]]</f>
        <v>4988.1685726387122</v>
      </c>
      <c r="AB319" s="7">
        <v>11.290201</v>
      </c>
      <c r="AC319" s="6">
        <f>Table1[[#This Row],[Total (HRK million)                                   ]]*1000000/Table1[[#This Row],[Population 2019                 ]]</f>
        <v>4781.9572215163071</v>
      </c>
      <c r="AD319" s="7">
        <f>Table1[[#This Row],[Total (HRK million)                     ]]-Table1[[#This Row],[Total (HRK million)                                   ]]</f>
        <v>0.48686499999999988</v>
      </c>
      <c r="AE319" s="8">
        <f>Table1[[#This Row],[Total (HRK million)                       ]]*1000000/Table1[[#This Row],[Population 2019                 ]]</f>
        <v>206.21135112240572</v>
      </c>
      <c r="AF319" s="6">
        <v>2481</v>
      </c>
      <c r="AG319" s="7">
        <v>9.9226340000000004</v>
      </c>
      <c r="AH319" s="6">
        <f>Table1[[#This Row],[Total (HRK million)                                 ]]*1000000/Table1[[#This Row],[Population 2018]]</f>
        <v>3999.4494155582424</v>
      </c>
      <c r="AI319" s="7">
        <v>8.5182649999999995</v>
      </c>
      <c r="AJ319" s="6">
        <f>Table1[[#This Row],[Total (HRK million)                                     ]]*1000000/Table1[[#This Row],[Population 2018]]</f>
        <v>3433.3998387746879</v>
      </c>
      <c r="AK319" s="7">
        <f>Table1[[#This Row],[Total (HRK million)                                 ]]-Table1[[#This Row],[Total (HRK million)                                     ]]</f>
        <v>1.4043690000000009</v>
      </c>
      <c r="AL319" s="8">
        <f>Table1[[#This Row],[Total (HRK million)                                      ]]*1000000/Table1[[#This Row],[Population 2018]]</f>
        <v>566.04957678355538</v>
      </c>
      <c r="AM319" s="9">
        <v>2598</v>
      </c>
      <c r="AN319" s="10">
        <v>6.0742459999999996</v>
      </c>
      <c r="AO319" s="11">
        <f>Table1[[#This Row],[Total (HRK million)                                         ]]*1000000/Table1[[#This Row],[Population 2017               ]]</f>
        <v>2338.0469591993842</v>
      </c>
      <c r="AP319" s="10">
        <v>5.5648309999999999</v>
      </c>
      <c r="AQ319" s="11">
        <f>Table1[[#This Row],[Total (HRK million)                                          ]]*1000000/Table1[[#This Row],[Population 2017               ]]</f>
        <v>2141.9672825250191</v>
      </c>
      <c r="AR319" s="10">
        <f>Table1[[#This Row],[Total (HRK million)                                         ]]-Table1[[#This Row],[Total (HRK million)                                          ]]</f>
        <v>0.50941499999999973</v>
      </c>
      <c r="AS319" s="11">
        <f>Table1[[#This Row],[Total (HRK million)                                                  ]]*1000000/Table1[[#This Row],[Population 2017               ]]</f>
        <v>196.07967667436478</v>
      </c>
      <c r="AT319" s="45">
        <v>2784</v>
      </c>
      <c r="AU319" s="46">
        <v>6.6036510000000002</v>
      </c>
      <c r="AV319" s="13">
        <f>Table1[[#This Row],[Total (HRK million)                                ]]*1000000/Table1[[#This Row],[Population 2016]]</f>
        <v>2372.001077586207</v>
      </c>
      <c r="AW319" s="46">
        <v>6.3254200000000003</v>
      </c>
      <c r="AX319" s="13">
        <f>Table1[[#This Row],[Total (HRK million)                                                        ]]*1000000/Table1[[#This Row],[Population 2016]]</f>
        <v>2272.0617816091954</v>
      </c>
      <c r="AY319" s="82">
        <f>Table1[[#This Row],[Total (HRK million)                                ]]-Table1[[#This Row],[Total (HRK million)                                                        ]]</f>
        <v>0.2782309999999999</v>
      </c>
      <c r="AZ319" s="13">
        <f>Table1[[#This Row],[Total (HRK million)                                                                      ]]*1000000/Table1[[#This Row],[Population 2016]]</f>
        <v>99.939295977011454</v>
      </c>
      <c r="BA319" s="68">
        <v>2961</v>
      </c>
      <c r="BB319" s="52">
        <v>5.470078</v>
      </c>
      <c r="BC319" s="13">
        <f>Table1[[#This Row],[Total (HRK million)                                                           ]]*1000000/Table1[[#This Row],[Population 2015]]</f>
        <v>1847.3752110773387</v>
      </c>
      <c r="BD319" s="52">
        <v>5.3916740000000001</v>
      </c>
      <c r="BE319" s="13">
        <f>Table1[[#This Row],[Total (HRK million) ]]*1000000/Table1[[#This Row],[Population 2015]]</f>
        <v>1820.8963188112125</v>
      </c>
      <c r="BF319" s="82">
        <f>Table1[[#This Row],[Total (HRK million)                                                           ]]-Table1[[#This Row],[Total (HRK million) ]]</f>
        <v>7.8403999999999918E-2</v>
      </c>
      <c r="BG319" s="13">
        <f>Table1[[#This Row],[Total (HRK million)     ]]*1000000/Table1[[#This Row],[Population 2015]]</f>
        <v>26.47889226612628</v>
      </c>
      <c r="BH319" s="68">
        <v>3088</v>
      </c>
      <c r="BI319" s="88">
        <v>4.8129520000000001</v>
      </c>
      <c r="BJ319" s="12">
        <f>Table1[[#This Row],[Total (HRK million)                                  ]]*1000000/Table1[[#This Row],[Population 2014]]</f>
        <v>1558.5984455958549</v>
      </c>
      <c r="BK319" s="88">
        <v>4.9346459999999999</v>
      </c>
      <c r="BL319" s="12">
        <f>Table1[[#This Row],[Total (HRK million)    ]]*1000000/Table1[[#This Row],[Population 2014]]</f>
        <v>1598.0071243523316</v>
      </c>
      <c r="BM319" s="88">
        <f>Table1[[#This Row],[Total (HRK million)                                  ]]-Table1[[#This Row],[Total (HRK million)    ]]</f>
        <v>-0.12169399999999975</v>
      </c>
      <c r="BN319" s="12">
        <f>Table1[[#This Row],[Total (HRK million)      ]]*1000000/Table1[[#This Row],[Population 2014]]</f>
        <v>-39.408678756476604</v>
      </c>
      <c r="BO319" s="94">
        <v>5</v>
      </c>
      <c r="BP319" s="53">
        <v>4</v>
      </c>
      <c r="BQ319" s="55">
        <v>5</v>
      </c>
      <c r="BR319" s="26">
        <v>3</v>
      </c>
      <c r="BS319" s="13">
        <v>2</v>
      </c>
      <c r="BT319" s="13">
        <v>1</v>
      </c>
      <c r="BU319" s="13">
        <v>2</v>
      </c>
      <c r="BV319" s="13">
        <v>1</v>
      </c>
      <c r="BW319" s="56">
        <v>1</v>
      </c>
    </row>
    <row r="320" spans="1:75" x14ac:dyDescent="0.25">
      <c r="A320" s="14" t="s">
        <v>607</v>
      </c>
      <c r="B320" s="15" t="s">
        <v>660</v>
      </c>
      <c r="C320" s="16" t="s">
        <v>98</v>
      </c>
      <c r="D320" s="47">
        <v>14145</v>
      </c>
      <c r="E320" s="46">
        <v>83.628509170000001</v>
      </c>
      <c r="F320" s="36">
        <f>Table1[[#This Row],[Total (HRK million)]]*1000000/Table1[[#This Row],[Population 2022]]</f>
        <v>5912.2311184164018</v>
      </c>
      <c r="G320" s="46">
        <v>72.576232689999998</v>
      </c>
      <c r="H320" s="36">
        <f>Table1[[#This Row],[Total (HRK million)                ]]*1000000/Table1[[#This Row],[Population 2022]]</f>
        <v>5130.8754110993286</v>
      </c>
      <c r="I320" s="46">
        <v>11.052276480000003</v>
      </c>
      <c r="J320" s="36">
        <f>Table1[[#This Row],[Total (HRK million)                           ]]*1000000/Table1[[#This Row],[Population 2022]]</f>
        <v>781.35570731707344</v>
      </c>
      <c r="K320" s="47">
        <v>14139</v>
      </c>
      <c r="L320" s="46">
        <v>76.624105</v>
      </c>
      <c r="M320" s="36">
        <f>Table1[[#This Row],[Total (HRK million)  ]]*1000000/Table1[[#This Row],[Population 2021]]</f>
        <v>5419.3440130136505</v>
      </c>
      <c r="N320" s="46">
        <v>80.667619999999999</v>
      </c>
      <c r="O320" s="36">
        <f>Table1[[#This Row],[Total (HRK million)                 ]]*1000000/Table1[[#This Row],[Population 2021]]</f>
        <v>5705.327109413678</v>
      </c>
      <c r="P320" s="46">
        <v>-4.0435149999999993</v>
      </c>
      <c r="Q320" s="36">
        <f>Table1[[#This Row],[Total (HRK million)                            ]]*1000000/Table1[[#This Row],[Population 2021]]</f>
        <v>-285.98309640002827</v>
      </c>
      <c r="R320" s="64">
        <v>14603</v>
      </c>
      <c r="S320" s="35">
        <v>67.009844999999999</v>
      </c>
      <c r="T320" s="18">
        <f>Table1[[#This Row],[Total (HRK million)   ]]*1000000/Table1[[#This Row],[Population 2020]]</f>
        <v>4588.7725124974322</v>
      </c>
      <c r="U320" s="35">
        <v>85.725228999999999</v>
      </c>
      <c r="V320" s="18">
        <f>Table1[[#This Row],[Total (HRK million)                  ]]*1000000/Table1[[#This Row],[Population 2020]]</f>
        <v>5870.3847839485034</v>
      </c>
      <c r="W320" s="35">
        <f>Table1[[#This Row],[Total (HRK million)   ]]-Table1[[#This Row],[Total (HRK million)                  ]]</f>
        <v>-18.715384</v>
      </c>
      <c r="X320" s="18">
        <f>Table1[[#This Row],[Total (HRK million)                             ]]*1000000/Table1[[#This Row],[Population 2020]]</f>
        <v>-1281.6122714510716</v>
      </c>
      <c r="Y320" s="68">
        <v>14661</v>
      </c>
      <c r="Z320" s="7">
        <v>84.685370000000006</v>
      </c>
      <c r="AA320" s="6">
        <f>Table1[[#This Row],[Total (HRK million)                     ]]*1000000/Table1[[#This Row],[Population 2019                 ]]</f>
        <v>5776.2342268603779</v>
      </c>
      <c r="AB320" s="7">
        <v>76.635812999999999</v>
      </c>
      <c r="AC320" s="6">
        <f>Table1[[#This Row],[Total (HRK million)                                   ]]*1000000/Table1[[#This Row],[Population 2019                 ]]</f>
        <v>5227.1886638019232</v>
      </c>
      <c r="AD320" s="7">
        <f>Table1[[#This Row],[Total (HRK million)                     ]]-Table1[[#This Row],[Total (HRK million)                                   ]]</f>
        <v>8.0495570000000072</v>
      </c>
      <c r="AE320" s="8">
        <f>Table1[[#This Row],[Total (HRK million)                       ]]*1000000/Table1[[#This Row],[Population 2019                 ]]</f>
        <v>549.04556305845495</v>
      </c>
      <c r="AF320" s="6">
        <v>14661</v>
      </c>
      <c r="AG320" s="7">
        <v>73.466345000000004</v>
      </c>
      <c r="AH320" s="6">
        <f>Table1[[#This Row],[Total (HRK million)                                 ]]*1000000/Table1[[#This Row],[Population 2018]]</f>
        <v>5011.0050474046793</v>
      </c>
      <c r="AI320" s="7">
        <v>66.267482000000001</v>
      </c>
      <c r="AJ320" s="6">
        <f>Table1[[#This Row],[Total (HRK million)                                     ]]*1000000/Table1[[#This Row],[Population 2018]]</f>
        <v>4519.9837664552215</v>
      </c>
      <c r="AK320" s="7">
        <f>Table1[[#This Row],[Total (HRK million)                                 ]]-Table1[[#This Row],[Total (HRK million)                                     ]]</f>
        <v>7.1988630000000029</v>
      </c>
      <c r="AL320" s="8">
        <f>Table1[[#This Row],[Total (HRK million)                                      ]]*1000000/Table1[[#This Row],[Population 2018]]</f>
        <v>491.02128094945795</v>
      </c>
      <c r="AM320" s="9">
        <v>14739</v>
      </c>
      <c r="AN320" s="10">
        <v>79.599252000000007</v>
      </c>
      <c r="AO320" s="11">
        <f>Table1[[#This Row],[Total (HRK million)                                         ]]*1000000/Table1[[#This Row],[Population 2017               ]]</f>
        <v>5400.5870140443722</v>
      </c>
      <c r="AP320" s="10">
        <v>74.905940000000001</v>
      </c>
      <c r="AQ320" s="11">
        <f>Table1[[#This Row],[Total (HRK million)                                          ]]*1000000/Table1[[#This Row],[Population 2017               ]]</f>
        <v>5082.1588981613404</v>
      </c>
      <c r="AR320" s="10">
        <f>Table1[[#This Row],[Total (HRK million)                                         ]]-Table1[[#This Row],[Total (HRK million)                                          ]]</f>
        <v>4.6933120000000059</v>
      </c>
      <c r="AS320" s="11">
        <f>Table1[[#This Row],[Total (HRK million)                                                  ]]*1000000/Table1[[#This Row],[Population 2017               ]]</f>
        <v>318.42811588303181</v>
      </c>
      <c r="AT320" s="45">
        <v>14815</v>
      </c>
      <c r="AU320" s="46">
        <v>90.623345999999998</v>
      </c>
      <c r="AV320" s="13">
        <f>Table1[[#This Row],[Total (HRK million)                                ]]*1000000/Table1[[#This Row],[Population 2016]]</f>
        <v>6116.9993925075933</v>
      </c>
      <c r="AW320" s="46">
        <v>74.816676000000001</v>
      </c>
      <c r="AX320" s="13">
        <f>Table1[[#This Row],[Total (HRK million)                                                        ]]*1000000/Table1[[#This Row],[Population 2016]]</f>
        <v>5050.0625042186975</v>
      </c>
      <c r="AY320" s="82">
        <f>Table1[[#This Row],[Total (HRK million)                                ]]-Table1[[#This Row],[Total (HRK million)                                                        ]]</f>
        <v>15.806669999999997</v>
      </c>
      <c r="AZ320" s="13">
        <f>Table1[[#This Row],[Total (HRK million)                                                                      ]]*1000000/Table1[[#This Row],[Population 2016]]</f>
        <v>1066.9368882888962</v>
      </c>
      <c r="BA320" s="68">
        <v>14798</v>
      </c>
      <c r="BB320" s="52">
        <v>47.601425999999996</v>
      </c>
      <c r="BC320" s="13">
        <f>Table1[[#This Row],[Total (HRK million)                                                           ]]*1000000/Table1[[#This Row],[Population 2015]]</f>
        <v>3216.7472631436681</v>
      </c>
      <c r="BD320" s="52">
        <v>45.742261999999997</v>
      </c>
      <c r="BE320" s="13">
        <f>Table1[[#This Row],[Total (HRK million) ]]*1000000/Table1[[#This Row],[Population 2015]]</f>
        <v>3091.1110960940669</v>
      </c>
      <c r="BF320" s="82">
        <f>Table1[[#This Row],[Total (HRK million)                                                           ]]-Table1[[#This Row],[Total (HRK million) ]]</f>
        <v>1.8591639999999998</v>
      </c>
      <c r="BG320" s="13">
        <f>Table1[[#This Row],[Total (HRK million)     ]]*1000000/Table1[[#This Row],[Population 2015]]</f>
        <v>125.63616704960128</v>
      </c>
      <c r="BH320" s="68">
        <v>14903</v>
      </c>
      <c r="BI320" s="88">
        <v>50.943731</v>
      </c>
      <c r="BJ320" s="12">
        <f>Table1[[#This Row],[Total (HRK million)                                  ]]*1000000/Table1[[#This Row],[Population 2014]]</f>
        <v>3418.354089780581</v>
      </c>
      <c r="BK320" s="88">
        <v>55.956034000000002</v>
      </c>
      <c r="BL320" s="12">
        <f>Table1[[#This Row],[Total (HRK million)    ]]*1000000/Table1[[#This Row],[Population 2014]]</f>
        <v>3754.6825471381603</v>
      </c>
      <c r="BM320" s="88">
        <f>Table1[[#This Row],[Total (HRK million)                                  ]]-Table1[[#This Row],[Total (HRK million)    ]]</f>
        <v>-5.0123030000000028</v>
      </c>
      <c r="BN320" s="12">
        <f>Table1[[#This Row],[Total (HRK million)      ]]*1000000/Table1[[#This Row],[Population 2014]]</f>
        <v>-336.32845735757923</v>
      </c>
      <c r="BO320" s="94">
        <v>4</v>
      </c>
      <c r="BP320" s="53">
        <v>3</v>
      </c>
      <c r="BQ320" s="55">
        <v>3</v>
      </c>
      <c r="BR320" s="26">
        <v>4</v>
      </c>
      <c r="BS320" s="13">
        <v>4</v>
      </c>
      <c r="BT320" s="13">
        <v>3</v>
      </c>
      <c r="BU320" s="13">
        <v>3</v>
      </c>
      <c r="BV320" s="13">
        <v>3</v>
      </c>
      <c r="BW320" s="56">
        <v>4</v>
      </c>
    </row>
    <row r="321" spans="1:75" x14ac:dyDescent="0.25">
      <c r="A321" s="14" t="s">
        <v>608</v>
      </c>
      <c r="B321" s="15" t="s">
        <v>669</v>
      </c>
      <c r="C321" s="15" t="s">
        <v>298</v>
      </c>
      <c r="D321" s="45">
        <v>2995</v>
      </c>
      <c r="E321" s="44">
        <v>37.608196270000001</v>
      </c>
      <c r="F321" s="40">
        <f>Table1[[#This Row],[Total (HRK million)]]*1000000/Table1[[#This Row],[Population 2022]]</f>
        <v>12556.993746243741</v>
      </c>
      <c r="G321" s="44">
        <v>36.239903460000001</v>
      </c>
      <c r="H321" s="40">
        <f>Table1[[#This Row],[Total (HRK million)                ]]*1000000/Table1[[#This Row],[Population 2022]]</f>
        <v>12100.134711185308</v>
      </c>
      <c r="I321" s="44">
        <v>1.3682928100000025</v>
      </c>
      <c r="J321" s="40">
        <f>Table1[[#This Row],[Total (HRK million)                           ]]*1000000/Table1[[#This Row],[Population 2022]]</f>
        <v>456.85903505843152</v>
      </c>
      <c r="K321" s="45">
        <v>2992</v>
      </c>
      <c r="L321" s="44">
        <v>35.092142000000003</v>
      </c>
      <c r="M321" s="40">
        <f>Table1[[#This Row],[Total (HRK million)  ]]*1000000/Table1[[#This Row],[Population 2021]]</f>
        <v>11728.657085561497</v>
      </c>
      <c r="N321" s="44">
        <v>35.404780000000002</v>
      </c>
      <c r="O321" s="40">
        <f>Table1[[#This Row],[Total (HRK million)                 ]]*1000000/Table1[[#This Row],[Population 2021]]</f>
        <v>11833.148395721924</v>
      </c>
      <c r="P321" s="44">
        <v>-0.31263799999999975</v>
      </c>
      <c r="Q321" s="40">
        <f>Table1[[#This Row],[Total (HRK million)                            ]]*1000000/Table1[[#This Row],[Population 2021]]</f>
        <v>-104.49131016042773</v>
      </c>
      <c r="R321" s="64">
        <v>3069</v>
      </c>
      <c r="S321" s="35">
        <v>29.805751000000001</v>
      </c>
      <c r="T321" s="36">
        <f>Table1[[#This Row],[Total (HRK million)   ]]*1000000/Table1[[#This Row],[Population 2020]]</f>
        <v>9711.8771586836101</v>
      </c>
      <c r="U321" s="35">
        <v>24.765657999999998</v>
      </c>
      <c r="V321" s="36">
        <f>Table1[[#This Row],[Total (HRK million)                  ]]*1000000/Table1[[#This Row],[Population 2020]]</f>
        <v>8069.6181166503748</v>
      </c>
      <c r="W321" s="35">
        <f>Table1[[#This Row],[Total (HRK million)   ]]-Table1[[#This Row],[Total (HRK million)                  ]]</f>
        <v>5.0400930000000024</v>
      </c>
      <c r="X321" s="36">
        <f>Table1[[#This Row],[Total (HRK million)                             ]]*1000000/Table1[[#This Row],[Population 2020]]</f>
        <v>1642.2590420332365</v>
      </c>
      <c r="Y321" s="68">
        <v>3090</v>
      </c>
      <c r="Z321" s="7">
        <v>33.996827000000003</v>
      </c>
      <c r="AA321" s="6">
        <f>Table1[[#This Row],[Total (HRK million)                     ]]*1000000/Table1[[#This Row],[Population 2019                 ]]</f>
        <v>11002.209385113269</v>
      </c>
      <c r="AB321" s="7">
        <v>34.556305999999999</v>
      </c>
      <c r="AC321" s="6">
        <f>Table1[[#This Row],[Total (HRK million)                                   ]]*1000000/Table1[[#This Row],[Population 2019                 ]]</f>
        <v>11183.270550161813</v>
      </c>
      <c r="AD321" s="7">
        <f>Table1[[#This Row],[Total (HRK million)                     ]]-Table1[[#This Row],[Total (HRK million)                                   ]]</f>
        <v>-0.55947899999999606</v>
      </c>
      <c r="AE321" s="8">
        <f>Table1[[#This Row],[Total (HRK million)                       ]]*1000000/Table1[[#This Row],[Population 2019                 ]]</f>
        <v>-181.06116504854242</v>
      </c>
      <c r="AF321" s="6">
        <v>3063</v>
      </c>
      <c r="AG321" s="7">
        <v>35.913257999999999</v>
      </c>
      <c r="AH321" s="6">
        <f>Table1[[#This Row],[Total (HRK million)                                 ]]*1000000/Table1[[#This Row],[Population 2018]]</f>
        <v>11724.863858961802</v>
      </c>
      <c r="AI321" s="7">
        <v>35.620722999999998</v>
      </c>
      <c r="AJ321" s="6">
        <f>Table1[[#This Row],[Total (HRK million)                                     ]]*1000000/Table1[[#This Row],[Population 2018]]</f>
        <v>11629.35781913157</v>
      </c>
      <c r="AK321" s="7">
        <f>Table1[[#This Row],[Total (HRK million)                                 ]]-Table1[[#This Row],[Total (HRK million)                                     ]]</f>
        <v>0.29253500000000088</v>
      </c>
      <c r="AL321" s="8">
        <f>Table1[[#This Row],[Total (HRK million)                                      ]]*1000000/Table1[[#This Row],[Population 2018]]</f>
        <v>95.506039830232083</v>
      </c>
      <c r="AM321" s="9">
        <v>3053</v>
      </c>
      <c r="AN321" s="10">
        <v>30.852584</v>
      </c>
      <c r="AO321" s="11">
        <f>Table1[[#This Row],[Total (HRK million)                                         ]]*1000000/Table1[[#This Row],[Population 2017               ]]</f>
        <v>10105.661316737634</v>
      </c>
      <c r="AP321" s="10">
        <v>34.017440000000001</v>
      </c>
      <c r="AQ321" s="11">
        <f>Table1[[#This Row],[Total (HRK million)                                          ]]*1000000/Table1[[#This Row],[Population 2017               ]]</f>
        <v>11142.299377661317</v>
      </c>
      <c r="AR321" s="10">
        <f>Table1[[#This Row],[Total (HRK million)                                         ]]-Table1[[#This Row],[Total (HRK million)                                          ]]</f>
        <v>-3.1648560000000003</v>
      </c>
      <c r="AS321" s="11">
        <f>Table1[[#This Row],[Total (HRK million)                                                  ]]*1000000/Table1[[#This Row],[Population 2017               ]]</f>
        <v>-1036.6380609236817</v>
      </c>
      <c r="AT321" s="45">
        <v>3087</v>
      </c>
      <c r="AU321" s="46">
        <v>32.040280000000003</v>
      </c>
      <c r="AV321" s="13">
        <f>Table1[[#This Row],[Total (HRK million)                                ]]*1000000/Table1[[#This Row],[Population 2016]]</f>
        <v>10379.099449303532</v>
      </c>
      <c r="AW321" s="46">
        <v>26.797190000000001</v>
      </c>
      <c r="AX321" s="13">
        <f>Table1[[#This Row],[Total (HRK million)                                                        ]]*1000000/Table1[[#This Row],[Population 2016]]</f>
        <v>8680.6575963718824</v>
      </c>
      <c r="AY321" s="82">
        <f>Table1[[#This Row],[Total (HRK million)                                ]]-Table1[[#This Row],[Total (HRK million)                                                        ]]</f>
        <v>5.2430900000000022</v>
      </c>
      <c r="AZ321" s="13">
        <f>Table1[[#This Row],[Total (HRK million)                                                                      ]]*1000000/Table1[[#This Row],[Population 2016]]</f>
        <v>1698.4418529316495</v>
      </c>
      <c r="BA321" s="68">
        <v>3121</v>
      </c>
      <c r="BB321" s="52">
        <v>30.392861</v>
      </c>
      <c r="BC321" s="13">
        <f>Table1[[#This Row],[Total (HRK million)                                                           ]]*1000000/Table1[[#This Row],[Population 2015]]</f>
        <v>9738.180390900352</v>
      </c>
      <c r="BD321" s="52">
        <v>30.936069</v>
      </c>
      <c r="BE321" s="13">
        <f>Table1[[#This Row],[Total (HRK million) ]]*1000000/Table1[[#This Row],[Population 2015]]</f>
        <v>9912.229734059596</v>
      </c>
      <c r="BF321" s="82">
        <f>Table1[[#This Row],[Total (HRK million)                                                           ]]-Table1[[#This Row],[Total (HRK million) ]]</f>
        <v>-0.54320799999999991</v>
      </c>
      <c r="BG321" s="13">
        <f>Table1[[#This Row],[Total (HRK million)     ]]*1000000/Table1[[#This Row],[Population 2015]]</f>
        <v>-174.04934315924379</v>
      </c>
      <c r="BH321" s="68">
        <v>3087</v>
      </c>
      <c r="BI321" s="88">
        <v>31.563016000000001</v>
      </c>
      <c r="BJ321" s="12">
        <f>Table1[[#This Row],[Total (HRK million)                                  ]]*1000000/Table1[[#This Row],[Population 2014]]</f>
        <v>10224.494978943958</v>
      </c>
      <c r="BK321" s="88">
        <v>30.006312000000001</v>
      </c>
      <c r="BL321" s="12">
        <f>Table1[[#This Row],[Total (HRK million)    ]]*1000000/Table1[[#This Row],[Population 2014]]</f>
        <v>9720.2176870748299</v>
      </c>
      <c r="BM321" s="88">
        <f>Table1[[#This Row],[Total (HRK million)                                  ]]-Table1[[#This Row],[Total (HRK million)    ]]</f>
        <v>1.5567039999999999</v>
      </c>
      <c r="BN321" s="12">
        <f>Table1[[#This Row],[Total (HRK million)      ]]*1000000/Table1[[#This Row],[Population 2014]]</f>
        <v>504.27729186912853</v>
      </c>
      <c r="BO321" s="94">
        <v>5</v>
      </c>
      <c r="BP321" s="53">
        <v>5</v>
      </c>
      <c r="BQ321" s="55">
        <v>5</v>
      </c>
      <c r="BR321" s="26">
        <v>5</v>
      </c>
      <c r="BS321" s="13">
        <v>5</v>
      </c>
      <c r="BT321" s="13">
        <v>5</v>
      </c>
      <c r="BU321" s="13">
        <v>5</v>
      </c>
      <c r="BV321" s="13">
        <v>3</v>
      </c>
      <c r="BW321" s="56">
        <v>1</v>
      </c>
    </row>
    <row r="322" spans="1:75" x14ac:dyDescent="0.25">
      <c r="A322" s="14" t="s">
        <v>607</v>
      </c>
      <c r="B322" s="15" t="s">
        <v>669</v>
      </c>
      <c r="C322" s="15" t="s">
        <v>52</v>
      </c>
      <c r="D322" s="45">
        <v>10654</v>
      </c>
      <c r="E322" s="44">
        <v>172.13636653999998</v>
      </c>
      <c r="F322" s="40">
        <f>Table1[[#This Row],[Total (HRK million)]]*1000000/Table1[[#This Row],[Population 2022]]</f>
        <v>16156.970765909517</v>
      </c>
      <c r="G322" s="44">
        <v>132.05953961</v>
      </c>
      <c r="H322" s="40">
        <f>Table1[[#This Row],[Total (HRK million)                ]]*1000000/Table1[[#This Row],[Population 2022]]</f>
        <v>12395.301258682184</v>
      </c>
      <c r="I322" s="44">
        <v>40.076826929999974</v>
      </c>
      <c r="J322" s="40">
        <f>Table1[[#This Row],[Total (HRK million)                           ]]*1000000/Table1[[#This Row],[Population 2022]]</f>
        <v>3761.6695072273305</v>
      </c>
      <c r="K322" s="45">
        <v>10619</v>
      </c>
      <c r="L322" s="44">
        <v>140.360164</v>
      </c>
      <c r="M322" s="40">
        <f>Table1[[#This Row],[Total (HRK million)  ]]*1000000/Table1[[#This Row],[Population 2021]]</f>
        <v>13217.832564271588</v>
      </c>
      <c r="N322" s="44">
        <v>125.858799</v>
      </c>
      <c r="O322" s="40">
        <f>Table1[[#This Row],[Total (HRK million)                 ]]*1000000/Table1[[#This Row],[Population 2021]]</f>
        <v>11852.227045861193</v>
      </c>
      <c r="P322" s="44">
        <v>14.501364999999993</v>
      </c>
      <c r="Q322" s="40">
        <f>Table1[[#This Row],[Total (HRK million)                            ]]*1000000/Table1[[#This Row],[Population 2021]]</f>
        <v>1365.6055184103957</v>
      </c>
      <c r="R322" s="64">
        <v>11006</v>
      </c>
      <c r="S322" s="35">
        <v>120.829826</v>
      </c>
      <c r="T322" s="36">
        <f>Table1[[#This Row],[Total (HRK million)   ]]*1000000/Table1[[#This Row],[Population 2020]]</f>
        <v>10978.54134108668</v>
      </c>
      <c r="U322" s="35">
        <v>102.415165</v>
      </c>
      <c r="V322" s="36">
        <f>Table1[[#This Row],[Total (HRK million)                  ]]*1000000/Table1[[#This Row],[Population 2020]]</f>
        <v>9305.3938760675992</v>
      </c>
      <c r="W322" s="35">
        <f>Table1[[#This Row],[Total (HRK million)   ]]-Table1[[#This Row],[Total (HRK million)                  ]]</f>
        <v>18.414660999999995</v>
      </c>
      <c r="X322" s="36">
        <f>Table1[[#This Row],[Total (HRK million)                             ]]*1000000/Table1[[#This Row],[Population 2020]]</f>
        <v>1673.1474650190801</v>
      </c>
      <c r="Y322" s="68">
        <v>11042</v>
      </c>
      <c r="Z322" s="7">
        <v>123.247603</v>
      </c>
      <c r="AA322" s="6">
        <f>Table1[[#This Row],[Total (HRK million)                     ]]*1000000/Table1[[#This Row],[Population 2019                 ]]</f>
        <v>11161.710106864699</v>
      </c>
      <c r="AB322" s="7">
        <v>113.240039</v>
      </c>
      <c r="AC322" s="6">
        <f>Table1[[#This Row],[Total (HRK million)                                   ]]*1000000/Table1[[#This Row],[Population 2019                 ]]</f>
        <v>10255.392048541931</v>
      </c>
      <c r="AD322" s="7">
        <f>Table1[[#This Row],[Total (HRK million)                     ]]-Table1[[#This Row],[Total (HRK million)                                   ]]</f>
        <v>10.007564000000002</v>
      </c>
      <c r="AE322" s="8">
        <f>Table1[[#This Row],[Total (HRK million)                       ]]*1000000/Table1[[#This Row],[Population 2019                 ]]</f>
        <v>906.3180583227678</v>
      </c>
      <c r="AF322" s="6">
        <v>10969</v>
      </c>
      <c r="AG322" s="7">
        <v>116.67045899999999</v>
      </c>
      <c r="AH322" s="6">
        <f>Table1[[#This Row],[Total (HRK million)                                 ]]*1000000/Table1[[#This Row],[Population 2018]]</f>
        <v>10636.38061810557</v>
      </c>
      <c r="AI322" s="7">
        <v>145.974367</v>
      </c>
      <c r="AJ322" s="6">
        <f>Table1[[#This Row],[Total (HRK million)                                     ]]*1000000/Table1[[#This Row],[Population 2018]]</f>
        <v>13307.901084875559</v>
      </c>
      <c r="AK322" s="7">
        <f>Table1[[#This Row],[Total (HRK million)                                 ]]-Table1[[#This Row],[Total (HRK million)                                     ]]</f>
        <v>-29.303908000000007</v>
      </c>
      <c r="AL322" s="8">
        <f>Table1[[#This Row],[Total (HRK million)                                      ]]*1000000/Table1[[#This Row],[Population 2018]]</f>
        <v>-2671.5204667699886</v>
      </c>
      <c r="AM322" s="9">
        <v>10988</v>
      </c>
      <c r="AN322" s="10">
        <v>102.180093</v>
      </c>
      <c r="AO322" s="11">
        <f>Table1[[#This Row],[Total (HRK million)                                         ]]*1000000/Table1[[#This Row],[Population 2017               ]]</f>
        <v>9299.2439934473969</v>
      </c>
      <c r="AP322" s="10">
        <v>130.01502300000001</v>
      </c>
      <c r="AQ322" s="11">
        <f>Table1[[#This Row],[Total (HRK million)                                          ]]*1000000/Table1[[#This Row],[Population 2017               ]]</f>
        <v>11832.455678922463</v>
      </c>
      <c r="AR322" s="10">
        <f>Table1[[#This Row],[Total (HRK million)                                         ]]-Table1[[#This Row],[Total (HRK million)                                          ]]</f>
        <v>-27.834930000000014</v>
      </c>
      <c r="AS322" s="11">
        <f>Table1[[#This Row],[Total (HRK million)                                                  ]]*1000000/Table1[[#This Row],[Population 2017               ]]</f>
        <v>-2533.2116854750652</v>
      </c>
      <c r="AT322" s="45">
        <v>11145</v>
      </c>
      <c r="AU322" s="46">
        <v>112.854843</v>
      </c>
      <c r="AV322" s="13">
        <f>Table1[[#This Row],[Total (HRK million)                                ]]*1000000/Table1[[#This Row],[Population 2016]]</f>
        <v>10126.051413189771</v>
      </c>
      <c r="AW322" s="46">
        <v>147.04790600000001</v>
      </c>
      <c r="AX322" s="13">
        <f>Table1[[#This Row],[Total (HRK million)                                                        ]]*1000000/Table1[[#This Row],[Population 2016]]</f>
        <v>13194.06962763571</v>
      </c>
      <c r="AY322" s="82">
        <f>Table1[[#This Row],[Total (HRK million)                                ]]-Table1[[#This Row],[Total (HRK million)                                                        ]]</f>
        <v>-34.193063000000009</v>
      </c>
      <c r="AZ322" s="13">
        <f>Table1[[#This Row],[Total (HRK million)                                                                      ]]*1000000/Table1[[#This Row],[Population 2016]]</f>
        <v>-3068.0182144459404</v>
      </c>
      <c r="BA322" s="68">
        <v>11305</v>
      </c>
      <c r="BB322" s="52">
        <v>107.304408</v>
      </c>
      <c r="BC322" s="13">
        <f>Table1[[#This Row],[Total (HRK million)                                                           ]]*1000000/Table1[[#This Row],[Population 2015]]</f>
        <v>9491.7654135338344</v>
      </c>
      <c r="BD322" s="52">
        <v>105.648669</v>
      </c>
      <c r="BE322" s="13">
        <f>Table1[[#This Row],[Total (HRK million) ]]*1000000/Table1[[#This Row],[Population 2015]]</f>
        <v>9345.3046439628488</v>
      </c>
      <c r="BF322" s="82">
        <f>Table1[[#This Row],[Total (HRK million)                                                           ]]-Table1[[#This Row],[Total (HRK million) ]]</f>
        <v>1.655738999999997</v>
      </c>
      <c r="BG322" s="13">
        <f>Table1[[#This Row],[Total (HRK million)     ]]*1000000/Table1[[#This Row],[Population 2015]]</f>
        <v>146.46076957098603</v>
      </c>
      <c r="BH322" s="68">
        <v>11449</v>
      </c>
      <c r="BI322" s="88">
        <v>115.66099199999999</v>
      </c>
      <c r="BJ322" s="12">
        <f>Table1[[#This Row],[Total (HRK million)                                  ]]*1000000/Table1[[#This Row],[Population 2014]]</f>
        <v>10102.27897632981</v>
      </c>
      <c r="BK322" s="88">
        <v>120.029742</v>
      </c>
      <c r="BL322" s="12">
        <f>Table1[[#This Row],[Total (HRK million)    ]]*1000000/Table1[[#This Row],[Population 2014]]</f>
        <v>10483.862520744169</v>
      </c>
      <c r="BM322" s="88">
        <f>Table1[[#This Row],[Total (HRK million)                                  ]]-Table1[[#This Row],[Total (HRK million)    ]]</f>
        <v>-4.3687500000000057</v>
      </c>
      <c r="BN322" s="12">
        <f>Table1[[#This Row],[Total (HRK million)      ]]*1000000/Table1[[#This Row],[Population 2014]]</f>
        <v>-381.58354441435984</v>
      </c>
      <c r="BO322" s="94">
        <v>5</v>
      </c>
      <c r="BP322" s="53">
        <v>5</v>
      </c>
      <c r="BQ322" s="55">
        <v>5</v>
      </c>
      <c r="BR322" s="26">
        <v>5</v>
      </c>
      <c r="BS322" s="13">
        <v>4</v>
      </c>
      <c r="BT322" s="13">
        <v>5</v>
      </c>
      <c r="BU322" s="13">
        <v>5</v>
      </c>
      <c r="BV322" s="13">
        <v>5</v>
      </c>
      <c r="BW322" s="56">
        <v>5</v>
      </c>
    </row>
    <row r="323" spans="1:75" x14ac:dyDescent="0.25">
      <c r="A323" s="14" t="s">
        <v>608</v>
      </c>
      <c r="B323" s="15" t="s">
        <v>670</v>
      </c>
      <c r="C323" s="15" t="s">
        <v>345</v>
      </c>
      <c r="D323" s="47">
        <v>1895</v>
      </c>
      <c r="E323" s="46">
        <v>8.1751906999999999</v>
      </c>
      <c r="F323" s="36">
        <f>Table1[[#This Row],[Total (HRK million)]]*1000000/Table1[[#This Row],[Population 2022]]</f>
        <v>4314.0848021108177</v>
      </c>
      <c r="G323" s="46">
        <v>7.6256078700000005</v>
      </c>
      <c r="H323" s="36">
        <f>Table1[[#This Row],[Total (HRK million)                ]]*1000000/Table1[[#This Row],[Population 2022]]</f>
        <v>4024.0674775725593</v>
      </c>
      <c r="I323" s="46">
        <v>0.54958283000000008</v>
      </c>
      <c r="J323" s="36">
        <f>Table1[[#This Row],[Total (HRK million)                           ]]*1000000/Table1[[#This Row],[Population 2022]]</f>
        <v>290.01732453825861</v>
      </c>
      <c r="K323" s="47">
        <v>1968</v>
      </c>
      <c r="L323" s="46">
        <v>7.7281589999999998</v>
      </c>
      <c r="M323" s="36">
        <f>Table1[[#This Row],[Total (HRK million)  ]]*1000000/Table1[[#This Row],[Population 2021]]</f>
        <v>3926.9100609756097</v>
      </c>
      <c r="N323" s="46">
        <v>7.8468080000000002</v>
      </c>
      <c r="O323" s="36">
        <f>Table1[[#This Row],[Total (HRK million)                 ]]*1000000/Table1[[#This Row],[Population 2021]]</f>
        <v>3987.1991869918697</v>
      </c>
      <c r="P323" s="46">
        <v>-0.11864900000000045</v>
      </c>
      <c r="Q323" s="36">
        <f>Table1[[#This Row],[Total (HRK million)                            ]]*1000000/Table1[[#This Row],[Population 2021]]</f>
        <v>-60.28912601626039</v>
      </c>
      <c r="R323" s="64">
        <v>2068</v>
      </c>
      <c r="S323" s="35">
        <v>7.1304860000000003</v>
      </c>
      <c r="T323" s="36">
        <f>Table1[[#This Row],[Total (HRK million)   ]]*1000000/Table1[[#This Row],[Population 2020]]</f>
        <v>3448.0106382978724</v>
      </c>
      <c r="U323" s="35">
        <v>8.1615359999999999</v>
      </c>
      <c r="V323" s="36">
        <f>Table1[[#This Row],[Total (HRK million)                  ]]*1000000/Table1[[#This Row],[Population 2020]]</f>
        <v>3946.5841392649904</v>
      </c>
      <c r="W323" s="35">
        <f>Table1[[#This Row],[Total (HRK million)   ]]-Table1[[#This Row],[Total (HRK million)                  ]]</f>
        <v>-1.0310499999999996</v>
      </c>
      <c r="X323" s="36">
        <f>Table1[[#This Row],[Total (HRK million)                             ]]*1000000/Table1[[#This Row],[Population 2020]]</f>
        <v>-498.57350096711775</v>
      </c>
      <c r="Y323" s="68">
        <v>2117</v>
      </c>
      <c r="Z323" s="7">
        <v>6.4119039999999998</v>
      </c>
      <c r="AA323" s="6">
        <f>Table1[[#This Row],[Total (HRK million)                     ]]*1000000/Table1[[#This Row],[Population 2019                 ]]</f>
        <v>3028.7690127538972</v>
      </c>
      <c r="AB323" s="7">
        <v>6.3648030000000002</v>
      </c>
      <c r="AC323" s="6">
        <f>Table1[[#This Row],[Total (HRK million)                                   ]]*1000000/Table1[[#This Row],[Population 2019                 ]]</f>
        <v>3006.5200755786491</v>
      </c>
      <c r="AD323" s="7">
        <f>Table1[[#This Row],[Total (HRK million)                     ]]-Table1[[#This Row],[Total (HRK million)                                   ]]</f>
        <v>4.7100999999999615E-2</v>
      </c>
      <c r="AE323" s="8">
        <f>Table1[[#This Row],[Total (HRK million)                       ]]*1000000/Table1[[#This Row],[Population 2019                 ]]</f>
        <v>22.248937175247811</v>
      </c>
      <c r="AF323" s="6">
        <v>2180</v>
      </c>
      <c r="AG323" s="7">
        <v>5.6201809999999996</v>
      </c>
      <c r="AH323" s="6">
        <f>Table1[[#This Row],[Total (HRK million)                                 ]]*1000000/Table1[[#This Row],[Population 2018]]</f>
        <v>2578.0646788990825</v>
      </c>
      <c r="AI323" s="7">
        <v>6.3189080000000004</v>
      </c>
      <c r="AJ323" s="6">
        <f>Table1[[#This Row],[Total (HRK million)                                     ]]*1000000/Table1[[#This Row],[Population 2018]]</f>
        <v>2898.581651376147</v>
      </c>
      <c r="AK323" s="7">
        <f>Table1[[#This Row],[Total (HRK million)                                 ]]-Table1[[#This Row],[Total (HRK million)                                     ]]</f>
        <v>-0.69872700000000076</v>
      </c>
      <c r="AL323" s="8">
        <f>Table1[[#This Row],[Total (HRK million)                                      ]]*1000000/Table1[[#This Row],[Population 2018]]</f>
        <v>-320.5169724770646</v>
      </c>
      <c r="AM323" s="9">
        <v>2235</v>
      </c>
      <c r="AN323" s="10">
        <v>5.6356599999999997</v>
      </c>
      <c r="AO323" s="11">
        <f>Table1[[#This Row],[Total (HRK million)                                         ]]*1000000/Table1[[#This Row],[Population 2017               ]]</f>
        <v>2521.5480984340043</v>
      </c>
      <c r="AP323" s="10">
        <v>4.8819860000000004</v>
      </c>
      <c r="AQ323" s="11">
        <f>Table1[[#This Row],[Total (HRK million)                                          ]]*1000000/Table1[[#This Row],[Population 2017               ]]</f>
        <v>2184.3337807606263</v>
      </c>
      <c r="AR323" s="10">
        <f>Table1[[#This Row],[Total (HRK million)                                         ]]-Table1[[#This Row],[Total (HRK million)                                          ]]</f>
        <v>0.75367399999999929</v>
      </c>
      <c r="AS323" s="11">
        <f>Table1[[#This Row],[Total (HRK million)                                                  ]]*1000000/Table1[[#This Row],[Population 2017               ]]</f>
        <v>337.21431767337776</v>
      </c>
      <c r="AT323" s="45">
        <v>2282</v>
      </c>
      <c r="AU323" s="46">
        <v>5.9285350000000001</v>
      </c>
      <c r="AV323" s="13">
        <f>Table1[[#This Row],[Total (HRK million)                                ]]*1000000/Table1[[#This Row],[Population 2016]]</f>
        <v>2597.9557405784399</v>
      </c>
      <c r="AW323" s="46">
        <v>5.4190180000000003</v>
      </c>
      <c r="AX323" s="13">
        <f>Table1[[#This Row],[Total (HRK million)                                                        ]]*1000000/Table1[[#This Row],[Population 2016]]</f>
        <v>2374.6792287467133</v>
      </c>
      <c r="AY323" s="82">
        <f>Table1[[#This Row],[Total (HRK million)                                ]]-Table1[[#This Row],[Total (HRK million)                                                        ]]</f>
        <v>0.50951699999999978</v>
      </c>
      <c r="AZ323" s="13">
        <f>Table1[[#This Row],[Total (HRK million)                                                                      ]]*1000000/Table1[[#This Row],[Population 2016]]</f>
        <v>223.27651183172645</v>
      </c>
      <c r="BA323" s="68">
        <v>2314</v>
      </c>
      <c r="BB323" s="52">
        <v>3.667408</v>
      </c>
      <c r="BC323" s="13">
        <f>Table1[[#This Row],[Total (HRK million)                                                           ]]*1000000/Table1[[#This Row],[Population 2015]]</f>
        <v>1584.8781331028522</v>
      </c>
      <c r="BD323" s="52">
        <v>3.8476309999999998</v>
      </c>
      <c r="BE323" s="13">
        <f>Table1[[#This Row],[Total (HRK million) ]]*1000000/Table1[[#This Row],[Population 2015]]</f>
        <v>1662.7618841832325</v>
      </c>
      <c r="BF323" s="82">
        <f>Table1[[#This Row],[Total (HRK million)                                                           ]]-Table1[[#This Row],[Total (HRK million) ]]</f>
        <v>-0.1802229999999998</v>
      </c>
      <c r="BG323" s="13">
        <f>Table1[[#This Row],[Total (HRK million)     ]]*1000000/Table1[[#This Row],[Population 2015]]</f>
        <v>-77.883751080380208</v>
      </c>
      <c r="BH323" s="68">
        <v>2364</v>
      </c>
      <c r="BI323" s="88">
        <v>3.8033980000000001</v>
      </c>
      <c r="BJ323" s="12">
        <f>Table1[[#This Row],[Total (HRK million)                                  ]]*1000000/Table1[[#This Row],[Population 2014]]</f>
        <v>1608.8824027072758</v>
      </c>
      <c r="BK323" s="88">
        <v>3.7068059999999998</v>
      </c>
      <c r="BL323" s="12">
        <f>Table1[[#This Row],[Total (HRK million)    ]]*1000000/Table1[[#This Row],[Population 2014]]</f>
        <v>1568.0228426395938</v>
      </c>
      <c r="BM323" s="88">
        <f>Table1[[#This Row],[Total (HRK million)                                  ]]-Table1[[#This Row],[Total (HRK million)    ]]</f>
        <v>9.6592000000000233E-2</v>
      </c>
      <c r="BN323" s="12">
        <f>Table1[[#This Row],[Total (HRK million)      ]]*1000000/Table1[[#This Row],[Population 2014]]</f>
        <v>40.859560067681997</v>
      </c>
      <c r="BO323" s="94">
        <v>4</v>
      </c>
      <c r="BP323" s="53">
        <v>3</v>
      </c>
      <c r="BQ323" s="55">
        <v>4</v>
      </c>
      <c r="BR323" s="26">
        <v>5</v>
      </c>
      <c r="BS323" s="13">
        <v>4</v>
      </c>
      <c r="BT323" s="13">
        <v>4</v>
      </c>
      <c r="BU323" s="13">
        <v>4</v>
      </c>
      <c r="BV323" s="13">
        <v>2</v>
      </c>
      <c r="BW323" s="56">
        <v>1</v>
      </c>
    </row>
    <row r="324" spans="1:75" x14ac:dyDescent="0.25">
      <c r="A324" s="14" t="s">
        <v>608</v>
      </c>
      <c r="B324" s="15" t="s">
        <v>671</v>
      </c>
      <c r="C324" s="41" t="s">
        <v>628</v>
      </c>
      <c r="D324" s="48">
        <v>762</v>
      </c>
      <c r="E324" s="44">
        <v>5.4889739899999999</v>
      </c>
      <c r="F324" s="40">
        <f>Table1[[#This Row],[Total (HRK million)]]*1000000/Table1[[#This Row],[Population 2022]]</f>
        <v>7203.3779396325463</v>
      </c>
      <c r="G324" s="44">
        <v>4.8054777099999999</v>
      </c>
      <c r="H324" s="40">
        <f>Table1[[#This Row],[Total (HRK million)                ]]*1000000/Table1[[#This Row],[Population 2022]]</f>
        <v>6306.4011942257221</v>
      </c>
      <c r="I324" s="44">
        <v>0.68349628000000029</v>
      </c>
      <c r="J324" s="40">
        <f>Table1[[#This Row],[Total (HRK million)                           ]]*1000000/Table1[[#This Row],[Population 2022]]</f>
        <v>896.97674540682453</v>
      </c>
      <c r="K324" s="48">
        <v>748</v>
      </c>
      <c r="L324" s="44">
        <v>4.9238619999999997</v>
      </c>
      <c r="M324" s="40">
        <f>Table1[[#This Row],[Total (HRK million)  ]]*1000000/Table1[[#This Row],[Population 2021]]</f>
        <v>6582.7032085561495</v>
      </c>
      <c r="N324" s="44">
        <v>4.3335879999999998</v>
      </c>
      <c r="O324" s="40">
        <f>Table1[[#This Row],[Total (HRK million)                 ]]*1000000/Table1[[#This Row],[Population 2021]]</f>
        <v>5793.5668449197865</v>
      </c>
      <c r="P324" s="44">
        <v>0.59027399999999997</v>
      </c>
      <c r="Q324" s="40">
        <f>Table1[[#This Row],[Total (HRK million)                            ]]*1000000/Table1[[#This Row],[Population 2021]]</f>
        <v>789.13636363636363</v>
      </c>
      <c r="R324" s="64">
        <v>757</v>
      </c>
      <c r="S324" s="35">
        <v>5.4359270000000004</v>
      </c>
      <c r="T324" s="36">
        <f>Table1[[#This Row],[Total (HRK million)   ]]*1000000/Table1[[#This Row],[Population 2020]]</f>
        <v>7180.8811096433292</v>
      </c>
      <c r="U324" s="35">
        <v>3.4679220000000002</v>
      </c>
      <c r="V324" s="36">
        <f>Table1[[#This Row],[Total (HRK million)                  ]]*1000000/Table1[[#This Row],[Population 2020]]</f>
        <v>4581.138705416116</v>
      </c>
      <c r="W324" s="35">
        <f>Table1[[#This Row],[Total (HRK million)   ]]-Table1[[#This Row],[Total (HRK million)                  ]]</f>
        <v>1.9680050000000002</v>
      </c>
      <c r="X324" s="36">
        <f>Table1[[#This Row],[Total (HRK million)                             ]]*1000000/Table1[[#This Row],[Population 2020]]</f>
        <v>2599.7424042272128</v>
      </c>
      <c r="Y324" s="68">
        <v>763</v>
      </c>
      <c r="Z324" s="7">
        <v>7.0740480000000003</v>
      </c>
      <c r="AA324" s="6">
        <f>Table1[[#This Row],[Total (HRK million)                     ]]*1000000/Table1[[#This Row],[Population 2019                 ]]</f>
        <v>9271.3604193971169</v>
      </c>
      <c r="AB324" s="7">
        <v>8.2238539999999993</v>
      </c>
      <c r="AC324" s="6">
        <f>Table1[[#This Row],[Total (HRK million)                                   ]]*1000000/Table1[[#This Row],[Population 2019                 ]]</f>
        <v>10778.314547837483</v>
      </c>
      <c r="AD324" s="7">
        <f>Table1[[#This Row],[Total (HRK million)                     ]]-Table1[[#This Row],[Total (HRK million)                                   ]]</f>
        <v>-1.149805999999999</v>
      </c>
      <c r="AE324" s="8">
        <f>Table1[[#This Row],[Total (HRK million)                       ]]*1000000/Table1[[#This Row],[Population 2019                 ]]</f>
        <v>-1506.9541284403658</v>
      </c>
      <c r="AF324" s="6">
        <v>768</v>
      </c>
      <c r="AG324" s="7">
        <v>3.874447</v>
      </c>
      <c r="AH324" s="6">
        <f>Table1[[#This Row],[Total (HRK million)                                 ]]*1000000/Table1[[#This Row],[Population 2018]]</f>
        <v>5044.852864583333</v>
      </c>
      <c r="AI324" s="7">
        <v>4.0714309999999996</v>
      </c>
      <c r="AJ324" s="6">
        <f>Table1[[#This Row],[Total (HRK million)                                     ]]*1000000/Table1[[#This Row],[Population 2018]]</f>
        <v>5301.3424479166661</v>
      </c>
      <c r="AK324" s="7">
        <f>Table1[[#This Row],[Total (HRK million)                                 ]]-Table1[[#This Row],[Total (HRK million)                                     ]]</f>
        <v>-0.1969839999999996</v>
      </c>
      <c r="AL324" s="8">
        <f>Table1[[#This Row],[Total (HRK million)                                      ]]*1000000/Table1[[#This Row],[Population 2018]]</f>
        <v>-256.4895833333328</v>
      </c>
      <c r="AM324" s="9">
        <v>777</v>
      </c>
      <c r="AN324" s="10">
        <v>5.1004149999999999</v>
      </c>
      <c r="AO324" s="11">
        <f>Table1[[#This Row],[Total (HRK million)                                         ]]*1000000/Table1[[#This Row],[Population 2017               ]]</f>
        <v>6564.2406692406694</v>
      </c>
      <c r="AP324" s="10">
        <v>4.7360559999999996</v>
      </c>
      <c r="AQ324" s="11">
        <f>Table1[[#This Row],[Total (HRK million)                                          ]]*1000000/Table1[[#This Row],[Population 2017               ]]</f>
        <v>6095.3101673101673</v>
      </c>
      <c r="AR324" s="10">
        <f>Table1[[#This Row],[Total (HRK million)                                         ]]-Table1[[#This Row],[Total (HRK million)                                          ]]</f>
        <v>0.36435900000000032</v>
      </c>
      <c r="AS324" s="11">
        <f>Table1[[#This Row],[Total (HRK million)                                                  ]]*1000000/Table1[[#This Row],[Population 2017               ]]</f>
        <v>468.93050193050237</v>
      </c>
      <c r="AT324" s="45">
        <v>791</v>
      </c>
      <c r="AU324" s="46">
        <v>3.3531249999999999</v>
      </c>
      <c r="AV324" s="13">
        <f>Table1[[#This Row],[Total (HRK million)                                ]]*1000000/Table1[[#This Row],[Population 2016]]</f>
        <v>4239.0960809102398</v>
      </c>
      <c r="AW324" s="46">
        <v>3.6126610000000001</v>
      </c>
      <c r="AX324" s="13">
        <f>Table1[[#This Row],[Total (HRK million)                                                        ]]*1000000/Table1[[#This Row],[Population 2016]]</f>
        <v>4567.2073324905186</v>
      </c>
      <c r="AY324" s="82">
        <f>Table1[[#This Row],[Total (HRK million)                                ]]-Table1[[#This Row],[Total (HRK million)                                                        ]]</f>
        <v>-0.25953600000000021</v>
      </c>
      <c r="AZ324" s="13">
        <f>Table1[[#This Row],[Total (HRK million)                                                                      ]]*1000000/Table1[[#This Row],[Population 2016]]</f>
        <v>-328.11125158027841</v>
      </c>
      <c r="BA324" s="68">
        <v>816</v>
      </c>
      <c r="BB324" s="52">
        <v>5.849367</v>
      </c>
      <c r="BC324" s="13">
        <f>Table1[[#This Row],[Total (HRK million)                                                           ]]*1000000/Table1[[#This Row],[Population 2015]]</f>
        <v>7168.3419117647063</v>
      </c>
      <c r="BD324" s="52">
        <v>3.696539</v>
      </c>
      <c r="BE324" s="13">
        <f>Table1[[#This Row],[Total (HRK million) ]]*1000000/Table1[[#This Row],[Population 2015]]</f>
        <v>4530.0723039215691</v>
      </c>
      <c r="BF324" s="82">
        <f>Table1[[#This Row],[Total (HRK million)                                                           ]]-Table1[[#This Row],[Total (HRK million) ]]</f>
        <v>2.152828</v>
      </c>
      <c r="BG324" s="13">
        <f>Table1[[#This Row],[Total (HRK million)     ]]*1000000/Table1[[#This Row],[Population 2015]]</f>
        <v>2638.2696078431372</v>
      </c>
      <c r="BH324" s="68">
        <v>821</v>
      </c>
      <c r="BI324" s="88">
        <v>3.5833539999999999</v>
      </c>
      <c r="BJ324" s="12">
        <f>Table1[[#This Row],[Total (HRK million)                                  ]]*1000000/Table1[[#This Row],[Population 2014]]</f>
        <v>4364.6211936662603</v>
      </c>
      <c r="BK324" s="88">
        <v>7.2834269999999997</v>
      </c>
      <c r="BL324" s="12">
        <f>Table1[[#This Row],[Total (HRK million)    ]]*1000000/Table1[[#This Row],[Population 2014]]</f>
        <v>8871.4092570036537</v>
      </c>
      <c r="BM324" s="88">
        <f>Table1[[#This Row],[Total (HRK million)                                  ]]-Table1[[#This Row],[Total (HRK million)    ]]</f>
        <v>-3.7000729999999997</v>
      </c>
      <c r="BN324" s="12">
        <f>Table1[[#This Row],[Total (HRK million)      ]]*1000000/Table1[[#This Row],[Population 2014]]</f>
        <v>-4506.7880633373925</v>
      </c>
      <c r="BO324" s="94">
        <v>5</v>
      </c>
      <c r="BP324" s="53">
        <v>5</v>
      </c>
      <c r="BQ324" s="55">
        <v>5</v>
      </c>
      <c r="BR324" s="26">
        <v>3</v>
      </c>
      <c r="BS324" s="13">
        <v>4</v>
      </c>
      <c r="BT324" s="13">
        <v>2</v>
      </c>
      <c r="BU324" s="13">
        <v>4</v>
      </c>
      <c r="BV324" s="13">
        <v>2</v>
      </c>
      <c r="BW324" s="56">
        <v>1</v>
      </c>
    </row>
    <row r="325" spans="1:75" x14ac:dyDescent="0.25">
      <c r="A325" s="14" t="s">
        <v>607</v>
      </c>
      <c r="B325" s="15" t="s">
        <v>663</v>
      </c>
      <c r="C325" s="15" t="s">
        <v>116</v>
      </c>
      <c r="D325" s="45">
        <v>2814</v>
      </c>
      <c r="E325" s="44">
        <v>22.151102290000001</v>
      </c>
      <c r="F325" s="40">
        <f>Table1[[#This Row],[Total (HRK million)]]*1000000/Table1[[#This Row],[Population 2022]]</f>
        <v>7871.7492146410796</v>
      </c>
      <c r="G325" s="44">
        <v>20.555518039999999</v>
      </c>
      <c r="H325" s="40">
        <f>Table1[[#This Row],[Total (HRK million)                ]]*1000000/Table1[[#This Row],[Population 2022]]</f>
        <v>7304.7327789623305</v>
      </c>
      <c r="I325" s="44">
        <v>1.5955842499999999</v>
      </c>
      <c r="J325" s="40">
        <f>Table1[[#This Row],[Total (HRK million)                           ]]*1000000/Table1[[#This Row],[Population 2022]]</f>
        <v>567.01643567874908</v>
      </c>
      <c r="K325" s="45">
        <v>2838</v>
      </c>
      <c r="L325" s="44">
        <v>14.148057</v>
      </c>
      <c r="M325" s="40">
        <f>Table1[[#This Row],[Total (HRK million)  ]]*1000000/Table1[[#This Row],[Population 2021]]</f>
        <v>4985.2209302325582</v>
      </c>
      <c r="N325" s="44">
        <v>19.180817000000001</v>
      </c>
      <c r="O325" s="40">
        <f>Table1[[#This Row],[Total (HRK million)                 ]]*1000000/Table1[[#This Row],[Population 2021]]</f>
        <v>6758.5683579985907</v>
      </c>
      <c r="P325" s="44">
        <v>-5.0327600000000015</v>
      </c>
      <c r="Q325" s="40">
        <f>Table1[[#This Row],[Total (HRK million)                            ]]*1000000/Table1[[#This Row],[Population 2021]]</f>
        <v>-1773.347427766033</v>
      </c>
      <c r="R325" s="64">
        <v>3098</v>
      </c>
      <c r="S325" s="35">
        <v>18.351749999999999</v>
      </c>
      <c r="T325" s="36">
        <f>Table1[[#This Row],[Total (HRK million)   ]]*1000000/Table1[[#This Row],[Population 2020]]</f>
        <v>5923.7411233053581</v>
      </c>
      <c r="U325" s="35">
        <v>16.216615000000001</v>
      </c>
      <c r="V325" s="36">
        <f>Table1[[#This Row],[Total (HRK million)                  ]]*1000000/Table1[[#This Row],[Population 2020]]</f>
        <v>5234.5432537120723</v>
      </c>
      <c r="W325" s="35">
        <f>Table1[[#This Row],[Total (HRK million)   ]]-Table1[[#This Row],[Total (HRK million)                  ]]</f>
        <v>2.1351349999999982</v>
      </c>
      <c r="X325" s="36">
        <f>Table1[[#This Row],[Total (HRK million)                             ]]*1000000/Table1[[#This Row],[Population 2020]]</f>
        <v>689.19786959328542</v>
      </c>
      <c r="Y325" s="68">
        <v>3111</v>
      </c>
      <c r="Z325" s="7">
        <v>10.834781</v>
      </c>
      <c r="AA325" s="6">
        <f>Table1[[#This Row],[Total (HRK million)                     ]]*1000000/Table1[[#This Row],[Population 2019                 ]]</f>
        <v>3482.7325618772097</v>
      </c>
      <c r="AB325" s="7">
        <v>9.8045840000000002</v>
      </c>
      <c r="AC325" s="6">
        <f>Table1[[#This Row],[Total (HRK million)                                   ]]*1000000/Table1[[#This Row],[Population 2019                 ]]</f>
        <v>3151.5859852137578</v>
      </c>
      <c r="AD325" s="7">
        <f>Table1[[#This Row],[Total (HRK million)                     ]]-Table1[[#This Row],[Total (HRK million)                                   ]]</f>
        <v>1.0301969999999994</v>
      </c>
      <c r="AE325" s="8">
        <f>Table1[[#This Row],[Total (HRK million)                       ]]*1000000/Table1[[#This Row],[Population 2019                 ]]</f>
        <v>331.14657666345209</v>
      </c>
      <c r="AF325" s="6">
        <v>3135</v>
      </c>
      <c r="AG325" s="7">
        <v>14.789785</v>
      </c>
      <c r="AH325" s="6">
        <f>Table1[[#This Row],[Total (HRK million)                                 ]]*1000000/Table1[[#This Row],[Population 2018]]</f>
        <v>4717.6347687400321</v>
      </c>
      <c r="AI325" s="7">
        <v>25.301338999999999</v>
      </c>
      <c r="AJ325" s="6">
        <f>Table1[[#This Row],[Total (HRK million)                                     ]]*1000000/Table1[[#This Row],[Population 2018]]</f>
        <v>8070.6025518341312</v>
      </c>
      <c r="AK325" s="7">
        <f>Table1[[#This Row],[Total (HRK million)                                 ]]-Table1[[#This Row],[Total (HRK million)                                     ]]</f>
        <v>-10.511553999999999</v>
      </c>
      <c r="AL325" s="8">
        <f>Table1[[#This Row],[Total (HRK million)                                      ]]*1000000/Table1[[#This Row],[Population 2018]]</f>
        <v>-3352.9677830940982</v>
      </c>
      <c r="AM325" s="9">
        <v>3142</v>
      </c>
      <c r="AN325" s="10">
        <v>14.738377</v>
      </c>
      <c r="AO325" s="11">
        <f>Table1[[#This Row],[Total (HRK million)                                         ]]*1000000/Table1[[#This Row],[Population 2017               ]]</f>
        <v>4690.7628898790581</v>
      </c>
      <c r="AP325" s="10">
        <v>7.7733569999999999</v>
      </c>
      <c r="AQ325" s="11">
        <f>Table1[[#This Row],[Total (HRK million)                                          ]]*1000000/Table1[[#This Row],[Population 2017               ]]</f>
        <v>2474.0155951623169</v>
      </c>
      <c r="AR325" s="10">
        <f>Table1[[#This Row],[Total (HRK million)                                         ]]-Table1[[#This Row],[Total (HRK million)                                          ]]</f>
        <v>6.96502</v>
      </c>
      <c r="AS325" s="11">
        <f>Table1[[#This Row],[Total (HRK million)                                                  ]]*1000000/Table1[[#This Row],[Population 2017               ]]</f>
        <v>2216.7472947167407</v>
      </c>
      <c r="AT325" s="45">
        <v>3164</v>
      </c>
      <c r="AU325" s="46">
        <v>7.2032030000000002</v>
      </c>
      <c r="AV325" s="13">
        <f>Table1[[#This Row],[Total (HRK million)                                ]]*1000000/Table1[[#This Row],[Population 2016]]</f>
        <v>2276.6128318584069</v>
      </c>
      <c r="AW325" s="46">
        <v>7.1022509999999999</v>
      </c>
      <c r="AX325" s="13">
        <f>Table1[[#This Row],[Total (HRK million)                                                        ]]*1000000/Table1[[#This Row],[Population 2016]]</f>
        <v>2244.706384323641</v>
      </c>
      <c r="AY325" s="82">
        <f>Table1[[#This Row],[Total (HRK million)                                ]]-Table1[[#This Row],[Total (HRK million)                                                        ]]</f>
        <v>0.10095200000000037</v>
      </c>
      <c r="AZ325" s="13">
        <f>Table1[[#This Row],[Total (HRK million)                                                                      ]]*1000000/Table1[[#This Row],[Population 2016]]</f>
        <v>31.90644753476624</v>
      </c>
      <c r="BA325" s="68">
        <v>3186</v>
      </c>
      <c r="BB325" s="52">
        <v>8.8318840000000005</v>
      </c>
      <c r="BC325" s="13">
        <f>Table1[[#This Row],[Total (HRK million)                                                           ]]*1000000/Table1[[#This Row],[Population 2015]]</f>
        <v>2772.0916509730068</v>
      </c>
      <c r="BD325" s="52">
        <v>7.9863160000000004</v>
      </c>
      <c r="BE325" s="13">
        <f>Table1[[#This Row],[Total (HRK million) ]]*1000000/Table1[[#This Row],[Population 2015]]</f>
        <v>2506.690521029504</v>
      </c>
      <c r="BF325" s="82">
        <f>Table1[[#This Row],[Total (HRK million)                                                           ]]-Table1[[#This Row],[Total (HRK million) ]]</f>
        <v>0.8455680000000001</v>
      </c>
      <c r="BG325" s="13">
        <f>Table1[[#This Row],[Total (HRK million)     ]]*1000000/Table1[[#This Row],[Population 2015]]</f>
        <v>265.40112994350284</v>
      </c>
      <c r="BH325" s="68">
        <v>3176</v>
      </c>
      <c r="BI325" s="88">
        <v>8.0067140000000006</v>
      </c>
      <c r="BJ325" s="12">
        <f>Table1[[#This Row],[Total (HRK million)                                  ]]*1000000/Table1[[#This Row],[Population 2014]]</f>
        <v>2521.0056675062974</v>
      </c>
      <c r="BK325" s="88">
        <v>9.5574119999999994</v>
      </c>
      <c r="BL325" s="12">
        <f>Table1[[#This Row],[Total (HRK million)    ]]*1000000/Table1[[#This Row],[Population 2014]]</f>
        <v>3009.2607052896724</v>
      </c>
      <c r="BM325" s="88">
        <f>Table1[[#This Row],[Total (HRK million)                                  ]]-Table1[[#This Row],[Total (HRK million)    ]]</f>
        <v>-1.5506979999999988</v>
      </c>
      <c r="BN325" s="12">
        <f>Table1[[#This Row],[Total (HRK million)      ]]*1000000/Table1[[#This Row],[Population 2014]]</f>
        <v>-488.25503778337497</v>
      </c>
      <c r="BO325" s="94">
        <v>5</v>
      </c>
      <c r="BP325" s="53">
        <v>4</v>
      </c>
      <c r="BQ325" s="55">
        <v>4</v>
      </c>
      <c r="BR325" s="26">
        <v>3</v>
      </c>
      <c r="BS325" s="13">
        <v>4</v>
      </c>
      <c r="BT325" s="13">
        <v>4</v>
      </c>
      <c r="BU325" s="13">
        <v>3</v>
      </c>
      <c r="BV325" s="13">
        <v>3</v>
      </c>
      <c r="BW325" s="56">
        <v>2</v>
      </c>
    </row>
    <row r="326" spans="1:75" x14ac:dyDescent="0.25">
      <c r="A326" s="14" t="s">
        <v>607</v>
      </c>
      <c r="B326" s="15" t="s">
        <v>665</v>
      </c>
      <c r="C326" s="15" t="s">
        <v>60</v>
      </c>
      <c r="D326" s="45">
        <v>4405</v>
      </c>
      <c r="E326" s="44">
        <v>30.957395429999998</v>
      </c>
      <c r="F326" s="40">
        <f>Table1[[#This Row],[Total (HRK million)]]*1000000/Table1[[#This Row],[Population 2022]]</f>
        <v>7027.785568671964</v>
      </c>
      <c r="G326" s="44">
        <v>49.50359512</v>
      </c>
      <c r="H326" s="40">
        <f>Table1[[#This Row],[Total (HRK million)                ]]*1000000/Table1[[#This Row],[Population 2022]]</f>
        <v>11238.046565266743</v>
      </c>
      <c r="I326" s="44">
        <v>-18.546199689999998</v>
      </c>
      <c r="J326" s="40">
        <f>Table1[[#This Row],[Total (HRK million)                           ]]*1000000/Table1[[#This Row],[Population 2022]]</f>
        <v>-4210.2609965947777</v>
      </c>
      <c r="K326" s="45">
        <v>4537</v>
      </c>
      <c r="L326" s="44">
        <v>31.411583</v>
      </c>
      <c r="M326" s="40">
        <f>Table1[[#This Row],[Total (HRK million)  ]]*1000000/Table1[[#This Row],[Population 2021]]</f>
        <v>6923.4258320476083</v>
      </c>
      <c r="N326" s="44">
        <v>18.889631999999999</v>
      </c>
      <c r="O326" s="40">
        <f>Table1[[#This Row],[Total (HRK million)                 ]]*1000000/Table1[[#This Row],[Population 2021]]</f>
        <v>4163.463081331276</v>
      </c>
      <c r="P326" s="44">
        <v>12.521951000000001</v>
      </c>
      <c r="Q326" s="40">
        <f>Table1[[#This Row],[Total (HRK million)                            ]]*1000000/Table1[[#This Row],[Population 2021]]</f>
        <v>2759.9627507163327</v>
      </c>
      <c r="R326" s="64">
        <v>4498</v>
      </c>
      <c r="S326" s="35">
        <v>22.513967000000001</v>
      </c>
      <c r="T326" s="36">
        <f>Table1[[#This Row],[Total (HRK million)   ]]*1000000/Table1[[#This Row],[Population 2020]]</f>
        <v>5005.3283681636285</v>
      </c>
      <c r="U326" s="35">
        <v>16.014367</v>
      </c>
      <c r="V326" s="36">
        <f>Table1[[#This Row],[Total (HRK million)                  ]]*1000000/Table1[[#This Row],[Population 2020]]</f>
        <v>3560.3305913739441</v>
      </c>
      <c r="W326" s="35">
        <f>Table1[[#This Row],[Total (HRK million)   ]]-Table1[[#This Row],[Total (HRK million)                  ]]</f>
        <v>6.4996000000000009</v>
      </c>
      <c r="X326" s="36">
        <f>Table1[[#This Row],[Total (HRK million)                             ]]*1000000/Table1[[#This Row],[Population 2020]]</f>
        <v>1444.9977767896846</v>
      </c>
      <c r="Y326" s="68">
        <v>4586</v>
      </c>
      <c r="Z326" s="7">
        <v>17.426877999999999</v>
      </c>
      <c r="AA326" s="6">
        <f>Table1[[#This Row],[Total (HRK million)                     ]]*1000000/Table1[[#This Row],[Population 2019                 ]]</f>
        <v>3800.0170082860882</v>
      </c>
      <c r="AB326" s="7">
        <v>21.494216999999999</v>
      </c>
      <c r="AC326" s="6">
        <f>Table1[[#This Row],[Total (HRK million)                                   ]]*1000000/Table1[[#This Row],[Population 2019                 ]]</f>
        <v>4686.9204099433055</v>
      </c>
      <c r="AD326" s="7">
        <f>Table1[[#This Row],[Total (HRK million)                     ]]-Table1[[#This Row],[Total (HRK million)                                   ]]</f>
        <v>-4.0673390000000005</v>
      </c>
      <c r="AE326" s="8">
        <f>Table1[[#This Row],[Total (HRK million)                       ]]*1000000/Table1[[#This Row],[Population 2019                 ]]</f>
        <v>-886.90340165721773</v>
      </c>
      <c r="AF326" s="6">
        <v>4648</v>
      </c>
      <c r="AG326" s="7">
        <v>18.020997999999999</v>
      </c>
      <c r="AH326" s="6">
        <f>Table1[[#This Row],[Total (HRK million)                                 ]]*1000000/Table1[[#This Row],[Population 2018]]</f>
        <v>3877.1510327022374</v>
      </c>
      <c r="AI326" s="7">
        <v>22.080687000000001</v>
      </c>
      <c r="AJ326" s="6">
        <f>Table1[[#This Row],[Total (HRK million)                                     ]]*1000000/Table1[[#This Row],[Population 2018]]</f>
        <v>4750.5780981067128</v>
      </c>
      <c r="AK326" s="7">
        <f>Table1[[#This Row],[Total (HRK million)                                 ]]-Table1[[#This Row],[Total (HRK million)                                     ]]</f>
        <v>-4.0596890000000023</v>
      </c>
      <c r="AL326" s="8">
        <f>Table1[[#This Row],[Total (HRK million)                                      ]]*1000000/Table1[[#This Row],[Population 2018]]</f>
        <v>-873.42706540447557</v>
      </c>
      <c r="AM326" s="9">
        <v>4744</v>
      </c>
      <c r="AN326" s="10">
        <v>13.239412</v>
      </c>
      <c r="AO326" s="11">
        <f>Table1[[#This Row],[Total (HRK million)                                         ]]*1000000/Table1[[#This Row],[Population 2017               ]]</f>
        <v>2790.7698145025297</v>
      </c>
      <c r="AP326" s="10">
        <v>22.511948</v>
      </c>
      <c r="AQ326" s="11">
        <f>Table1[[#This Row],[Total (HRK million)                                          ]]*1000000/Table1[[#This Row],[Population 2017               ]]</f>
        <v>4745.3516020236084</v>
      </c>
      <c r="AR326" s="10">
        <f>Table1[[#This Row],[Total (HRK million)                                         ]]-Table1[[#This Row],[Total (HRK million)                                          ]]</f>
        <v>-9.2725360000000006</v>
      </c>
      <c r="AS326" s="11">
        <f>Table1[[#This Row],[Total (HRK million)                                                  ]]*1000000/Table1[[#This Row],[Population 2017               ]]</f>
        <v>-1954.5817875210791</v>
      </c>
      <c r="AT326" s="45">
        <v>4844</v>
      </c>
      <c r="AU326" s="46">
        <v>13.354846</v>
      </c>
      <c r="AV326" s="13">
        <f>Table1[[#This Row],[Total (HRK million)                                ]]*1000000/Table1[[#This Row],[Population 2016]]</f>
        <v>2756.9872006606111</v>
      </c>
      <c r="AW326" s="46">
        <v>20.413288000000001</v>
      </c>
      <c r="AX326" s="13">
        <f>Table1[[#This Row],[Total (HRK million)                                                        ]]*1000000/Table1[[#This Row],[Population 2016]]</f>
        <v>4214.1387283236991</v>
      </c>
      <c r="AY326" s="82">
        <f>Table1[[#This Row],[Total (HRK million)                                ]]-Table1[[#This Row],[Total (HRK million)                                                        ]]</f>
        <v>-7.0584420000000012</v>
      </c>
      <c r="AZ326" s="13">
        <f>Table1[[#This Row],[Total (HRK million)                                                                      ]]*1000000/Table1[[#This Row],[Population 2016]]</f>
        <v>-1457.1515276630885</v>
      </c>
      <c r="BA326" s="68">
        <v>4962</v>
      </c>
      <c r="BB326" s="52">
        <v>14.812699</v>
      </c>
      <c r="BC326" s="13">
        <f>Table1[[#This Row],[Total (HRK million)                                                           ]]*1000000/Table1[[#This Row],[Population 2015]]</f>
        <v>2985.2275292220879</v>
      </c>
      <c r="BD326" s="52">
        <v>15.183816</v>
      </c>
      <c r="BE326" s="13">
        <f>Table1[[#This Row],[Total (HRK million) ]]*1000000/Table1[[#This Row],[Population 2015]]</f>
        <v>3060.0193470374847</v>
      </c>
      <c r="BF326" s="82">
        <f>Table1[[#This Row],[Total (HRK million)                                                           ]]-Table1[[#This Row],[Total (HRK million) ]]</f>
        <v>-0.37111699999999992</v>
      </c>
      <c r="BG326" s="13">
        <f>Table1[[#This Row],[Total (HRK million)     ]]*1000000/Table1[[#This Row],[Population 2015]]</f>
        <v>-74.79181781539701</v>
      </c>
      <c r="BH326" s="68">
        <v>5072</v>
      </c>
      <c r="BI326" s="88">
        <v>20.950961</v>
      </c>
      <c r="BJ326" s="12">
        <f>Table1[[#This Row],[Total (HRK million)                                  ]]*1000000/Table1[[#This Row],[Population 2014]]</f>
        <v>4130.7099763406941</v>
      </c>
      <c r="BK326" s="88">
        <v>15.301223999999999</v>
      </c>
      <c r="BL326" s="12">
        <f>Table1[[#This Row],[Total (HRK million)    ]]*1000000/Table1[[#This Row],[Population 2014]]</f>
        <v>3016.802839116719</v>
      </c>
      <c r="BM326" s="88">
        <f>Table1[[#This Row],[Total (HRK million)                                  ]]-Table1[[#This Row],[Total (HRK million)    ]]</f>
        <v>5.649737</v>
      </c>
      <c r="BN326" s="12">
        <f>Table1[[#This Row],[Total (HRK million)      ]]*1000000/Table1[[#This Row],[Population 2014]]</f>
        <v>1113.9071372239748</v>
      </c>
      <c r="BO326" s="94">
        <v>5</v>
      </c>
      <c r="BP326" s="53">
        <v>5</v>
      </c>
      <c r="BQ326" s="55">
        <v>4</v>
      </c>
      <c r="BR326" s="26">
        <v>3</v>
      </c>
      <c r="BS326" s="13">
        <v>5</v>
      </c>
      <c r="BT326" s="13">
        <v>5</v>
      </c>
      <c r="BU326" s="13">
        <v>3</v>
      </c>
      <c r="BV326" s="13">
        <v>4</v>
      </c>
      <c r="BW326" s="56">
        <v>3</v>
      </c>
    </row>
    <row r="327" spans="1:75" x14ac:dyDescent="0.25">
      <c r="A327" s="14" t="s">
        <v>608</v>
      </c>
      <c r="B327" s="15" t="s">
        <v>663</v>
      </c>
      <c r="C327" s="15" t="s">
        <v>521</v>
      </c>
      <c r="D327" s="47">
        <v>3731</v>
      </c>
      <c r="E327" s="46">
        <v>24.897066439999996</v>
      </c>
      <c r="F327" s="36">
        <f>Table1[[#This Row],[Total (HRK million)]]*1000000/Table1[[#This Row],[Population 2022]]</f>
        <v>6673.0277244706504</v>
      </c>
      <c r="G327" s="46">
        <v>24.132897969999998</v>
      </c>
      <c r="H327" s="36">
        <f>Table1[[#This Row],[Total (HRK million)                ]]*1000000/Table1[[#This Row],[Population 2022]]</f>
        <v>6468.2117314392917</v>
      </c>
      <c r="I327" s="46">
        <v>0.76416846999999877</v>
      </c>
      <c r="J327" s="36">
        <f>Table1[[#This Row],[Total (HRK million)                           ]]*1000000/Table1[[#This Row],[Population 2022]]</f>
        <v>204.81599303135857</v>
      </c>
      <c r="K327" s="47">
        <v>3705</v>
      </c>
      <c r="L327" s="46">
        <v>18.97165</v>
      </c>
      <c r="M327" s="36">
        <f>Table1[[#This Row],[Total (HRK million)  ]]*1000000/Table1[[#This Row],[Population 2021]]</f>
        <v>5120.5533063427802</v>
      </c>
      <c r="N327" s="46">
        <v>19.950341999999999</v>
      </c>
      <c r="O327" s="36">
        <f>Table1[[#This Row],[Total (HRK million)                 ]]*1000000/Table1[[#This Row],[Population 2021]]</f>
        <v>5384.707692307692</v>
      </c>
      <c r="P327" s="46">
        <v>-0.97869199999999879</v>
      </c>
      <c r="Q327" s="36">
        <f>Table1[[#This Row],[Total (HRK million)                            ]]*1000000/Table1[[#This Row],[Population 2021]]</f>
        <v>-264.15438596491197</v>
      </c>
      <c r="R327" s="64">
        <v>4229</v>
      </c>
      <c r="S327" s="35">
        <v>15.531582999999999</v>
      </c>
      <c r="T327" s="36">
        <f>Table1[[#This Row],[Total (HRK million)   ]]*1000000/Table1[[#This Row],[Population 2020]]</f>
        <v>3672.637266493261</v>
      </c>
      <c r="U327" s="35">
        <v>15.198842000000001</v>
      </c>
      <c r="V327" s="36">
        <f>Table1[[#This Row],[Total (HRK million)                  ]]*1000000/Table1[[#This Row],[Population 2020]]</f>
        <v>3593.9564908961929</v>
      </c>
      <c r="W327" s="35">
        <f>Table1[[#This Row],[Total (HRK million)   ]]-Table1[[#This Row],[Total (HRK million)                  ]]</f>
        <v>0.33274099999999862</v>
      </c>
      <c r="X327" s="36">
        <f>Table1[[#This Row],[Total (HRK million)                             ]]*1000000/Table1[[#This Row],[Population 2020]]</f>
        <v>78.680775597067537</v>
      </c>
      <c r="Y327" s="68">
        <v>4201</v>
      </c>
      <c r="Z327" s="7">
        <v>15.969666999999999</v>
      </c>
      <c r="AA327" s="6">
        <f>Table1[[#This Row],[Total (HRK million)                     ]]*1000000/Table1[[#This Row],[Population 2019                 ]]</f>
        <v>3801.3965722447037</v>
      </c>
      <c r="AB327" s="7">
        <v>19.421040999999999</v>
      </c>
      <c r="AC327" s="6">
        <f>Table1[[#This Row],[Total (HRK million)                                   ]]*1000000/Table1[[#This Row],[Population 2019                 ]]</f>
        <v>4622.9566769816711</v>
      </c>
      <c r="AD327" s="7">
        <f>Table1[[#This Row],[Total (HRK million)                     ]]-Table1[[#This Row],[Total (HRK million)                                   ]]</f>
        <v>-3.4513739999999995</v>
      </c>
      <c r="AE327" s="8">
        <f>Table1[[#This Row],[Total (HRK million)                       ]]*1000000/Table1[[#This Row],[Population 2019                 ]]</f>
        <v>-821.56010473696733</v>
      </c>
      <c r="AF327" s="6">
        <v>4188</v>
      </c>
      <c r="AG327" s="7">
        <v>14.960979999999999</v>
      </c>
      <c r="AH327" s="6">
        <f>Table1[[#This Row],[Total (HRK million)                                 ]]*1000000/Table1[[#This Row],[Population 2018]]</f>
        <v>3572.3447946513847</v>
      </c>
      <c r="AI327" s="7">
        <v>19.213512000000001</v>
      </c>
      <c r="AJ327" s="6">
        <f>Table1[[#This Row],[Total (HRK million)                                     ]]*1000000/Table1[[#This Row],[Population 2018]]</f>
        <v>4587.7535816618911</v>
      </c>
      <c r="AK327" s="7">
        <f>Table1[[#This Row],[Total (HRK million)                                 ]]-Table1[[#This Row],[Total (HRK million)                                     ]]</f>
        <v>-4.2525320000000022</v>
      </c>
      <c r="AL327" s="8">
        <f>Table1[[#This Row],[Total (HRK million)                                      ]]*1000000/Table1[[#This Row],[Population 2018]]</f>
        <v>-1015.4087870105067</v>
      </c>
      <c r="AM327" s="9">
        <v>4177</v>
      </c>
      <c r="AN327" s="10">
        <v>21.444818999999999</v>
      </c>
      <c r="AO327" s="11">
        <f>Table1[[#This Row],[Total (HRK million)                                         ]]*1000000/Table1[[#This Row],[Population 2017               ]]</f>
        <v>5134.024180033517</v>
      </c>
      <c r="AP327" s="10">
        <v>20.814076</v>
      </c>
      <c r="AQ327" s="11">
        <f>Table1[[#This Row],[Total (HRK million)                                          ]]*1000000/Table1[[#This Row],[Population 2017               ]]</f>
        <v>4983.020349533158</v>
      </c>
      <c r="AR327" s="10">
        <f>Table1[[#This Row],[Total (HRK million)                                         ]]-Table1[[#This Row],[Total (HRK million)                                          ]]</f>
        <v>0.63074299999999894</v>
      </c>
      <c r="AS327" s="11">
        <f>Table1[[#This Row],[Total (HRK million)                                                  ]]*1000000/Table1[[#This Row],[Population 2017               ]]</f>
        <v>151.00383050035884</v>
      </c>
      <c r="AT327" s="45">
        <v>4200</v>
      </c>
      <c r="AU327" s="46">
        <v>22.650274</v>
      </c>
      <c r="AV327" s="13">
        <f>Table1[[#This Row],[Total (HRK million)                                ]]*1000000/Table1[[#This Row],[Population 2016]]</f>
        <v>5392.922380952381</v>
      </c>
      <c r="AW327" s="46">
        <v>23.922163999999999</v>
      </c>
      <c r="AX327" s="13">
        <f>Table1[[#This Row],[Total (HRK million)                                                        ]]*1000000/Table1[[#This Row],[Population 2016]]</f>
        <v>5695.7533333333331</v>
      </c>
      <c r="AY327" s="82">
        <f>Table1[[#This Row],[Total (HRK million)                                ]]-Table1[[#This Row],[Total (HRK million)                                                        ]]</f>
        <v>-1.2718899999999991</v>
      </c>
      <c r="AZ327" s="13">
        <f>Table1[[#This Row],[Total (HRK million)                                                                      ]]*1000000/Table1[[#This Row],[Population 2016]]</f>
        <v>-302.83095238095217</v>
      </c>
      <c r="BA327" s="68">
        <v>4199</v>
      </c>
      <c r="BB327" s="52">
        <v>15.352451</v>
      </c>
      <c r="BC327" s="13">
        <f>Table1[[#This Row],[Total (HRK million)                                                           ]]*1000000/Table1[[#This Row],[Population 2015]]</f>
        <v>3656.2160038104312</v>
      </c>
      <c r="BD327" s="52">
        <v>16.886551000000001</v>
      </c>
      <c r="BE327" s="13">
        <f>Table1[[#This Row],[Total (HRK million) ]]*1000000/Table1[[#This Row],[Population 2015]]</f>
        <v>4021.5648964039055</v>
      </c>
      <c r="BF327" s="82">
        <f>Table1[[#This Row],[Total (HRK million)                                                           ]]-Table1[[#This Row],[Total (HRK million) ]]</f>
        <v>-1.5341000000000005</v>
      </c>
      <c r="BG327" s="13">
        <f>Table1[[#This Row],[Total (HRK million)     ]]*1000000/Table1[[#This Row],[Population 2015]]</f>
        <v>-365.34889259347477</v>
      </c>
      <c r="BH327" s="68">
        <v>4192</v>
      </c>
      <c r="BI327" s="88">
        <v>17.126501999999999</v>
      </c>
      <c r="BJ327" s="12">
        <f>Table1[[#This Row],[Total (HRK million)                                  ]]*1000000/Table1[[#This Row],[Population 2014]]</f>
        <v>4085.5205152671756</v>
      </c>
      <c r="BK327" s="88">
        <v>16.213584000000001</v>
      </c>
      <c r="BL327" s="12">
        <f>Table1[[#This Row],[Total (HRK million)    ]]*1000000/Table1[[#This Row],[Population 2014]]</f>
        <v>3867.7442748091603</v>
      </c>
      <c r="BM327" s="88">
        <f>Table1[[#This Row],[Total (HRK million)                                  ]]-Table1[[#This Row],[Total (HRK million)    ]]</f>
        <v>0.91291799999999768</v>
      </c>
      <c r="BN327" s="12">
        <f>Table1[[#This Row],[Total (HRK million)      ]]*1000000/Table1[[#This Row],[Population 2014]]</f>
        <v>217.77624045801471</v>
      </c>
      <c r="BO327" s="94">
        <v>3</v>
      </c>
      <c r="BP327" s="53">
        <v>3</v>
      </c>
      <c r="BQ327" s="55">
        <v>4</v>
      </c>
      <c r="BR327" s="26">
        <v>3</v>
      </c>
      <c r="BS327" s="13">
        <v>4</v>
      </c>
      <c r="BT327" s="13">
        <v>4</v>
      </c>
      <c r="BU327" s="13">
        <v>1</v>
      </c>
      <c r="BV327" s="13">
        <v>2</v>
      </c>
      <c r="BW327" s="56">
        <v>0</v>
      </c>
    </row>
    <row r="328" spans="1:75" x14ac:dyDescent="0.25">
      <c r="A328" s="14" t="s">
        <v>608</v>
      </c>
      <c r="B328" s="15" t="s">
        <v>659</v>
      </c>
      <c r="C328" s="15" t="s">
        <v>540</v>
      </c>
      <c r="D328" s="45">
        <v>2724</v>
      </c>
      <c r="E328" s="44">
        <v>7.6996678100000002</v>
      </c>
      <c r="F328" s="40">
        <f>Table1[[#This Row],[Total (HRK million)]]*1000000/Table1[[#This Row],[Population 2022]]</f>
        <v>2826.603454478708</v>
      </c>
      <c r="G328" s="44">
        <v>7.0267654499999992</v>
      </c>
      <c r="H328" s="40">
        <f>Table1[[#This Row],[Total (HRK million)                ]]*1000000/Table1[[#This Row],[Population 2022]]</f>
        <v>2579.5761563876649</v>
      </c>
      <c r="I328" s="44">
        <v>0.67290236000000125</v>
      </c>
      <c r="J328" s="40">
        <f>Table1[[#This Row],[Total (HRK million)                           ]]*1000000/Table1[[#This Row],[Population 2022]]</f>
        <v>247.02729809104304</v>
      </c>
      <c r="K328" s="45">
        <v>2720</v>
      </c>
      <c r="L328" s="44">
        <v>6.726502</v>
      </c>
      <c r="M328" s="40">
        <f>Table1[[#This Row],[Total (HRK million)  ]]*1000000/Table1[[#This Row],[Population 2021]]</f>
        <v>2472.9786764705882</v>
      </c>
      <c r="N328" s="44">
        <v>6.9972830000000004</v>
      </c>
      <c r="O328" s="40">
        <f>Table1[[#This Row],[Total (HRK million)                 ]]*1000000/Table1[[#This Row],[Population 2021]]</f>
        <v>2572.5305147058825</v>
      </c>
      <c r="P328" s="44">
        <v>-0.27078100000000038</v>
      </c>
      <c r="Q328" s="40">
        <f>Table1[[#This Row],[Total (HRK million)                            ]]*1000000/Table1[[#This Row],[Population 2021]]</f>
        <v>-99.551838235294269</v>
      </c>
      <c r="R328" s="64">
        <v>2805</v>
      </c>
      <c r="S328" s="35">
        <v>8.1401610000000009</v>
      </c>
      <c r="T328" s="36">
        <f>Table1[[#This Row],[Total (HRK million)   ]]*1000000/Table1[[#This Row],[Population 2020]]</f>
        <v>2902.0181818181823</v>
      </c>
      <c r="U328" s="35">
        <v>7.1197809999999997</v>
      </c>
      <c r="V328" s="36">
        <f>Table1[[#This Row],[Total (HRK million)                  ]]*1000000/Table1[[#This Row],[Population 2020]]</f>
        <v>2538.2463458110515</v>
      </c>
      <c r="W328" s="35">
        <f>Table1[[#This Row],[Total (HRK million)   ]]-Table1[[#This Row],[Total (HRK million)                  ]]</f>
        <v>1.0203800000000012</v>
      </c>
      <c r="X328" s="36">
        <f>Table1[[#This Row],[Total (HRK million)                             ]]*1000000/Table1[[#This Row],[Population 2020]]</f>
        <v>363.77183600713056</v>
      </c>
      <c r="Y328" s="68">
        <v>2862</v>
      </c>
      <c r="Z328" s="7">
        <v>7.9164620000000001</v>
      </c>
      <c r="AA328" s="6">
        <f>Table1[[#This Row],[Total (HRK million)                     ]]*1000000/Table1[[#This Row],[Population 2019                 ]]</f>
        <v>2766.059399021663</v>
      </c>
      <c r="AB328" s="7">
        <v>8.4738600000000002</v>
      </c>
      <c r="AC328" s="6">
        <f>Table1[[#This Row],[Total (HRK million)                                   ]]*1000000/Table1[[#This Row],[Population 2019                 ]]</f>
        <v>2960.817610062893</v>
      </c>
      <c r="AD328" s="7">
        <f>Table1[[#This Row],[Total (HRK million)                     ]]-Table1[[#This Row],[Total (HRK million)                                   ]]</f>
        <v>-0.55739800000000006</v>
      </c>
      <c r="AE328" s="8">
        <f>Table1[[#This Row],[Total (HRK million)                       ]]*1000000/Table1[[#This Row],[Population 2019                 ]]</f>
        <v>-194.75821104122994</v>
      </c>
      <c r="AF328" s="6">
        <v>2827</v>
      </c>
      <c r="AG328" s="7">
        <v>7.9805450000000002</v>
      </c>
      <c r="AH328" s="6">
        <f>Table1[[#This Row],[Total (HRK million)                                 ]]*1000000/Table1[[#This Row],[Population 2018]]</f>
        <v>2822.9731163777856</v>
      </c>
      <c r="AI328" s="7">
        <v>7.6259920000000001</v>
      </c>
      <c r="AJ328" s="6">
        <f>Table1[[#This Row],[Total (HRK million)                                     ]]*1000000/Table1[[#This Row],[Population 2018]]</f>
        <v>2697.5564202334631</v>
      </c>
      <c r="AK328" s="7">
        <f>Table1[[#This Row],[Total (HRK million)                                 ]]-Table1[[#This Row],[Total (HRK million)                                     ]]</f>
        <v>0.35455300000000012</v>
      </c>
      <c r="AL328" s="8">
        <f>Table1[[#This Row],[Total (HRK million)                                      ]]*1000000/Table1[[#This Row],[Population 2018]]</f>
        <v>125.41669614432264</v>
      </c>
      <c r="AM328" s="9">
        <v>2847</v>
      </c>
      <c r="AN328" s="10">
        <v>5.803547</v>
      </c>
      <c r="AO328" s="11">
        <f>Table1[[#This Row],[Total (HRK million)                                         ]]*1000000/Table1[[#This Row],[Population 2017               ]]</f>
        <v>2038.4780470670883</v>
      </c>
      <c r="AP328" s="10">
        <v>4.7548820000000003</v>
      </c>
      <c r="AQ328" s="11">
        <f>Table1[[#This Row],[Total (HRK million)                                          ]]*1000000/Table1[[#This Row],[Population 2017               ]]</f>
        <v>1670.1376887952231</v>
      </c>
      <c r="AR328" s="10">
        <f>Table1[[#This Row],[Total (HRK million)                                         ]]-Table1[[#This Row],[Total (HRK million)                                          ]]</f>
        <v>1.0486649999999997</v>
      </c>
      <c r="AS328" s="11">
        <f>Table1[[#This Row],[Total (HRK million)                                                  ]]*1000000/Table1[[#This Row],[Population 2017               ]]</f>
        <v>368.34035827186506</v>
      </c>
      <c r="AT328" s="45">
        <v>2833</v>
      </c>
      <c r="AU328" s="46">
        <v>4.9584320000000002</v>
      </c>
      <c r="AV328" s="13">
        <f>Table1[[#This Row],[Total (HRK million)                                ]]*1000000/Table1[[#This Row],[Population 2016]]</f>
        <v>1750.240734204024</v>
      </c>
      <c r="AW328" s="46">
        <v>4.1056759999999999</v>
      </c>
      <c r="AX328" s="13">
        <f>Table1[[#This Row],[Total (HRK million)                                                        ]]*1000000/Table1[[#This Row],[Population 2016]]</f>
        <v>1449.2326156018355</v>
      </c>
      <c r="AY328" s="82">
        <f>Table1[[#This Row],[Total (HRK million)                                ]]-Table1[[#This Row],[Total (HRK million)                                                        ]]</f>
        <v>0.85275600000000029</v>
      </c>
      <c r="AZ328" s="13">
        <f>Table1[[#This Row],[Total (HRK million)                                                                      ]]*1000000/Table1[[#This Row],[Population 2016]]</f>
        <v>301.00811860218863</v>
      </c>
      <c r="BA328" s="68">
        <v>2700</v>
      </c>
      <c r="BB328" s="52">
        <v>4.7782369999999998</v>
      </c>
      <c r="BC328" s="13">
        <f>Table1[[#This Row],[Total (HRK million)                                                           ]]*1000000/Table1[[#This Row],[Population 2015]]</f>
        <v>1769.7174074074073</v>
      </c>
      <c r="BD328" s="52">
        <v>4.4196600000000004</v>
      </c>
      <c r="BE328" s="13">
        <f>Table1[[#This Row],[Total (HRK million) ]]*1000000/Table1[[#This Row],[Population 2015]]</f>
        <v>1636.911111111111</v>
      </c>
      <c r="BF328" s="82">
        <f>Table1[[#This Row],[Total (HRK million)                                                           ]]-Table1[[#This Row],[Total (HRK million) ]]</f>
        <v>0.35857699999999948</v>
      </c>
      <c r="BG328" s="13">
        <f>Table1[[#This Row],[Total (HRK million)     ]]*1000000/Table1[[#This Row],[Population 2015]]</f>
        <v>132.8062962962961</v>
      </c>
      <c r="BH328" s="68">
        <v>2703</v>
      </c>
      <c r="BI328" s="88">
        <v>5.4850659999999998</v>
      </c>
      <c r="BJ328" s="12">
        <f>Table1[[#This Row],[Total (HRK million)                                  ]]*1000000/Table1[[#This Row],[Population 2014]]</f>
        <v>2029.2512023677396</v>
      </c>
      <c r="BK328" s="88">
        <v>4.8208120000000001</v>
      </c>
      <c r="BL328" s="12">
        <f>Table1[[#This Row],[Total (HRK million)    ]]*1000000/Table1[[#This Row],[Population 2014]]</f>
        <v>1783.5042545320014</v>
      </c>
      <c r="BM328" s="88">
        <f>Table1[[#This Row],[Total (HRK million)                                  ]]-Table1[[#This Row],[Total (HRK million)    ]]</f>
        <v>0.66425399999999968</v>
      </c>
      <c r="BN328" s="12">
        <f>Table1[[#This Row],[Total (HRK million)      ]]*1000000/Table1[[#This Row],[Population 2014]]</f>
        <v>245.74694783573793</v>
      </c>
      <c r="BO328" s="94">
        <v>5</v>
      </c>
      <c r="BP328" s="53">
        <v>5</v>
      </c>
      <c r="BQ328" s="55">
        <v>5</v>
      </c>
      <c r="BR328" s="26">
        <v>5</v>
      </c>
      <c r="BS328" s="13">
        <v>5</v>
      </c>
      <c r="BT328" s="13">
        <v>4</v>
      </c>
      <c r="BU328" s="13">
        <v>4</v>
      </c>
      <c r="BV328" s="13">
        <v>5</v>
      </c>
      <c r="BW328" s="56">
        <v>0</v>
      </c>
    </row>
    <row r="329" spans="1:75" x14ac:dyDescent="0.25">
      <c r="A329" s="14" t="s">
        <v>608</v>
      </c>
      <c r="B329" s="15" t="s">
        <v>670</v>
      </c>
      <c r="C329" s="15" t="s">
        <v>346</v>
      </c>
      <c r="D329" s="45">
        <v>4665</v>
      </c>
      <c r="E329" s="44">
        <v>19.224500829999997</v>
      </c>
      <c r="F329" s="40">
        <f>Table1[[#This Row],[Total (HRK million)]]*1000000/Table1[[#This Row],[Population 2022]]</f>
        <v>4121.0076806002144</v>
      </c>
      <c r="G329" s="44">
        <v>19.974795109999999</v>
      </c>
      <c r="H329" s="40">
        <f>Table1[[#This Row],[Total (HRK million)                ]]*1000000/Table1[[#This Row],[Population 2022]]</f>
        <v>4281.8424673097534</v>
      </c>
      <c r="I329" s="44">
        <v>-0.7502942800000012</v>
      </c>
      <c r="J329" s="40">
        <f>Table1[[#This Row],[Total (HRK million)                           ]]*1000000/Table1[[#This Row],[Population 2022]]</f>
        <v>-160.83478670953937</v>
      </c>
      <c r="K329" s="45">
        <v>4770</v>
      </c>
      <c r="L329" s="44">
        <v>16.327627</v>
      </c>
      <c r="M329" s="40">
        <f>Table1[[#This Row],[Total (HRK million)  ]]*1000000/Table1[[#This Row],[Population 2021]]</f>
        <v>3422.9825995807128</v>
      </c>
      <c r="N329" s="44">
        <v>17.147525000000002</v>
      </c>
      <c r="O329" s="40">
        <f>Table1[[#This Row],[Total (HRK million)                 ]]*1000000/Table1[[#This Row],[Population 2021]]</f>
        <v>3594.8689727463311</v>
      </c>
      <c r="P329" s="44">
        <v>-0.81989800000000201</v>
      </c>
      <c r="Q329" s="40">
        <f>Table1[[#This Row],[Total (HRK million)                            ]]*1000000/Table1[[#This Row],[Population 2021]]</f>
        <v>-171.88637316561886</v>
      </c>
      <c r="R329" s="64">
        <v>4937</v>
      </c>
      <c r="S329" s="35">
        <v>18.582989999999999</v>
      </c>
      <c r="T329" s="36">
        <f>Table1[[#This Row],[Total (HRK million)   ]]*1000000/Table1[[#This Row],[Population 2020]]</f>
        <v>3764.0247113631758</v>
      </c>
      <c r="U329" s="35">
        <v>19.757667000000001</v>
      </c>
      <c r="V329" s="36">
        <f>Table1[[#This Row],[Total (HRK million)                  ]]*1000000/Table1[[#This Row],[Population 2020]]</f>
        <v>4001.9580717034637</v>
      </c>
      <c r="W329" s="35">
        <f>Table1[[#This Row],[Total (HRK million)   ]]-Table1[[#This Row],[Total (HRK million)                  ]]</f>
        <v>-1.1746770000000026</v>
      </c>
      <c r="X329" s="36">
        <f>Table1[[#This Row],[Total (HRK million)                             ]]*1000000/Table1[[#This Row],[Population 2020]]</f>
        <v>-237.93336034028815</v>
      </c>
      <c r="Y329" s="68">
        <v>5034</v>
      </c>
      <c r="Z329" s="7">
        <v>15.890029</v>
      </c>
      <c r="AA329" s="6">
        <f>Table1[[#This Row],[Total (HRK million)                     ]]*1000000/Table1[[#This Row],[Population 2019                 ]]</f>
        <v>3156.5413190305921</v>
      </c>
      <c r="AB329" s="7">
        <v>15.179012999999999</v>
      </c>
      <c r="AC329" s="6">
        <f>Table1[[#This Row],[Total (HRK million)                                   ]]*1000000/Table1[[#This Row],[Population 2019                 ]]</f>
        <v>3015.2985697258641</v>
      </c>
      <c r="AD329" s="7">
        <f>Table1[[#This Row],[Total (HRK million)                     ]]-Table1[[#This Row],[Total (HRK million)                                   ]]</f>
        <v>0.71101600000000076</v>
      </c>
      <c r="AE329" s="8">
        <f>Table1[[#This Row],[Total (HRK million)                       ]]*1000000/Table1[[#This Row],[Population 2019                 ]]</f>
        <v>141.24274930472802</v>
      </c>
      <c r="AF329" s="6">
        <v>5122</v>
      </c>
      <c r="AG329" s="7">
        <v>14.941432000000001</v>
      </c>
      <c r="AH329" s="6">
        <f>Table1[[#This Row],[Total (HRK million)                                 ]]*1000000/Table1[[#This Row],[Population 2018]]</f>
        <v>2917.1089418196016</v>
      </c>
      <c r="AI329" s="7">
        <v>15.741432</v>
      </c>
      <c r="AJ329" s="6">
        <f>Table1[[#This Row],[Total (HRK million)                                     ]]*1000000/Table1[[#This Row],[Population 2018]]</f>
        <v>3073.2979304958999</v>
      </c>
      <c r="AK329" s="7">
        <f>Table1[[#This Row],[Total (HRK million)                                 ]]-Table1[[#This Row],[Total (HRK million)                                     ]]</f>
        <v>-0.79999999999999893</v>
      </c>
      <c r="AL329" s="8">
        <f>Table1[[#This Row],[Total (HRK million)                                      ]]*1000000/Table1[[#This Row],[Population 2018]]</f>
        <v>-156.18898867629812</v>
      </c>
      <c r="AM329" s="9">
        <v>5187</v>
      </c>
      <c r="AN329" s="10">
        <v>14.512843</v>
      </c>
      <c r="AO329" s="11">
        <f>Table1[[#This Row],[Total (HRK million)                                         ]]*1000000/Table1[[#This Row],[Population 2017               ]]</f>
        <v>2797.9261615577407</v>
      </c>
      <c r="AP329" s="10">
        <v>16.380651</v>
      </c>
      <c r="AQ329" s="11">
        <f>Table1[[#This Row],[Total (HRK million)                                          ]]*1000000/Table1[[#This Row],[Population 2017               ]]</f>
        <v>3158.0202429149799</v>
      </c>
      <c r="AR329" s="10">
        <f>Table1[[#This Row],[Total (HRK million)                                         ]]-Table1[[#This Row],[Total (HRK million)                                          ]]</f>
        <v>-1.8678080000000001</v>
      </c>
      <c r="AS329" s="11">
        <f>Table1[[#This Row],[Total (HRK million)                                                  ]]*1000000/Table1[[#This Row],[Population 2017               ]]</f>
        <v>-360.0940813572393</v>
      </c>
      <c r="AT329" s="45">
        <v>5328</v>
      </c>
      <c r="AU329" s="46">
        <v>13.563423</v>
      </c>
      <c r="AV329" s="13">
        <f>Table1[[#This Row],[Total (HRK million)                                ]]*1000000/Table1[[#This Row],[Population 2016]]</f>
        <v>2545.6875</v>
      </c>
      <c r="AW329" s="46">
        <v>15.436420999999999</v>
      </c>
      <c r="AX329" s="13">
        <f>Table1[[#This Row],[Total (HRK million)                                                        ]]*1000000/Table1[[#This Row],[Population 2016]]</f>
        <v>2897.2261636636636</v>
      </c>
      <c r="AY329" s="82">
        <f>Table1[[#This Row],[Total (HRK million)                                ]]-Table1[[#This Row],[Total (HRK million)                                                        ]]</f>
        <v>-1.8729979999999991</v>
      </c>
      <c r="AZ329" s="13">
        <f>Table1[[#This Row],[Total (HRK million)                                                                      ]]*1000000/Table1[[#This Row],[Population 2016]]</f>
        <v>-351.5386636636635</v>
      </c>
      <c r="BA329" s="68">
        <v>5438</v>
      </c>
      <c r="BB329" s="52">
        <v>13.579281</v>
      </c>
      <c r="BC329" s="13">
        <f>Table1[[#This Row],[Total (HRK million)                                                           ]]*1000000/Table1[[#This Row],[Population 2015]]</f>
        <v>2497.1094152261862</v>
      </c>
      <c r="BD329" s="52">
        <v>15.192712</v>
      </c>
      <c r="BE329" s="13">
        <f>Table1[[#This Row],[Total (HRK million) ]]*1000000/Table1[[#This Row],[Population 2015]]</f>
        <v>2793.8050753953657</v>
      </c>
      <c r="BF329" s="82">
        <f>Table1[[#This Row],[Total (HRK million)                                                           ]]-Table1[[#This Row],[Total (HRK million) ]]</f>
        <v>-1.6134310000000003</v>
      </c>
      <c r="BG329" s="13">
        <f>Table1[[#This Row],[Total (HRK million)     ]]*1000000/Table1[[#This Row],[Population 2015]]</f>
        <v>-296.69566016917992</v>
      </c>
      <c r="BH329" s="68">
        <v>5539</v>
      </c>
      <c r="BI329" s="88">
        <v>11.688677</v>
      </c>
      <c r="BJ329" s="12">
        <f>Table1[[#This Row],[Total (HRK million)                                  ]]*1000000/Table1[[#This Row],[Population 2014]]</f>
        <v>2110.2504062105072</v>
      </c>
      <c r="BK329" s="88">
        <v>9.7344059999999999</v>
      </c>
      <c r="BL329" s="12">
        <f>Table1[[#This Row],[Total (HRK million)    ]]*1000000/Table1[[#This Row],[Population 2014]]</f>
        <v>1757.430222061744</v>
      </c>
      <c r="BM329" s="88">
        <f>Table1[[#This Row],[Total (HRK million)                                  ]]-Table1[[#This Row],[Total (HRK million)    ]]</f>
        <v>1.9542710000000003</v>
      </c>
      <c r="BN329" s="12">
        <f>Table1[[#This Row],[Total (HRK million)      ]]*1000000/Table1[[#This Row],[Population 2014]]</f>
        <v>352.82018414876336</v>
      </c>
      <c r="BO329" s="94">
        <v>5</v>
      </c>
      <c r="BP329" s="53">
        <v>4</v>
      </c>
      <c r="BQ329" s="55">
        <v>5</v>
      </c>
      <c r="BR329" s="26">
        <v>3</v>
      </c>
      <c r="BS329" s="13">
        <v>3</v>
      </c>
      <c r="BT329" s="13">
        <v>4</v>
      </c>
      <c r="BU329" s="13">
        <v>1</v>
      </c>
      <c r="BV329" s="13">
        <v>1</v>
      </c>
      <c r="BW329" s="56">
        <v>1</v>
      </c>
    </row>
    <row r="330" spans="1:75" x14ac:dyDescent="0.25">
      <c r="A330" s="14" t="s">
        <v>608</v>
      </c>
      <c r="B330" s="15" t="s">
        <v>121</v>
      </c>
      <c r="C330" s="15" t="s">
        <v>158</v>
      </c>
      <c r="D330" s="45">
        <v>1794</v>
      </c>
      <c r="E330" s="44">
        <v>6.8597900700000007</v>
      </c>
      <c r="F330" s="40">
        <f>Table1[[#This Row],[Total (HRK million)]]*1000000/Table1[[#This Row],[Population 2022]]</f>
        <v>3823.7402842809365</v>
      </c>
      <c r="G330" s="44">
        <v>7.7880061400000002</v>
      </c>
      <c r="H330" s="40">
        <f>Table1[[#This Row],[Total (HRK million)                ]]*1000000/Table1[[#This Row],[Population 2022]]</f>
        <v>4341.1405462653292</v>
      </c>
      <c r="I330" s="44">
        <v>-0.92821607000000028</v>
      </c>
      <c r="J330" s="40">
        <f>Table1[[#This Row],[Total (HRK million)                           ]]*1000000/Table1[[#This Row],[Population 2022]]</f>
        <v>-517.40026198439261</v>
      </c>
      <c r="K330" s="45">
        <v>1765</v>
      </c>
      <c r="L330" s="44">
        <v>8.4674080000000007</v>
      </c>
      <c r="M330" s="40">
        <f>Table1[[#This Row],[Total (HRK million)  ]]*1000000/Table1[[#This Row],[Population 2021]]</f>
        <v>4797.3983002832865</v>
      </c>
      <c r="N330" s="44">
        <v>9.6147329999999993</v>
      </c>
      <c r="O330" s="40">
        <f>Table1[[#This Row],[Total (HRK million)                 ]]*1000000/Table1[[#This Row],[Population 2021]]</f>
        <v>5447.4407932011327</v>
      </c>
      <c r="P330" s="44">
        <v>-1.1473249999999986</v>
      </c>
      <c r="Q330" s="40">
        <f>Table1[[#This Row],[Total (HRK million)                            ]]*1000000/Table1[[#This Row],[Population 2021]]</f>
        <v>-650.04249291784629</v>
      </c>
      <c r="R330" s="64">
        <v>1809</v>
      </c>
      <c r="S330" s="35">
        <v>6.0704349999999998</v>
      </c>
      <c r="T330" s="36">
        <f>Table1[[#This Row],[Total (HRK million)   ]]*1000000/Table1[[#This Row],[Population 2020]]</f>
        <v>3355.6854615809839</v>
      </c>
      <c r="U330" s="35">
        <v>6.5918520000000003</v>
      </c>
      <c r="V330" s="36">
        <f>Table1[[#This Row],[Total (HRK million)                  ]]*1000000/Table1[[#This Row],[Population 2020]]</f>
        <v>3643.9203980099501</v>
      </c>
      <c r="W330" s="35">
        <f>Table1[[#This Row],[Total (HRK million)   ]]-Table1[[#This Row],[Total (HRK million)                  ]]</f>
        <v>-0.52141700000000046</v>
      </c>
      <c r="X330" s="36">
        <f>Table1[[#This Row],[Total (HRK million)                             ]]*1000000/Table1[[#This Row],[Population 2020]]</f>
        <v>-288.23493642896653</v>
      </c>
      <c r="Y330" s="68">
        <v>1831</v>
      </c>
      <c r="Z330" s="7">
        <v>5.0988689999999997</v>
      </c>
      <c r="AA330" s="6">
        <f>Table1[[#This Row],[Total (HRK million)                     ]]*1000000/Table1[[#This Row],[Population 2019                 ]]</f>
        <v>2784.7454942654285</v>
      </c>
      <c r="AB330" s="7">
        <v>5.6797230000000001</v>
      </c>
      <c r="AC330" s="6">
        <f>Table1[[#This Row],[Total (HRK million)                                   ]]*1000000/Table1[[#This Row],[Population 2019                 ]]</f>
        <v>3101.9787001638447</v>
      </c>
      <c r="AD330" s="7">
        <f>Table1[[#This Row],[Total (HRK million)                     ]]-Table1[[#This Row],[Total (HRK million)                                   ]]</f>
        <v>-0.58085400000000043</v>
      </c>
      <c r="AE330" s="8">
        <f>Table1[[#This Row],[Total (HRK million)                       ]]*1000000/Table1[[#This Row],[Population 2019                 ]]</f>
        <v>-317.23320589841643</v>
      </c>
      <c r="AF330" s="6">
        <v>1844</v>
      </c>
      <c r="AG330" s="7">
        <v>4.2653460000000001</v>
      </c>
      <c r="AH330" s="6">
        <f>Table1[[#This Row],[Total (HRK million)                                 ]]*1000000/Table1[[#This Row],[Population 2018]]</f>
        <v>2313.0943600867681</v>
      </c>
      <c r="AI330" s="7">
        <v>4.5079159999999998</v>
      </c>
      <c r="AJ330" s="6">
        <f>Table1[[#This Row],[Total (HRK million)                                     ]]*1000000/Table1[[#This Row],[Population 2018]]</f>
        <v>2444.6399132321039</v>
      </c>
      <c r="AK330" s="7">
        <f>Table1[[#This Row],[Total (HRK million)                                 ]]-Table1[[#This Row],[Total (HRK million)                                     ]]</f>
        <v>-0.24256999999999973</v>
      </c>
      <c r="AL330" s="8">
        <f>Table1[[#This Row],[Total (HRK million)                                      ]]*1000000/Table1[[#This Row],[Population 2018]]</f>
        <v>-131.54555314533607</v>
      </c>
      <c r="AM330" s="9">
        <v>1864</v>
      </c>
      <c r="AN330" s="10">
        <v>3.9463620000000001</v>
      </c>
      <c r="AO330" s="11">
        <f>Table1[[#This Row],[Total (HRK million)                                         ]]*1000000/Table1[[#This Row],[Population 2017               ]]</f>
        <v>2117.1469957081545</v>
      </c>
      <c r="AP330" s="10">
        <v>3.4314680000000002</v>
      </c>
      <c r="AQ330" s="11">
        <f>Table1[[#This Row],[Total (HRK million)                                          ]]*1000000/Table1[[#This Row],[Population 2017               ]]</f>
        <v>1840.9163090128754</v>
      </c>
      <c r="AR330" s="10">
        <f>Table1[[#This Row],[Total (HRK million)                                         ]]-Table1[[#This Row],[Total (HRK million)                                          ]]</f>
        <v>0.51489399999999996</v>
      </c>
      <c r="AS330" s="11">
        <f>Table1[[#This Row],[Total (HRK million)                                                  ]]*1000000/Table1[[#This Row],[Population 2017               ]]</f>
        <v>276.23068669527896</v>
      </c>
      <c r="AT330" s="45">
        <v>1919</v>
      </c>
      <c r="AU330" s="46">
        <v>3.4276369999999998</v>
      </c>
      <c r="AV330" s="13">
        <f>Table1[[#This Row],[Total (HRK million)                                ]]*1000000/Table1[[#This Row],[Population 2016]]</f>
        <v>1786.1578947368421</v>
      </c>
      <c r="AW330" s="46">
        <v>3.2506750000000002</v>
      </c>
      <c r="AX330" s="13">
        <f>Table1[[#This Row],[Total (HRK million)                                                        ]]*1000000/Table1[[#This Row],[Population 2016]]</f>
        <v>1693.9421573736322</v>
      </c>
      <c r="AY330" s="82">
        <f>Table1[[#This Row],[Total (HRK million)                                ]]-Table1[[#This Row],[Total (HRK million)                                                        ]]</f>
        <v>0.17696199999999962</v>
      </c>
      <c r="AZ330" s="13">
        <f>Table1[[#This Row],[Total (HRK million)                                                                      ]]*1000000/Table1[[#This Row],[Population 2016]]</f>
        <v>92.215737363209811</v>
      </c>
      <c r="BA330" s="68">
        <v>1931</v>
      </c>
      <c r="BB330" s="52">
        <v>3.2507100000000002</v>
      </c>
      <c r="BC330" s="13">
        <f>Table1[[#This Row],[Total (HRK million)                                                           ]]*1000000/Table1[[#This Row],[Population 2015]]</f>
        <v>1683.4334541688245</v>
      </c>
      <c r="BD330" s="52">
        <v>3.2638090000000002</v>
      </c>
      <c r="BE330" s="13">
        <f>Table1[[#This Row],[Total (HRK million) ]]*1000000/Table1[[#This Row],[Population 2015]]</f>
        <v>1690.2169860176075</v>
      </c>
      <c r="BF330" s="82">
        <f>Table1[[#This Row],[Total (HRK million)                                                           ]]-Table1[[#This Row],[Total (HRK million) ]]</f>
        <v>-1.3098999999999972E-2</v>
      </c>
      <c r="BG330" s="13">
        <f>Table1[[#This Row],[Total (HRK million)     ]]*1000000/Table1[[#This Row],[Population 2015]]</f>
        <v>-6.7835318487829985</v>
      </c>
      <c r="BH330" s="68">
        <v>1930</v>
      </c>
      <c r="BI330" s="88">
        <v>2.2529849999999998</v>
      </c>
      <c r="BJ330" s="12">
        <f>Table1[[#This Row],[Total (HRK million)                                  ]]*1000000/Table1[[#This Row],[Population 2014]]</f>
        <v>1167.3497409326426</v>
      </c>
      <c r="BK330" s="88">
        <v>2.2814079999999999</v>
      </c>
      <c r="BL330" s="12">
        <f>Table1[[#This Row],[Total (HRK million)    ]]*1000000/Table1[[#This Row],[Population 2014]]</f>
        <v>1182.0766839378239</v>
      </c>
      <c r="BM330" s="88">
        <f>Table1[[#This Row],[Total (HRK million)                                  ]]-Table1[[#This Row],[Total (HRK million)    ]]</f>
        <v>-2.8423000000000087E-2</v>
      </c>
      <c r="BN330" s="12">
        <f>Table1[[#This Row],[Total (HRK million)      ]]*1000000/Table1[[#This Row],[Population 2014]]</f>
        <v>-14.726943005181392</v>
      </c>
      <c r="BO330" s="94">
        <v>5</v>
      </c>
      <c r="BP330" s="53">
        <v>4</v>
      </c>
      <c r="BQ330" s="55">
        <v>5</v>
      </c>
      <c r="BR330" s="26">
        <v>4</v>
      </c>
      <c r="BS330" s="13">
        <v>4</v>
      </c>
      <c r="BT330" s="13">
        <v>3</v>
      </c>
      <c r="BU330" s="13">
        <v>1</v>
      </c>
      <c r="BV330" s="13">
        <v>0</v>
      </c>
      <c r="BW330" s="56">
        <v>1</v>
      </c>
    </row>
    <row r="331" spans="1:75" x14ac:dyDescent="0.25">
      <c r="A331" s="14" t="s">
        <v>607</v>
      </c>
      <c r="B331" s="15" t="s">
        <v>661</v>
      </c>
      <c r="C331" s="15" t="s">
        <v>12</v>
      </c>
      <c r="D331" s="45">
        <v>5846</v>
      </c>
      <c r="E331" s="44">
        <v>23.413028720000003</v>
      </c>
      <c r="F331" s="40">
        <f>Table1[[#This Row],[Total (HRK million)]]*1000000/Table1[[#This Row],[Population 2022]]</f>
        <v>4004.9655696202535</v>
      </c>
      <c r="G331" s="44">
        <v>21.454202129999999</v>
      </c>
      <c r="H331" s="40">
        <f>Table1[[#This Row],[Total (HRK million)                ]]*1000000/Table1[[#This Row],[Population 2022]]</f>
        <v>3669.894308929182</v>
      </c>
      <c r="I331" s="44">
        <v>1.9588265900000035</v>
      </c>
      <c r="J331" s="40">
        <f>Table1[[#This Row],[Total (HRK million)                           ]]*1000000/Table1[[#This Row],[Population 2022]]</f>
        <v>335.07126069107142</v>
      </c>
      <c r="K331" s="45">
        <v>5834</v>
      </c>
      <c r="L331" s="44">
        <v>17.537977000000001</v>
      </c>
      <c r="M331" s="40">
        <f>Table1[[#This Row],[Total (HRK million)  ]]*1000000/Table1[[#This Row],[Population 2021]]</f>
        <v>3006.1667809393211</v>
      </c>
      <c r="N331" s="44">
        <v>17.762695999999998</v>
      </c>
      <c r="O331" s="40">
        <f>Table1[[#This Row],[Total (HRK million)                 ]]*1000000/Table1[[#This Row],[Population 2021]]</f>
        <v>3044.6856359273224</v>
      </c>
      <c r="P331" s="44">
        <v>-0.22471899999999678</v>
      </c>
      <c r="Q331" s="40">
        <f>Table1[[#This Row],[Total (HRK million)                            ]]*1000000/Table1[[#This Row],[Population 2021]]</f>
        <v>-38.518854988000818</v>
      </c>
      <c r="R331" s="64">
        <v>5960</v>
      </c>
      <c r="S331" s="35">
        <v>15.398516000000001</v>
      </c>
      <c r="T331" s="36">
        <f>Table1[[#This Row],[Total (HRK million)   ]]*1000000/Table1[[#This Row],[Population 2020]]</f>
        <v>2583.6436241610736</v>
      </c>
      <c r="U331" s="35">
        <v>16.261585</v>
      </c>
      <c r="V331" s="36">
        <f>Table1[[#This Row],[Total (HRK million)                  ]]*1000000/Table1[[#This Row],[Population 2020]]</f>
        <v>2728.4538590604025</v>
      </c>
      <c r="W331" s="35">
        <f>Table1[[#This Row],[Total (HRK million)   ]]-Table1[[#This Row],[Total (HRK million)                  ]]</f>
        <v>-0.86306899999999942</v>
      </c>
      <c r="X331" s="36">
        <f>Table1[[#This Row],[Total (HRK million)                             ]]*1000000/Table1[[#This Row],[Population 2020]]</f>
        <v>-144.81023489932875</v>
      </c>
      <c r="Y331" s="68">
        <v>5951</v>
      </c>
      <c r="Z331" s="7">
        <v>15.793324999999999</v>
      </c>
      <c r="AA331" s="6">
        <f>Table1[[#This Row],[Total (HRK million)                     ]]*1000000/Table1[[#This Row],[Population 2019                 ]]</f>
        <v>2653.894303478407</v>
      </c>
      <c r="AB331" s="7">
        <v>17.076858000000001</v>
      </c>
      <c r="AC331" s="6">
        <f>Table1[[#This Row],[Total (HRK million)                                   ]]*1000000/Table1[[#This Row],[Population 2019                 ]]</f>
        <v>2869.5778860695682</v>
      </c>
      <c r="AD331" s="7">
        <f>Table1[[#This Row],[Total (HRK million)                     ]]-Table1[[#This Row],[Total (HRK million)                                   ]]</f>
        <v>-1.283533000000002</v>
      </c>
      <c r="AE331" s="8">
        <f>Table1[[#This Row],[Total (HRK million)                       ]]*1000000/Table1[[#This Row],[Population 2019                 ]]</f>
        <v>-215.6835825911615</v>
      </c>
      <c r="AF331" s="6">
        <v>5983</v>
      </c>
      <c r="AG331" s="7">
        <v>15.569051999999999</v>
      </c>
      <c r="AH331" s="6">
        <f>Table1[[#This Row],[Total (HRK million)                                 ]]*1000000/Table1[[#This Row],[Population 2018]]</f>
        <v>2602.2149423366204</v>
      </c>
      <c r="AI331" s="7">
        <v>16.625423000000001</v>
      </c>
      <c r="AJ331" s="6">
        <f>Table1[[#This Row],[Total (HRK million)                                     ]]*1000000/Table1[[#This Row],[Population 2018]]</f>
        <v>2778.7770349323087</v>
      </c>
      <c r="AK331" s="7">
        <f>Table1[[#This Row],[Total (HRK million)                                 ]]-Table1[[#This Row],[Total (HRK million)                                     ]]</f>
        <v>-1.0563710000000022</v>
      </c>
      <c r="AL331" s="8">
        <f>Table1[[#This Row],[Total (HRK million)                                      ]]*1000000/Table1[[#This Row],[Population 2018]]</f>
        <v>-176.56209259568814</v>
      </c>
      <c r="AM331" s="9">
        <v>6046</v>
      </c>
      <c r="AN331" s="10">
        <v>12.983107</v>
      </c>
      <c r="AO331" s="11">
        <f>Table1[[#This Row],[Total (HRK million)                                         ]]*1000000/Table1[[#This Row],[Population 2017               ]]</f>
        <v>2147.387859741978</v>
      </c>
      <c r="AP331" s="10">
        <v>13.688663</v>
      </c>
      <c r="AQ331" s="11">
        <f>Table1[[#This Row],[Total (HRK million)                                          ]]*1000000/Table1[[#This Row],[Population 2017               ]]</f>
        <v>2264.085841878928</v>
      </c>
      <c r="AR331" s="10">
        <f>Table1[[#This Row],[Total (HRK million)                                         ]]-Table1[[#This Row],[Total (HRK million)                                          ]]</f>
        <v>-0.70555599999999963</v>
      </c>
      <c r="AS331" s="11">
        <f>Table1[[#This Row],[Total (HRK million)                                                  ]]*1000000/Table1[[#This Row],[Population 2017               ]]</f>
        <v>-116.69798213694999</v>
      </c>
      <c r="AT331" s="45">
        <v>6074</v>
      </c>
      <c r="AU331" s="46">
        <v>13.431141999999999</v>
      </c>
      <c r="AV331" s="13">
        <f>Table1[[#This Row],[Total (HRK million)                                ]]*1000000/Table1[[#This Row],[Population 2016]]</f>
        <v>2211.251564043464</v>
      </c>
      <c r="AW331" s="46">
        <v>13.036823</v>
      </c>
      <c r="AX331" s="13">
        <f>Table1[[#This Row],[Total (HRK million)                                                        ]]*1000000/Table1[[#This Row],[Population 2016]]</f>
        <v>2146.3324003951266</v>
      </c>
      <c r="AY331" s="82">
        <f>Table1[[#This Row],[Total (HRK million)                                ]]-Table1[[#This Row],[Total (HRK million)                                                        ]]</f>
        <v>0.39431899999999942</v>
      </c>
      <c r="AZ331" s="13">
        <f>Table1[[#This Row],[Total (HRK million)                                                                      ]]*1000000/Table1[[#This Row],[Population 2016]]</f>
        <v>64.919163648337076</v>
      </c>
      <c r="BA331" s="68">
        <v>6108</v>
      </c>
      <c r="BB331" s="52">
        <v>12.955665</v>
      </c>
      <c r="BC331" s="13">
        <f>Table1[[#This Row],[Total (HRK million)                                                           ]]*1000000/Table1[[#This Row],[Population 2015]]</f>
        <v>2121.0977406679763</v>
      </c>
      <c r="BD331" s="52">
        <v>12.666115</v>
      </c>
      <c r="BE331" s="13">
        <f>Table1[[#This Row],[Total (HRK million) ]]*1000000/Table1[[#This Row],[Population 2015]]</f>
        <v>2073.6926981008514</v>
      </c>
      <c r="BF331" s="82">
        <f>Table1[[#This Row],[Total (HRK million)                                                           ]]-Table1[[#This Row],[Total (HRK million) ]]</f>
        <v>0.2895500000000002</v>
      </c>
      <c r="BG331" s="13">
        <f>Table1[[#This Row],[Total (HRK million)     ]]*1000000/Table1[[#This Row],[Population 2015]]</f>
        <v>47.405042567125108</v>
      </c>
      <c r="BH331" s="68">
        <v>6118</v>
      </c>
      <c r="BI331" s="88">
        <v>12.718477999999999</v>
      </c>
      <c r="BJ331" s="12">
        <f>Table1[[#This Row],[Total (HRK million)                                  ]]*1000000/Table1[[#This Row],[Population 2014]]</f>
        <v>2078.8620464203987</v>
      </c>
      <c r="BK331" s="88">
        <v>12.170114</v>
      </c>
      <c r="BL331" s="12">
        <f>Table1[[#This Row],[Total (HRK million)    ]]*1000000/Table1[[#This Row],[Population 2014]]</f>
        <v>1989.2307943772475</v>
      </c>
      <c r="BM331" s="88">
        <f>Table1[[#This Row],[Total (HRK million)                                  ]]-Table1[[#This Row],[Total (HRK million)    ]]</f>
        <v>0.54836399999999941</v>
      </c>
      <c r="BN331" s="12">
        <f>Table1[[#This Row],[Total (HRK million)      ]]*1000000/Table1[[#This Row],[Population 2014]]</f>
        <v>89.631252043151264</v>
      </c>
      <c r="BO331" s="94">
        <v>5</v>
      </c>
      <c r="BP331" s="53">
        <v>5</v>
      </c>
      <c r="BQ331" s="55">
        <v>5</v>
      </c>
      <c r="BR331" s="26">
        <v>5</v>
      </c>
      <c r="BS331" s="13">
        <v>5</v>
      </c>
      <c r="BT331" s="13">
        <v>5</v>
      </c>
      <c r="BU331" s="13">
        <v>5</v>
      </c>
      <c r="BV331" s="13">
        <v>1</v>
      </c>
      <c r="BW331" s="56">
        <v>2</v>
      </c>
    </row>
    <row r="332" spans="1:75" x14ac:dyDescent="0.25">
      <c r="A332" s="14" t="s">
        <v>607</v>
      </c>
      <c r="B332" s="15" t="s">
        <v>666</v>
      </c>
      <c r="C332" s="15" t="s">
        <v>81</v>
      </c>
      <c r="D332" s="45">
        <v>95546</v>
      </c>
      <c r="E332" s="44">
        <v>615.94622595999988</v>
      </c>
      <c r="F332" s="40">
        <f>Table1[[#This Row],[Total (HRK million)]]*1000000/Table1[[#This Row],[Population 2022]]</f>
        <v>6446.5935356791488</v>
      </c>
      <c r="G332" s="44">
        <v>623.09669577</v>
      </c>
      <c r="H332" s="40">
        <f>Table1[[#This Row],[Total (HRK million)                ]]*1000000/Table1[[#This Row],[Population 2022]]</f>
        <v>6521.431517488958</v>
      </c>
      <c r="I332" s="44">
        <v>-7.1504698100000619</v>
      </c>
      <c r="J332" s="40">
        <f>Table1[[#This Row],[Total (HRK million)                           ]]*1000000/Table1[[#This Row],[Population 2022]]</f>
        <v>-74.837981809809534</v>
      </c>
      <c r="K332" s="45">
        <v>96313</v>
      </c>
      <c r="L332" s="44">
        <v>531.50898600000005</v>
      </c>
      <c r="M332" s="40">
        <f>Table1[[#This Row],[Total (HRK million)  ]]*1000000/Table1[[#This Row],[Population 2021]]</f>
        <v>5518.5591353192203</v>
      </c>
      <c r="N332" s="44">
        <v>523.26700500000004</v>
      </c>
      <c r="O332" s="40">
        <f>Table1[[#This Row],[Total (HRK million)                 ]]*1000000/Table1[[#This Row],[Population 2021]]</f>
        <v>5432.9841765909077</v>
      </c>
      <c r="P332" s="44">
        <v>8.2419810000000098</v>
      </c>
      <c r="Q332" s="40">
        <f>Table1[[#This Row],[Total (HRK million)                            ]]*1000000/Table1[[#This Row],[Population 2021]]</f>
        <v>85.574958728312993</v>
      </c>
      <c r="R332" s="64">
        <v>100397</v>
      </c>
      <c r="S332" s="35">
        <v>465.28718700000002</v>
      </c>
      <c r="T332" s="36">
        <f>Table1[[#This Row],[Total (HRK million)   ]]*1000000/Table1[[#This Row],[Population 2020]]</f>
        <v>4634.473012141797</v>
      </c>
      <c r="U332" s="35">
        <v>495.90026599999999</v>
      </c>
      <c r="V332" s="36">
        <f>Table1[[#This Row],[Total (HRK million)                  ]]*1000000/Table1[[#This Row],[Population 2020]]</f>
        <v>4939.3932687231691</v>
      </c>
      <c r="W332" s="35">
        <f>Table1[[#This Row],[Total (HRK million)   ]]-Table1[[#This Row],[Total (HRK million)                  ]]</f>
        <v>-30.613078999999971</v>
      </c>
      <c r="X332" s="36">
        <f>Table1[[#This Row],[Total (HRK million)                             ]]*1000000/Table1[[#This Row],[Population 2020]]</f>
        <v>-304.92025658137163</v>
      </c>
      <c r="Y332" s="68">
        <v>101117</v>
      </c>
      <c r="Z332" s="7">
        <v>450.984328</v>
      </c>
      <c r="AA332" s="6">
        <f>Table1[[#This Row],[Total (HRK million)                     ]]*1000000/Table1[[#This Row],[Population 2019                 ]]</f>
        <v>4460.0248029510367</v>
      </c>
      <c r="AB332" s="7">
        <v>473.42600199999998</v>
      </c>
      <c r="AC332" s="6">
        <f>Table1[[#This Row],[Total (HRK million)                                   ]]*1000000/Table1[[#This Row],[Population 2019                 ]]</f>
        <v>4681.9624988874275</v>
      </c>
      <c r="AD332" s="7">
        <f>Table1[[#This Row],[Total (HRK million)                     ]]-Table1[[#This Row],[Total (HRK million)                                   ]]</f>
        <v>-22.441673999999978</v>
      </c>
      <c r="AE332" s="8">
        <f>Table1[[#This Row],[Total (HRK million)                       ]]*1000000/Table1[[#This Row],[Population 2019                 ]]</f>
        <v>-221.9376959363903</v>
      </c>
      <c r="AF332" s="6">
        <v>101911</v>
      </c>
      <c r="AG332" s="7">
        <v>408.09792700000003</v>
      </c>
      <c r="AH332" s="6">
        <f>Table1[[#This Row],[Total (HRK million)                                 ]]*1000000/Table1[[#This Row],[Population 2018]]</f>
        <v>4004.45415117112</v>
      </c>
      <c r="AI332" s="7">
        <v>413.52795500000002</v>
      </c>
      <c r="AJ332" s="6">
        <f>Table1[[#This Row],[Total (HRK million)                                     ]]*1000000/Table1[[#This Row],[Population 2018]]</f>
        <v>4057.7362110076438</v>
      </c>
      <c r="AK332" s="7">
        <f>Table1[[#This Row],[Total (HRK million)                                 ]]-Table1[[#This Row],[Total (HRK million)                                     ]]</f>
        <v>-5.430027999999993</v>
      </c>
      <c r="AL332" s="8">
        <f>Table1[[#This Row],[Total (HRK million)                                      ]]*1000000/Table1[[#This Row],[Population 2018]]</f>
        <v>-53.282059836523956</v>
      </c>
      <c r="AM332" s="9">
        <v>103162</v>
      </c>
      <c r="AN332" s="10">
        <v>387.94783100000001</v>
      </c>
      <c r="AO332" s="11">
        <f>Table1[[#This Row],[Total (HRK million)                                         ]]*1000000/Table1[[#This Row],[Population 2017               ]]</f>
        <v>3760.5691145964597</v>
      </c>
      <c r="AP332" s="10">
        <v>367.45507900000001</v>
      </c>
      <c r="AQ332" s="11">
        <f>Table1[[#This Row],[Total (HRK million)                                          ]]*1000000/Table1[[#This Row],[Population 2017               ]]</f>
        <v>3561.9227913378959</v>
      </c>
      <c r="AR332" s="10">
        <f>Table1[[#This Row],[Total (HRK million)                                         ]]-Table1[[#This Row],[Total (HRK million)                                          ]]</f>
        <v>20.492751999999996</v>
      </c>
      <c r="AS332" s="11">
        <f>Table1[[#This Row],[Total (HRK million)                                                  ]]*1000000/Table1[[#This Row],[Population 2017               ]]</f>
        <v>198.64632325856417</v>
      </c>
      <c r="AT332" s="45">
        <v>104638</v>
      </c>
      <c r="AU332" s="46">
        <v>355.16709800000001</v>
      </c>
      <c r="AV332" s="13">
        <f>Table1[[#This Row],[Total (HRK million)                                ]]*1000000/Table1[[#This Row],[Population 2016]]</f>
        <v>3394.2458571455877</v>
      </c>
      <c r="AW332" s="46">
        <v>324.26220000000001</v>
      </c>
      <c r="AX332" s="13">
        <f>Table1[[#This Row],[Total (HRK million)                                                        ]]*1000000/Table1[[#This Row],[Population 2016]]</f>
        <v>3098.895238823372</v>
      </c>
      <c r="AY332" s="82">
        <f>Table1[[#This Row],[Total (HRK million)                                ]]-Table1[[#This Row],[Total (HRK million)                                                        ]]</f>
        <v>30.904898000000003</v>
      </c>
      <c r="AZ332" s="13">
        <f>Table1[[#This Row],[Total (HRK million)                                                                      ]]*1000000/Table1[[#This Row],[Population 2016]]</f>
        <v>295.35061832221567</v>
      </c>
      <c r="BA332" s="68">
        <v>105921</v>
      </c>
      <c r="BB332" s="52">
        <v>345.75749400000001</v>
      </c>
      <c r="BC332" s="13">
        <f>Table1[[#This Row],[Total (HRK million)                                                           ]]*1000000/Table1[[#This Row],[Population 2015]]</f>
        <v>3264.2959753023479</v>
      </c>
      <c r="BD332" s="52">
        <v>342.68495000000001</v>
      </c>
      <c r="BE332" s="13">
        <f>Table1[[#This Row],[Total (HRK million) ]]*1000000/Table1[[#This Row],[Population 2015]]</f>
        <v>3235.2880920686171</v>
      </c>
      <c r="BF332" s="82">
        <f>Table1[[#This Row],[Total (HRK million)                                                           ]]-Table1[[#This Row],[Total (HRK million) ]]</f>
        <v>3.0725439999999935</v>
      </c>
      <c r="BG332" s="13">
        <f>Table1[[#This Row],[Total (HRK million)     ]]*1000000/Table1[[#This Row],[Population 2015]]</f>
        <v>29.007883233730738</v>
      </c>
      <c r="BH332" s="68">
        <v>106610</v>
      </c>
      <c r="BI332" s="88">
        <v>382.44056</v>
      </c>
      <c r="BJ332" s="12">
        <f>Table1[[#This Row],[Total (HRK million)                                  ]]*1000000/Table1[[#This Row],[Population 2014]]</f>
        <v>3587.2859956852076</v>
      </c>
      <c r="BK332" s="88">
        <v>383.09532100000001</v>
      </c>
      <c r="BL332" s="12">
        <f>Table1[[#This Row],[Total (HRK million)    ]]*1000000/Table1[[#This Row],[Population 2014]]</f>
        <v>3593.427642810243</v>
      </c>
      <c r="BM332" s="88">
        <f>Table1[[#This Row],[Total (HRK million)                                  ]]-Table1[[#This Row],[Total (HRK million)    ]]</f>
        <v>-0.6547610000000077</v>
      </c>
      <c r="BN332" s="12">
        <f>Table1[[#This Row],[Total (HRK million)      ]]*1000000/Table1[[#This Row],[Population 2014]]</f>
        <v>-6.1416471250352469</v>
      </c>
      <c r="BO332" s="94">
        <v>5</v>
      </c>
      <c r="BP332" s="53">
        <v>5</v>
      </c>
      <c r="BQ332" s="55">
        <v>5</v>
      </c>
      <c r="BR332" s="26">
        <v>5</v>
      </c>
      <c r="BS332" s="13">
        <v>5</v>
      </c>
      <c r="BT332" s="13">
        <v>5</v>
      </c>
      <c r="BU332" s="13">
        <v>5</v>
      </c>
      <c r="BV332" s="13">
        <v>5</v>
      </c>
      <c r="BW332" s="56">
        <v>5</v>
      </c>
    </row>
    <row r="333" spans="1:75" x14ac:dyDescent="0.25">
      <c r="A333" s="14" t="s">
        <v>606</v>
      </c>
      <c r="B333" s="15" t="s">
        <v>666</v>
      </c>
      <c r="C333" s="15" t="s">
        <v>135</v>
      </c>
      <c r="D333" s="45">
        <v>253824</v>
      </c>
      <c r="E333" s="44">
        <v>462.13311433999996</v>
      </c>
      <c r="F333" s="40">
        <f>Table1[[#This Row],[Total (HRK million)]]*1000000/Table1[[#This Row],[Population 2022]]</f>
        <v>1820.6832858200958</v>
      </c>
      <c r="G333" s="44">
        <v>498.69391858000006</v>
      </c>
      <c r="H333" s="40">
        <f>Table1[[#This Row],[Total (HRK million)                ]]*1000000/Table1[[#This Row],[Population 2022]]</f>
        <v>1964.7232672245336</v>
      </c>
      <c r="I333" s="44">
        <v>-36.560804240000067</v>
      </c>
      <c r="J333" s="40">
        <f>Table1[[#This Row],[Total (HRK million)                           ]]*1000000/Table1[[#This Row],[Population 2022]]</f>
        <v>-144.03998140443798</v>
      </c>
      <c r="K333" s="45">
        <v>258026</v>
      </c>
      <c r="L333" s="44">
        <v>398.23654800000003</v>
      </c>
      <c r="M333" s="40">
        <f>Table1[[#This Row],[Total (HRK million)  ]]*1000000/Table1[[#This Row],[Population 2021]]</f>
        <v>1543.3969754985931</v>
      </c>
      <c r="N333" s="44">
        <v>423.21596199999999</v>
      </c>
      <c r="O333" s="40">
        <f>Table1[[#This Row],[Total (HRK million)                 ]]*1000000/Table1[[#This Row],[Population 2021]]</f>
        <v>1640.2066535930487</v>
      </c>
      <c r="P333" s="44">
        <v>-24.979413999999963</v>
      </c>
      <c r="Q333" s="40">
        <f>Table1[[#This Row],[Total (HRK million)                            ]]*1000000/Table1[[#This Row],[Population 2021]]</f>
        <v>-96.80967809445545</v>
      </c>
      <c r="R333" s="65">
        <v>269511</v>
      </c>
      <c r="S333" s="35">
        <v>406.87687099999999</v>
      </c>
      <c r="T333" s="36">
        <f>Table1[[#This Row],[Total (HRK million)   ]]*1000000/Table1[[#This Row],[Population 2020]]</f>
        <v>1509.6855824066549</v>
      </c>
      <c r="U333" s="35">
        <v>428.822136</v>
      </c>
      <c r="V333" s="36">
        <f>Table1[[#This Row],[Total (HRK million)                  ]]*1000000/Table1[[#This Row],[Population 2020]]</f>
        <v>1591.1118136179971</v>
      </c>
      <c r="W333" s="35">
        <f>Table1[[#This Row],[Total (HRK million)   ]]-Table1[[#This Row],[Total (HRK million)                  ]]</f>
        <v>-21.945265000000006</v>
      </c>
      <c r="X333" s="36">
        <f>Table1[[#This Row],[Total (HRK million)                             ]]*1000000/Table1[[#This Row],[Population 2020]]</f>
        <v>-81.426231211342056</v>
      </c>
      <c r="Y333" s="68">
        <v>272673</v>
      </c>
      <c r="Z333" s="7">
        <v>372.68726400000003</v>
      </c>
      <c r="AA333" s="6">
        <f>Table1[[#This Row],[Total (HRK million)                     ]]*1000000/Table1[[#This Row],[Population 2019                 ]]</f>
        <v>1366.7919595999604</v>
      </c>
      <c r="AB333" s="7">
        <v>394.08606200000003</v>
      </c>
      <c r="AC333" s="6">
        <f>Table1[[#This Row],[Total (HRK million)                                   ]]*1000000/Table1[[#This Row],[Population 2019                 ]]</f>
        <v>1445.2698360307033</v>
      </c>
      <c r="AD333" s="7">
        <f>Table1[[#This Row],[Total (HRK million)                     ]]-Table1[[#This Row],[Total (HRK million)                                   ]]</f>
        <v>-21.398797999999999</v>
      </c>
      <c r="AE333" s="8">
        <f>Table1[[#This Row],[Total (HRK million)                       ]]*1000000/Table1[[#This Row],[Population 2019                 ]]</f>
        <v>-78.477876430743052</v>
      </c>
      <c r="AF333" s="6">
        <v>275056</v>
      </c>
      <c r="AG333" s="7">
        <v>327.351563</v>
      </c>
      <c r="AH333" s="6">
        <f>Table1[[#This Row],[Total (HRK million)                                 ]]*1000000/Table1[[#This Row],[Population 2018]]</f>
        <v>1190.1269668722007</v>
      </c>
      <c r="AI333" s="7">
        <v>351.620968</v>
      </c>
      <c r="AJ333" s="6">
        <f>Table1[[#This Row],[Total (HRK million)                                     ]]*1000000/Table1[[#This Row],[Population 2018]]</f>
        <v>1278.3613809551509</v>
      </c>
      <c r="AK333" s="7">
        <f>Table1[[#This Row],[Total (HRK million)                                 ]]-Table1[[#This Row],[Total (HRK million)                                     ]]</f>
        <v>-24.269405000000006</v>
      </c>
      <c r="AL333" s="8">
        <f>Table1[[#This Row],[Total (HRK million)                                      ]]*1000000/Table1[[#This Row],[Population 2018]]</f>
        <v>-88.234414082950408</v>
      </c>
      <c r="AM333" s="17">
        <v>280145</v>
      </c>
      <c r="AN333" s="10">
        <v>282.96815500000002</v>
      </c>
      <c r="AO333" s="24">
        <f>Table1[[#This Row],[Total (HRK million)                                         ]]*1000000/Table1[[#This Row],[Population 2017               ]]</f>
        <v>1010.0774777347445</v>
      </c>
      <c r="AP333" s="10">
        <v>300.10236099999997</v>
      </c>
      <c r="AQ333" s="11">
        <f>Table1[[#This Row],[Total (HRK million)                                          ]]*1000000/Table1[[#This Row],[Population 2017               ]]</f>
        <v>1071.2393974548895</v>
      </c>
      <c r="AR333" s="10">
        <f>Table1[[#This Row],[Total (HRK million)                                         ]]-Table1[[#This Row],[Total (HRK million)                                          ]]</f>
        <v>-17.134205999999949</v>
      </c>
      <c r="AS333" s="11">
        <f>Table1[[#This Row],[Total (HRK million)                                                  ]]*1000000/Table1[[#This Row],[Population 2017               ]]</f>
        <v>-61.161919720144738</v>
      </c>
      <c r="AT333" s="45">
        <v>287124</v>
      </c>
      <c r="AU333" s="46">
        <v>285.624075</v>
      </c>
      <c r="AV333" s="13">
        <f>Table1[[#This Row],[Total (HRK million)                                ]]*1000000/Table1[[#This Row],[Population 2016]]</f>
        <v>994.77603753082292</v>
      </c>
      <c r="AW333" s="46">
        <v>274.89494000000002</v>
      </c>
      <c r="AX333" s="13">
        <f>Table1[[#This Row],[Total (HRK million)                                                        ]]*1000000/Table1[[#This Row],[Population 2016]]</f>
        <v>957.4084367729622</v>
      </c>
      <c r="AY333" s="82">
        <f>Table1[[#This Row],[Total (HRK million)                                ]]-Table1[[#This Row],[Total (HRK million)                                                        ]]</f>
        <v>10.729134999999985</v>
      </c>
      <c r="AZ333" s="13">
        <f>Table1[[#This Row],[Total (HRK million)                                                                      ]]*1000000/Table1[[#This Row],[Population 2016]]</f>
        <v>37.367600757860664</v>
      </c>
      <c r="BA333" s="68">
        <v>292494</v>
      </c>
      <c r="BB333" s="52">
        <v>372.61427300000003</v>
      </c>
      <c r="BC333" s="13">
        <f>Table1[[#This Row],[Total (HRK million)                                                           ]]*1000000/Table1[[#This Row],[Population 2015]]</f>
        <v>1273.921082141856</v>
      </c>
      <c r="BD333" s="52">
        <v>296.05343099999999</v>
      </c>
      <c r="BE333" s="13">
        <f>Table1[[#This Row],[Total (HRK million) ]]*1000000/Table1[[#This Row],[Population 2015]]</f>
        <v>1012.169244497323</v>
      </c>
      <c r="BF333" s="82">
        <f>Table1[[#This Row],[Total (HRK million)                                                           ]]-Table1[[#This Row],[Total (HRK million) ]]</f>
        <v>76.560842000000036</v>
      </c>
      <c r="BG333" s="13">
        <f>Table1[[#This Row],[Total (HRK million)     ]]*1000000/Table1[[#This Row],[Population 2015]]</f>
        <v>261.751837644533</v>
      </c>
      <c r="BH333" s="68">
        <v>296685</v>
      </c>
      <c r="BI333" s="88">
        <v>292.27268600000002</v>
      </c>
      <c r="BJ333" s="12">
        <f>Table1[[#This Row],[Total (HRK million)                                  ]]*1000000/Table1[[#This Row],[Population 2014]]</f>
        <v>985.12795051991168</v>
      </c>
      <c r="BK333" s="88">
        <v>285.72508599999998</v>
      </c>
      <c r="BL333" s="12">
        <f>Table1[[#This Row],[Total (HRK million)    ]]*1000000/Table1[[#This Row],[Population 2014]]</f>
        <v>963.05875254899979</v>
      </c>
      <c r="BM333" s="88">
        <f>Table1[[#This Row],[Total (HRK million)                                  ]]-Table1[[#This Row],[Total (HRK million)    ]]</f>
        <v>6.5476000000000454</v>
      </c>
      <c r="BN333" s="12">
        <f>Table1[[#This Row],[Total (HRK million)      ]]*1000000/Table1[[#This Row],[Population 2014]]</f>
        <v>22.069197970912064</v>
      </c>
      <c r="BO333" s="94">
        <v>5</v>
      </c>
      <c r="BP333" s="53">
        <v>5</v>
      </c>
      <c r="BQ333" s="55">
        <v>5</v>
      </c>
      <c r="BR333" s="26">
        <v>5</v>
      </c>
      <c r="BS333" s="13">
        <v>5</v>
      </c>
      <c r="BT333" s="13">
        <v>5</v>
      </c>
      <c r="BU333" s="13">
        <v>5</v>
      </c>
      <c r="BV333" s="13">
        <v>4</v>
      </c>
      <c r="BW333" s="56">
        <v>4</v>
      </c>
    </row>
    <row r="334" spans="1:75" x14ac:dyDescent="0.25">
      <c r="A334" s="14" t="s">
        <v>607</v>
      </c>
      <c r="B334" s="15" t="s">
        <v>675</v>
      </c>
      <c r="C334" s="15" t="s">
        <v>58</v>
      </c>
      <c r="D334" s="47">
        <v>8080</v>
      </c>
      <c r="E334" s="46">
        <v>35.331114530000001</v>
      </c>
      <c r="F334" s="36">
        <f>Table1[[#This Row],[Total (HRK million)]]*1000000/Table1[[#This Row],[Population 2022]]</f>
        <v>4372.6626893564362</v>
      </c>
      <c r="G334" s="46">
        <v>52.95927666</v>
      </c>
      <c r="H334" s="36">
        <f>Table1[[#This Row],[Total (HRK million)                ]]*1000000/Table1[[#This Row],[Population 2022]]</f>
        <v>6554.3659232673272</v>
      </c>
      <c r="I334" s="46">
        <v>-17.628162130000003</v>
      </c>
      <c r="J334" s="36">
        <f>Table1[[#This Row],[Total (HRK million)                           ]]*1000000/Table1[[#This Row],[Population 2022]]</f>
        <v>-2181.7032339108914</v>
      </c>
      <c r="K334" s="47">
        <v>8332</v>
      </c>
      <c r="L334" s="46">
        <v>36.023082000000002</v>
      </c>
      <c r="M334" s="36">
        <f>Table1[[#This Row],[Total (HRK million)  ]]*1000000/Table1[[#This Row],[Population 2021]]</f>
        <v>4323.4615938550169</v>
      </c>
      <c r="N334" s="46">
        <v>34.550533000000001</v>
      </c>
      <c r="O334" s="36">
        <f>Table1[[#This Row],[Total (HRK million)                 ]]*1000000/Table1[[#This Row],[Population 2021]]</f>
        <v>4146.7274363898223</v>
      </c>
      <c r="P334" s="46">
        <v>1.4725490000000008</v>
      </c>
      <c r="Q334" s="36">
        <f>Table1[[#This Row],[Total (HRK million)                            ]]*1000000/Table1[[#This Row],[Population 2021]]</f>
        <v>176.73415746519453</v>
      </c>
      <c r="R334" s="64">
        <v>8700</v>
      </c>
      <c r="S334" s="35">
        <v>33.352652999999997</v>
      </c>
      <c r="T334" s="36">
        <f>Table1[[#This Row],[Total (HRK million)   ]]*1000000/Table1[[#This Row],[Population 2020]]</f>
        <v>3833.6382758620684</v>
      </c>
      <c r="U334" s="35">
        <v>31.757408999999999</v>
      </c>
      <c r="V334" s="36">
        <f>Table1[[#This Row],[Total (HRK million)                  ]]*1000000/Table1[[#This Row],[Population 2020]]</f>
        <v>3650.2768965517243</v>
      </c>
      <c r="W334" s="35">
        <f>Table1[[#This Row],[Total (HRK million)   ]]-Table1[[#This Row],[Total (HRK million)                  ]]</f>
        <v>1.5952439999999974</v>
      </c>
      <c r="X334" s="36">
        <f>Table1[[#This Row],[Total (HRK million)                             ]]*1000000/Table1[[#This Row],[Population 2020]]</f>
        <v>183.36137931034455</v>
      </c>
      <c r="Y334" s="68">
        <v>8842</v>
      </c>
      <c r="Z334" s="7">
        <v>38.911476</v>
      </c>
      <c r="AA334" s="6">
        <f>Table1[[#This Row],[Total (HRK million)                     ]]*1000000/Table1[[#This Row],[Population 2019                 ]]</f>
        <v>4400.7550327980098</v>
      </c>
      <c r="AB334" s="7">
        <v>43.776009999999999</v>
      </c>
      <c r="AC334" s="6">
        <f>Table1[[#This Row],[Total (HRK million)                                   ]]*1000000/Table1[[#This Row],[Population 2019                 ]]</f>
        <v>4950.9172133001584</v>
      </c>
      <c r="AD334" s="7">
        <f>Table1[[#This Row],[Total (HRK million)                     ]]-Table1[[#This Row],[Total (HRK million)                                   ]]</f>
        <v>-4.864533999999999</v>
      </c>
      <c r="AE334" s="8">
        <f>Table1[[#This Row],[Total (HRK million)                       ]]*1000000/Table1[[#This Row],[Population 2019                 ]]</f>
        <v>-550.16218050214877</v>
      </c>
      <c r="AF334" s="6">
        <v>8942</v>
      </c>
      <c r="AG334" s="7">
        <v>37.761631000000001</v>
      </c>
      <c r="AH334" s="6">
        <f>Table1[[#This Row],[Total (HRK million)                                 ]]*1000000/Table1[[#This Row],[Population 2018]]</f>
        <v>4222.9513531648399</v>
      </c>
      <c r="AI334" s="7">
        <v>25.388535999999998</v>
      </c>
      <c r="AJ334" s="6">
        <f>Table1[[#This Row],[Total (HRK million)                                     ]]*1000000/Table1[[#This Row],[Population 2018]]</f>
        <v>2839.2458063073136</v>
      </c>
      <c r="AK334" s="7">
        <f>Table1[[#This Row],[Total (HRK million)                                 ]]-Table1[[#This Row],[Total (HRK million)                                     ]]</f>
        <v>12.373095000000003</v>
      </c>
      <c r="AL334" s="8">
        <f>Table1[[#This Row],[Total (HRK million)                                      ]]*1000000/Table1[[#This Row],[Population 2018]]</f>
        <v>1383.7055468575268</v>
      </c>
      <c r="AM334" s="9">
        <v>9023</v>
      </c>
      <c r="AN334" s="10">
        <v>28.974316999999999</v>
      </c>
      <c r="AO334" s="11">
        <f>Table1[[#This Row],[Total (HRK million)                                         ]]*1000000/Table1[[#This Row],[Population 2017               ]]</f>
        <v>3211.1622520226088</v>
      </c>
      <c r="AP334" s="10">
        <v>27.465748999999999</v>
      </c>
      <c r="AQ334" s="11">
        <f>Table1[[#This Row],[Total (HRK million)                                          ]]*1000000/Table1[[#This Row],[Population 2017               ]]</f>
        <v>3043.97085226643</v>
      </c>
      <c r="AR334" s="10">
        <f>Table1[[#This Row],[Total (HRK million)                                         ]]-Table1[[#This Row],[Total (HRK million)                                          ]]</f>
        <v>1.5085680000000004</v>
      </c>
      <c r="AS334" s="11">
        <f>Table1[[#This Row],[Total (HRK million)                                                  ]]*1000000/Table1[[#This Row],[Population 2017               ]]</f>
        <v>167.1913997561787</v>
      </c>
      <c r="AT334" s="45">
        <v>9144</v>
      </c>
      <c r="AU334" s="46">
        <v>30.681369</v>
      </c>
      <c r="AV334" s="13">
        <f>Table1[[#This Row],[Total (HRK million)                                ]]*1000000/Table1[[#This Row],[Population 2016]]</f>
        <v>3355.35531496063</v>
      </c>
      <c r="AW334" s="46">
        <v>26.287400000000002</v>
      </c>
      <c r="AX334" s="13">
        <f>Table1[[#This Row],[Total (HRK million)                                                        ]]*1000000/Table1[[#This Row],[Population 2016]]</f>
        <v>2874.825021872266</v>
      </c>
      <c r="AY334" s="82">
        <f>Table1[[#This Row],[Total (HRK million)                                ]]-Table1[[#This Row],[Total (HRK million)                                                        ]]</f>
        <v>4.3939689999999985</v>
      </c>
      <c r="AZ334" s="13">
        <f>Table1[[#This Row],[Total (HRK million)                                                                      ]]*1000000/Table1[[#This Row],[Population 2016]]</f>
        <v>480.53029308836375</v>
      </c>
      <c r="BA334" s="68">
        <v>9238</v>
      </c>
      <c r="BB334" s="52">
        <v>25.907225</v>
      </c>
      <c r="BC334" s="13">
        <f>Table1[[#This Row],[Total (HRK million)                                                           ]]*1000000/Table1[[#This Row],[Population 2015]]</f>
        <v>2804.419246590171</v>
      </c>
      <c r="BD334" s="52">
        <v>22.518856</v>
      </c>
      <c r="BE334" s="13">
        <f>Table1[[#This Row],[Total (HRK million) ]]*1000000/Table1[[#This Row],[Population 2015]]</f>
        <v>2437.6332539510718</v>
      </c>
      <c r="BF334" s="82">
        <f>Table1[[#This Row],[Total (HRK million)                                                           ]]-Table1[[#This Row],[Total (HRK million) ]]</f>
        <v>3.3883690000000009</v>
      </c>
      <c r="BG334" s="13">
        <f>Table1[[#This Row],[Total (HRK million)     ]]*1000000/Table1[[#This Row],[Population 2015]]</f>
        <v>366.78599263909945</v>
      </c>
      <c r="BH334" s="68">
        <v>9384</v>
      </c>
      <c r="BI334" s="88">
        <v>27.058634999999999</v>
      </c>
      <c r="BJ334" s="12">
        <f>Table1[[#This Row],[Total (HRK million)                                  ]]*1000000/Table1[[#This Row],[Population 2014]]</f>
        <v>2883.4862531969311</v>
      </c>
      <c r="BK334" s="88">
        <v>20.247323000000002</v>
      </c>
      <c r="BL334" s="12">
        <f>Table1[[#This Row],[Total (HRK million)    ]]*1000000/Table1[[#This Row],[Population 2014]]</f>
        <v>2157.643115942029</v>
      </c>
      <c r="BM334" s="88">
        <f>Table1[[#This Row],[Total (HRK million)                                  ]]-Table1[[#This Row],[Total (HRK million)    ]]</f>
        <v>6.8113119999999974</v>
      </c>
      <c r="BN334" s="12">
        <f>Table1[[#This Row],[Total (HRK million)      ]]*1000000/Table1[[#This Row],[Population 2014]]</f>
        <v>725.84313725490165</v>
      </c>
      <c r="BO334" s="94">
        <v>5</v>
      </c>
      <c r="BP334" s="53">
        <v>4</v>
      </c>
      <c r="BQ334" s="55">
        <v>3</v>
      </c>
      <c r="BR334" s="26">
        <v>4</v>
      </c>
      <c r="BS334" s="13">
        <v>4</v>
      </c>
      <c r="BT334" s="13">
        <v>3</v>
      </c>
      <c r="BU334" s="13">
        <v>3</v>
      </c>
      <c r="BV334" s="13">
        <v>2</v>
      </c>
      <c r="BW334" s="56">
        <v>0</v>
      </c>
    </row>
    <row r="335" spans="1:75" x14ac:dyDescent="0.25">
      <c r="A335" s="14" t="s">
        <v>608</v>
      </c>
      <c r="B335" s="15" t="s">
        <v>660</v>
      </c>
      <c r="C335" s="15" t="s">
        <v>477</v>
      </c>
      <c r="D335" s="47">
        <v>4975</v>
      </c>
      <c r="E335" s="46">
        <v>21.468357109999999</v>
      </c>
      <c r="F335" s="36">
        <f>Table1[[#This Row],[Total (HRK million)]]*1000000/Table1[[#This Row],[Population 2022]]</f>
        <v>4315.2476603015075</v>
      </c>
      <c r="G335" s="46">
        <v>19.797618100000001</v>
      </c>
      <c r="H335" s="36">
        <f>Table1[[#This Row],[Total (HRK million)                ]]*1000000/Table1[[#This Row],[Population 2022]]</f>
        <v>3979.420723618091</v>
      </c>
      <c r="I335" s="46">
        <v>1.6707390099999979</v>
      </c>
      <c r="J335" s="36">
        <f>Table1[[#This Row],[Total (HRK million)                           ]]*1000000/Table1[[#This Row],[Population 2022]]</f>
        <v>335.82693668341665</v>
      </c>
      <c r="K335" s="47">
        <v>4998</v>
      </c>
      <c r="L335" s="46">
        <v>23.572979</v>
      </c>
      <c r="M335" s="36">
        <f>Table1[[#This Row],[Total (HRK million)  ]]*1000000/Table1[[#This Row],[Population 2021]]</f>
        <v>4716.482392957183</v>
      </c>
      <c r="N335" s="46">
        <v>26.522327000000001</v>
      </c>
      <c r="O335" s="36">
        <f>Table1[[#This Row],[Total (HRK million)                 ]]*1000000/Table1[[#This Row],[Population 2021]]</f>
        <v>5306.5880352140857</v>
      </c>
      <c r="P335" s="46">
        <v>-2.9493480000000005</v>
      </c>
      <c r="Q335" s="36">
        <f>Table1[[#This Row],[Total (HRK million)                            ]]*1000000/Table1[[#This Row],[Population 2021]]</f>
        <v>-590.10564225690291</v>
      </c>
      <c r="R335" s="64">
        <v>5172</v>
      </c>
      <c r="S335" s="35">
        <v>18.814914000000002</v>
      </c>
      <c r="T335" s="36">
        <f>Table1[[#This Row],[Total (HRK million)   ]]*1000000/Table1[[#This Row],[Population 2020]]</f>
        <v>3637.8410672853829</v>
      </c>
      <c r="U335" s="35">
        <v>18.169273</v>
      </c>
      <c r="V335" s="36">
        <f>Table1[[#This Row],[Total (HRK million)                  ]]*1000000/Table1[[#This Row],[Population 2020]]</f>
        <v>3513.0071539056457</v>
      </c>
      <c r="W335" s="35">
        <f>Table1[[#This Row],[Total (HRK million)   ]]-Table1[[#This Row],[Total (HRK million)                  ]]</f>
        <v>0.64564100000000124</v>
      </c>
      <c r="X335" s="36">
        <f>Table1[[#This Row],[Total (HRK million)                             ]]*1000000/Table1[[#This Row],[Population 2020]]</f>
        <v>124.8339133797373</v>
      </c>
      <c r="Y335" s="68">
        <v>5190</v>
      </c>
      <c r="Z335" s="7">
        <v>18.471084999999999</v>
      </c>
      <c r="AA335" s="6">
        <f>Table1[[#This Row],[Total (HRK million)                     ]]*1000000/Table1[[#This Row],[Population 2019                 ]]</f>
        <v>3558.9759152215802</v>
      </c>
      <c r="AB335" s="7">
        <v>14.375292</v>
      </c>
      <c r="AC335" s="6">
        <f>Table1[[#This Row],[Total (HRK million)                                   ]]*1000000/Table1[[#This Row],[Population 2019                 ]]</f>
        <v>2769.8057803468209</v>
      </c>
      <c r="AD335" s="7">
        <f>Table1[[#This Row],[Total (HRK million)                     ]]-Table1[[#This Row],[Total (HRK million)                                   ]]</f>
        <v>4.0957929999999987</v>
      </c>
      <c r="AE335" s="8">
        <f>Table1[[#This Row],[Total (HRK million)                       ]]*1000000/Table1[[#This Row],[Population 2019                 ]]</f>
        <v>789.1701348747589</v>
      </c>
      <c r="AF335" s="6">
        <v>5165</v>
      </c>
      <c r="AG335" s="7">
        <v>18.823343000000001</v>
      </c>
      <c r="AH335" s="6">
        <f>Table1[[#This Row],[Total (HRK million)                                 ]]*1000000/Table1[[#This Row],[Population 2018]]</f>
        <v>3644.4032913843175</v>
      </c>
      <c r="AI335" s="7">
        <v>16.410727000000001</v>
      </c>
      <c r="AJ335" s="6">
        <f>Table1[[#This Row],[Total (HRK million)                                     ]]*1000000/Table1[[#This Row],[Population 2018]]</f>
        <v>3177.2946757018399</v>
      </c>
      <c r="AK335" s="7">
        <f>Table1[[#This Row],[Total (HRK million)                                 ]]-Table1[[#This Row],[Total (HRK million)                                     ]]</f>
        <v>2.4126159999999999</v>
      </c>
      <c r="AL335" s="8">
        <f>Table1[[#This Row],[Total (HRK million)                                      ]]*1000000/Table1[[#This Row],[Population 2018]]</f>
        <v>467.10861568247822</v>
      </c>
      <c r="AM335" s="9">
        <v>5168</v>
      </c>
      <c r="AN335" s="10">
        <v>12.797478999999999</v>
      </c>
      <c r="AO335" s="11">
        <f>Table1[[#This Row],[Total (HRK million)                                         ]]*1000000/Table1[[#This Row],[Population 2017               ]]</f>
        <v>2476.2923761609909</v>
      </c>
      <c r="AP335" s="10">
        <v>11.386143000000001</v>
      </c>
      <c r="AQ335" s="11">
        <f>Table1[[#This Row],[Total (HRK million)                                          ]]*1000000/Table1[[#This Row],[Population 2017               ]]</f>
        <v>2203.2010448916408</v>
      </c>
      <c r="AR335" s="10">
        <f>Table1[[#This Row],[Total (HRK million)                                         ]]-Table1[[#This Row],[Total (HRK million)                                          ]]</f>
        <v>1.4113359999999986</v>
      </c>
      <c r="AS335" s="11">
        <f>Table1[[#This Row],[Total (HRK million)                                                  ]]*1000000/Table1[[#This Row],[Population 2017               ]]</f>
        <v>273.09133126934955</v>
      </c>
      <c r="AT335" s="45">
        <v>5218</v>
      </c>
      <c r="AU335" s="46">
        <v>11.600317</v>
      </c>
      <c r="AV335" s="13">
        <f>Table1[[#This Row],[Total (HRK million)                                ]]*1000000/Table1[[#This Row],[Population 2016]]</f>
        <v>2223.1347259486392</v>
      </c>
      <c r="AW335" s="46">
        <v>12.802281000000001</v>
      </c>
      <c r="AX335" s="13">
        <f>Table1[[#This Row],[Total (HRK million)                                                        ]]*1000000/Table1[[#This Row],[Population 2016]]</f>
        <v>2453.4842851667304</v>
      </c>
      <c r="AY335" s="82">
        <f>Table1[[#This Row],[Total (HRK million)                                ]]-Table1[[#This Row],[Total (HRK million)                                                        ]]</f>
        <v>-1.2019640000000003</v>
      </c>
      <c r="AZ335" s="13">
        <f>Table1[[#This Row],[Total (HRK million)                                                                      ]]*1000000/Table1[[#This Row],[Population 2016]]</f>
        <v>-230.34955921809126</v>
      </c>
      <c r="BA335" s="68">
        <v>5253</v>
      </c>
      <c r="BB335" s="52">
        <v>12.694407999999999</v>
      </c>
      <c r="BC335" s="13">
        <f>Table1[[#This Row],[Total (HRK million)                                                           ]]*1000000/Table1[[#This Row],[Population 2015]]</f>
        <v>2416.6015610127547</v>
      </c>
      <c r="BD335" s="52">
        <v>13.586672999999999</v>
      </c>
      <c r="BE335" s="13">
        <f>Table1[[#This Row],[Total (HRK million) ]]*1000000/Table1[[#This Row],[Population 2015]]</f>
        <v>2586.4597372929757</v>
      </c>
      <c r="BF335" s="82">
        <f>Table1[[#This Row],[Total (HRK million)                                                           ]]-Table1[[#This Row],[Total (HRK million) ]]</f>
        <v>-0.89226500000000009</v>
      </c>
      <c r="BG335" s="13">
        <f>Table1[[#This Row],[Total (HRK million)     ]]*1000000/Table1[[#This Row],[Population 2015]]</f>
        <v>-169.85817628022085</v>
      </c>
      <c r="BH335" s="68">
        <v>5303</v>
      </c>
      <c r="BI335" s="88">
        <v>12.490738</v>
      </c>
      <c r="BJ335" s="12">
        <f>Table1[[#This Row],[Total (HRK million)                                  ]]*1000000/Table1[[#This Row],[Population 2014]]</f>
        <v>2355.4097680558175</v>
      </c>
      <c r="BK335" s="88">
        <v>11.369782000000001</v>
      </c>
      <c r="BL335" s="12">
        <f>Table1[[#This Row],[Total (HRK million)    ]]*1000000/Table1[[#This Row],[Population 2014]]</f>
        <v>2144.0282858759192</v>
      </c>
      <c r="BM335" s="88">
        <f>Table1[[#This Row],[Total (HRK million)                                  ]]-Table1[[#This Row],[Total (HRK million)    ]]</f>
        <v>1.1209559999999996</v>
      </c>
      <c r="BN335" s="12">
        <f>Table1[[#This Row],[Total (HRK million)      ]]*1000000/Table1[[#This Row],[Population 2014]]</f>
        <v>211.38148217989809</v>
      </c>
      <c r="BO335" s="94">
        <v>2</v>
      </c>
      <c r="BP335" s="53">
        <v>4</v>
      </c>
      <c r="BQ335" s="55">
        <v>2</v>
      </c>
      <c r="BR335" s="26">
        <v>2</v>
      </c>
      <c r="BS335" s="13">
        <v>1</v>
      </c>
      <c r="BT335" s="13">
        <v>1</v>
      </c>
      <c r="BU335" s="13">
        <v>3</v>
      </c>
      <c r="BV335" s="13">
        <v>1</v>
      </c>
      <c r="BW335" s="56">
        <v>0</v>
      </c>
    </row>
    <row r="336" spans="1:75" x14ac:dyDescent="0.25">
      <c r="A336" s="14" t="s">
        <v>607</v>
      </c>
      <c r="B336" s="15" t="s">
        <v>664</v>
      </c>
      <c r="C336" s="15" t="s">
        <v>89</v>
      </c>
      <c r="D336" s="47">
        <v>4754</v>
      </c>
      <c r="E336" s="46">
        <v>29.190015260000003</v>
      </c>
      <c r="F336" s="36">
        <f>Table1[[#This Row],[Total (HRK million)]]*1000000/Table1[[#This Row],[Population 2022]]</f>
        <v>6140.0957635675222</v>
      </c>
      <c r="G336" s="46">
        <v>30.56882586</v>
      </c>
      <c r="H336" s="36">
        <f>Table1[[#This Row],[Total (HRK million)                ]]*1000000/Table1[[#This Row],[Population 2022]]</f>
        <v>6430.1274421539756</v>
      </c>
      <c r="I336" s="46">
        <v>-1.3788105999999978</v>
      </c>
      <c r="J336" s="36">
        <f>Table1[[#This Row],[Total (HRK million)                           ]]*1000000/Table1[[#This Row],[Population 2022]]</f>
        <v>-290.03167858645304</v>
      </c>
      <c r="K336" s="47">
        <v>4899</v>
      </c>
      <c r="L336" s="46">
        <v>40.085123000000003</v>
      </c>
      <c r="M336" s="36">
        <f>Table1[[#This Row],[Total (HRK million)  ]]*1000000/Table1[[#This Row],[Population 2021]]</f>
        <v>8182.3072055521534</v>
      </c>
      <c r="N336" s="46">
        <v>35.257773999999998</v>
      </c>
      <c r="O336" s="36">
        <f>Table1[[#This Row],[Total (HRK million)                 ]]*1000000/Table1[[#This Row],[Population 2021]]</f>
        <v>7196.9328434374365</v>
      </c>
      <c r="P336" s="46">
        <v>4.8273490000000052</v>
      </c>
      <c r="Q336" s="36">
        <f>Table1[[#This Row],[Total (HRK million)                            ]]*1000000/Table1[[#This Row],[Population 2021]]</f>
        <v>985.37436211471845</v>
      </c>
      <c r="R336" s="64">
        <v>4910</v>
      </c>
      <c r="S336" s="35">
        <v>38.195213000000003</v>
      </c>
      <c r="T336" s="36">
        <f>Table1[[#This Row],[Total (HRK million)   ]]*1000000/Table1[[#This Row],[Population 2020]]</f>
        <v>7779.0657841140528</v>
      </c>
      <c r="U336" s="35">
        <v>44.078408000000003</v>
      </c>
      <c r="V336" s="36">
        <f>Table1[[#This Row],[Total (HRK million)                  ]]*1000000/Table1[[#This Row],[Population 2020]]</f>
        <v>8977.2725050916506</v>
      </c>
      <c r="W336" s="35">
        <f>Table1[[#This Row],[Total (HRK million)   ]]-Table1[[#This Row],[Total (HRK million)                  ]]</f>
        <v>-5.8831950000000006</v>
      </c>
      <c r="X336" s="36">
        <f>Table1[[#This Row],[Total (HRK million)                             ]]*1000000/Table1[[#This Row],[Population 2020]]</f>
        <v>-1198.2067209775969</v>
      </c>
      <c r="Y336" s="68">
        <v>5056</v>
      </c>
      <c r="Z336" s="7">
        <v>42.770215</v>
      </c>
      <c r="AA336" s="6">
        <f>Table1[[#This Row],[Total (HRK million)                     ]]*1000000/Table1[[#This Row],[Population 2019                 ]]</f>
        <v>8459.2988528481019</v>
      </c>
      <c r="AB336" s="7">
        <v>46.587178000000002</v>
      </c>
      <c r="AC336" s="6">
        <f>Table1[[#This Row],[Total (HRK million)                                   ]]*1000000/Table1[[#This Row],[Population 2019                 ]]</f>
        <v>9214.2361550632904</v>
      </c>
      <c r="AD336" s="7">
        <f>Table1[[#This Row],[Total (HRK million)                     ]]-Table1[[#This Row],[Total (HRK million)                                   ]]</f>
        <v>-3.8169630000000012</v>
      </c>
      <c r="AE336" s="8">
        <f>Table1[[#This Row],[Total (HRK million)                       ]]*1000000/Table1[[#This Row],[Population 2019                 ]]</f>
        <v>-754.93730221519013</v>
      </c>
      <c r="AF336" s="6">
        <v>5238</v>
      </c>
      <c r="AG336" s="7">
        <v>31.417414999999998</v>
      </c>
      <c r="AH336" s="6">
        <f>Table1[[#This Row],[Total (HRK million)                                 ]]*1000000/Table1[[#This Row],[Population 2018]]</f>
        <v>5997.9791905307366</v>
      </c>
      <c r="AI336" s="7">
        <v>27.818919999999999</v>
      </c>
      <c r="AJ336" s="6">
        <f>Table1[[#This Row],[Total (HRK million)                                     ]]*1000000/Table1[[#This Row],[Population 2018]]</f>
        <v>5310.9812905689196</v>
      </c>
      <c r="AK336" s="7">
        <f>Table1[[#This Row],[Total (HRK million)                                 ]]-Table1[[#This Row],[Total (HRK million)                                     ]]</f>
        <v>3.5984949999999998</v>
      </c>
      <c r="AL336" s="8">
        <f>Table1[[#This Row],[Total (HRK million)                                      ]]*1000000/Table1[[#This Row],[Population 2018]]</f>
        <v>686.99789996181744</v>
      </c>
      <c r="AM336" s="9">
        <v>5447</v>
      </c>
      <c r="AN336" s="10">
        <v>15.843425999999999</v>
      </c>
      <c r="AO336" s="11">
        <f>Table1[[#This Row],[Total (HRK million)                                         ]]*1000000/Table1[[#This Row],[Population 2017               ]]</f>
        <v>2908.651734899945</v>
      </c>
      <c r="AP336" s="10">
        <v>18.093046000000001</v>
      </c>
      <c r="AQ336" s="11">
        <f>Table1[[#This Row],[Total (HRK million)                                          ]]*1000000/Table1[[#This Row],[Population 2017               ]]</f>
        <v>3321.6533871856068</v>
      </c>
      <c r="AR336" s="10">
        <f>Table1[[#This Row],[Total (HRK million)                                         ]]-Table1[[#This Row],[Total (HRK million)                                          ]]</f>
        <v>-2.249620000000002</v>
      </c>
      <c r="AS336" s="11">
        <f>Table1[[#This Row],[Total (HRK million)                                                  ]]*1000000/Table1[[#This Row],[Population 2017               ]]</f>
        <v>-413.00165228566215</v>
      </c>
      <c r="AT336" s="45">
        <v>5633</v>
      </c>
      <c r="AU336" s="46">
        <v>15.192218</v>
      </c>
      <c r="AV336" s="13">
        <f>Table1[[#This Row],[Total (HRK million)                                ]]*1000000/Table1[[#This Row],[Population 2016]]</f>
        <v>2697.0030179300552</v>
      </c>
      <c r="AW336" s="46">
        <v>13.961446</v>
      </c>
      <c r="AX336" s="13">
        <f>Table1[[#This Row],[Total (HRK million)                                                        ]]*1000000/Table1[[#This Row],[Population 2016]]</f>
        <v>2478.5098526540032</v>
      </c>
      <c r="AY336" s="82">
        <f>Table1[[#This Row],[Total (HRK million)                                ]]-Table1[[#This Row],[Total (HRK million)                                                        ]]</f>
        <v>1.230772</v>
      </c>
      <c r="AZ336" s="13">
        <f>Table1[[#This Row],[Total (HRK million)                                                                      ]]*1000000/Table1[[#This Row],[Population 2016]]</f>
        <v>218.49316527605183</v>
      </c>
      <c r="BA336" s="68">
        <v>5836</v>
      </c>
      <c r="BB336" s="52">
        <v>14.134404999999999</v>
      </c>
      <c r="BC336" s="13">
        <f>Table1[[#This Row],[Total (HRK million)                                                           ]]*1000000/Table1[[#This Row],[Population 2015]]</f>
        <v>2421.9336874571623</v>
      </c>
      <c r="BD336" s="52">
        <v>15.273524999999999</v>
      </c>
      <c r="BE336" s="13">
        <f>Table1[[#This Row],[Total (HRK million) ]]*1000000/Table1[[#This Row],[Population 2015]]</f>
        <v>2617.1221727210418</v>
      </c>
      <c r="BF336" s="82">
        <f>Table1[[#This Row],[Total (HRK million)                                                           ]]-Table1[[#This Row],[Total (HRK million) ]]</f>
        <v>-1.1391200000000001</v>
      </c>
      <c r="BG336" s="13">
        <f>Table1[[#This Row],[Total (HRK million)     ]]*1000000/Table1[[#This Row],[Population 2015]]</f>
        <v>-195.18848526387941</v>
      </c>
      <c r="BH336" s="68">
        <v>6014</v>
      </c>
      <c r="BI336" s="88">
        <v>13.475094</v>
      </c>
      <c r="BJ336" s="12">
        <f>Table1[[#This Row],[Total (HRK million)                                  ]]*1000000/Table1[[#This Row],[Population 2014]]</f>
        <v>2240.6208846025938</v>
      </c>
      <c r="BK336" s="88">
        <v>11.342145</v>
      </c>
      <c r="BL336" s="12">
        <f>Table1[[#This Row],[Total (HRK million)    ]]*1000000/Table1[[#This Row],[Population 2014]]</f>
        <v>1885.9569338210842</v>
      </c>
      <c r="BM336" s="88">
        <f>Table1[[#This Row],[Total (HRK million)                                  ]]-Table1[[#This Row],[Total (HRK million)    ]]</f>
        <v>2.132949</v>
      </c>
      <c r="BN336" s="12">
        <f>Table1[[#This Row],[Total (HRK million)      ]]*1000000/Table1[[#This Row],[Population 2014]]</f>
        <v>354.66395078150981</v>
      </c>
      <c r="BO336" s="94">
        <v>3</v>
      </c>
      <c r="BP336" s="53">
        <v>5</v>
      </c>
      <c r="BQ336" s="55">
        <v>5</v>
      </c>
      <c r="BR336" s="26">
        <v>5</v>
      </c>
      <c r="BS336" s="13">
        <v>1</v>
      </c>
      <c r="BT336" s="13">
        <v>2</v>
      </c>
      <c r="BU336" s="13">
        <v>1</v>
      </c>
      <c r="BV336" s="13">
        <v>1</v>
      </c>
      <c r="BW336" s="56">
        <v>0</v>
      </c>
    </row>
    <row r="337" spans="1:75" x14ac:dyDescent="0.25">
      <c r="A337" s="14" t="s">
        <v>607</v>
      </c>
      <c r="B337" s="15" t="s">
        <v>24</v>
      </c>
      <c r="C337" s="15" t="s">
        <v>26</v>
      </c>
      <c r="D337" s="45">
        <v>5759</v>
      </c>
      <c r="E337" s="44">
        <v>25.717094960000001</v>
      </c>
      <c r="F337" s="40">
        <f>Table1[[#This Row],[Total (HRK million)]]*1000000/Table1[[#This Row],[Population 2022]]</f>
        <v>4465.5486994269841</v>
      </c>
      <c r="G337" s="44">
        <v>28.667451589999999</v>
      </c>
      <c r="H337" s="40">
        <f>Table1[[#This Row],[Total (HRK million)                ]]*1000000/Table1[[#This Row],[Population 2022]]</f>
        <v>4977.8523337384959</v>
      </c>
      <c r="I337" s="44">
        <v>-2.950356629999999</v>
      </c>
      <c r="J337" s="40">
        <f>Table1[[#This Row],[Total (HRK million)                           ]]*1000000/Table1[[#This Row],[Population 2022]]</f>
        <v>-512.30363431151227</v>
      </c>
      <c r="K337" s="45">
        <v>5837</v>
      </c>
      <c r="L337" s="44">
        <v>26.420831</v>
      </c>
      <c r="M337" s="40">
        <f>Table1[[#This Row],[Total (HRK million)  ]]*1000000/Table1[[#This Row],[Population 2021]]</f>
        <v>4526.4401233510362</v>
      </c>
      <c r="N337" s="44">
        <v>28.381048</v>
      </c>
      <c r="O337" s="40">
        <f>Table1[[#This Row],[Total (HRK million)                 ]]*1000000/Table1[[#This Row],[Population 2021]]</f>
        <v>4862.2662326537602</v>
      </c>
      <c r="P337" s="44">
        <v>-1.9602170000000001</v>
      </c>
      <c r="Q337" s="40">
        <f>Table1[[#This Row],[Total (HRK million)                            ]]*1000000/Table1[[#This Row],[Population 2021]]</f>
        <v>-335.82610930272398</v>
      </c>
      <c r="R337" s="64">
        <v>5905</v>
      </c>
      <c r="S337" s="35">
        <v>29.759111999999998</v>
      </c>
      <c r="T337" s="36">
        <f>Table1[[#This Row],[Total (HRK million)   ]]*1000000/Table1[[#This Row],[Population 2020]]</f>
        <v>5039.6464013547838</v>
      </c>
      <c r="U337" s="35">
        <v>36.238802999999997</v>
      </c>
      <c r="V337" s="36">
        <f>Table1[[#This Row],[Total (HRK million)                  ]]*1000000/Table1[[#This Row],[Population 2020]]</f>
        <v>6136.9691786621506</v>
      </c>
      <c r="W337" s="35">
        <f>Table1[[#This Row],[Total (HRK million)   ]]-Table1[[#This Row],[Total (HRK million)                  ]]</f>
        <v>-6.479690999999999</v>
      </c>
      <c r="X337" s="36">
        <f>Table1[[#This Row],[Total (HRK million)                             ]]*1000000/Table1[[#This Row],[Population 2020]]</f>
        <v>-1097.3227773073666</v>
      </c>
      <c r="Y337" s="68">
        <v>5993</v>
      </c>
      <c r="Z337" s="7">
        <v>42.939875000000001</v>
      </c>
      <c r="AA337" s="6">
        <f>Table1[[#This Row],[Total (HRK million)                     ]]*1000000/Table1[[#This Row],[Population 2019                 ]]</f>
        <v>7165.0050058401466</v>
      </c>
      <c r="AB337" s="7">
        <v>29.753091000000001</v>
      </c>
      <c r="AC337" s="6">
        <f>Table1[[#This Row],[Total (HRK million)                                   ]]*1000000/Table1[[#This Row],[Population 2019                 ]]</f>
        <v>4964.6405806774574</v>
      </c>
      <c r="AD337" s="7">
        <f>Table1[[#This Row],[Total (HRK million)                     ]]-Table1[[#This Row],[Total (HRK million)                                   ]]</f>
        <v>13.186783999999999</v>
      </c>
      <c r="AE337" s="8">
        <f>Table1[[#This Row],[Total (HRK million)                       ]]*1000000/Table1[[#This Row],[Population 2019                 ]]</f>
        <v>2200.3644251626897</v>
      </c>
      <c r="AF337" s="6">
        <v>6138</v>
      </c>
      <c r="AG337" s="7">
        <v>24.162185000000001</v>
      </c>
      <c r="AH337" s="6">
        <f>Table1[[#This Row],[Total (HRK million)                                 ]]*1000000/Table1[[#This Row],[Population 2018]]</f>
        <v>3936.4915281850767</v>
      </c>
      <c r="AI337" s="7">
        <v>26.030448</v>
      </c>
      <c r="AJ337" s="6">
        <f>Table1[[#This Row],[Total (HRK million)                                     ]]*1000000/Table1[[#This Row],[Population 2018]]</f>
        <v>4240.868035190616</v>
      </c>
      <c r="AK337" s="7">
        <f>Table1[[#This Row],[Total (HRK million)                                 ]]-Table1[[#This Row],[Total (HRK million)                                     ]]</f>
        <v>-1.8682629999999989</v>
      </c>
      <c r="AL337" s="8">
        <f>Table1[[#This Row],[Total (HRK million)                                      ]]*1000000/Table1[[#This Row],[Population 2018]]</f>
        <v>-304.37650700553905</v>
      </c>
      <c r="AM337" s="9">
        <v>6244</v>
      </c>
      <c r="AN337" s="10">
        <v>24.911819999999999</v>
      </c>
      <c r="AO337" s="11">
        <f>Table1[[#This Row],[Total (HRK million)                                         ]]*1000000/Table1[[#This Row],[Population 2017               ]]</f>
        <v>3989.7213324791801</v>
      </c>
      <c r="AP337" s="10">
        <v>24.426219</v>
      </c>
      <c r="AQ337" s="11">
        <f>Table1[[#This Row],[Total (HRK million)                                          ]]*1000000/Table1[[#This Row],[Population 2017               ]]</f>
        <v>3911.9505124919924</v>
      </c>
      <c r="AR337" s="10">
        <f>Table1[[#This Row],[Total (HRK million)                                         ]]-Table1[[#This Row],[Total (HRK million)                                          ]]</f>
        <v>0.48560099999999906</v>
      </c>
      <c r="AS337" s="11">
        <f>Table1[[#This Row],[Total (HRK million)                                                  ]]*1000000/Table1[[#This Row],[Population 2017               ]]</f>
        <v>77.770819987187551</v>
      </c>
      <c r="AT337" s="45">
        <v>6316</v>
      </c>
      <c r="AU337" s="46">
        <v>27.463253999999999</v>
      </c>
      <c r="AV337" s="13">
        <f>Table1[[#This Row],[Total (HRK million)                                ]]*1000000/Table1[[#This Row],[Population 2016]]</f>
        <v>4348.2036098796707</v>
      </c>
      <c r="AW337" s="46">
        <v>17.762854999999998</v>
      </c>
      <c r="AX337" s="13">
        <f>Table1[[#This Row],[Total (HRK million)                                                        ]]*1000000/Table1[[#This Row],[Population 2016]]</f>
        <v>2812.3582963901204</v>
      </c>
      <c r="AY337" s="82">
        <f>Table1[[#This Row],[Total (HRK million)                                ]]-Table1[[#This Row],[Total (HRK million)                                                        ]]</f>
        <v>9.7003990000000009</v>
      </c>
      <c r="AZ337" s="13">
        <f>Table1[[#This Row],[Total (HRK million)                                                                      ]]*1000000/Table1[[#This Row],[Population 2016]]</f>
        <v>1535.8453134895503</v>
      </c>
      <c r="BA337" s="68">
        <v>6457</v>
      </c>
      <c r="BB337" s="52">
        <v>12.808664</v>
      </c>
      <c r="BC337" s="13">
        <f>Table1[[#This Row],[Total (HRK million)                                                           ]]*1000000/Table1[[#This Row],[Population 2015]]</f>
        <v>1983.6865417376491</v>
      </c>
      <c r="BD337" s="52">
        <v>17.045548</v>
      </c>
      <c r="BE337" s="13">
        <f>Table1[[#This Row],[Total (HRK million) ]]*1000000/Table1[[#This Row],[Population 2015]]</f>
        <v>2639.855660523463</v>
      </c>
      <c r="BF337" s="82">
        <f>Table1[[#This Row],[Total (HRK million)                                                           ]]-Table1[[#This Row],[Total (HRK million) ]]</f>
        <v>-4.2368839999999999</v>
      </c>
      <c r="BG337" s="13">
        <f>Table1[[#This Row],[Total (HRK million)     ]]*1000000/Table1[[#This Row],[Population 2015]]</f>
        <v>-656.16911878581379</v>
      </c>
      <c r="BH337" s="68">
        <v>6570</v>
      </c>
      <c r="BI337" s="88">
        <v>14.859978999999999</v>
      </c>
      <c r="BJ337" s="12">
        <f>Table1[[#This Row],[Total (HRK million)                                  ]]*1000000/Table1[[#This Row],[Population 2014]]</f>
        <v>2261.7928462709283</v>
      </c>
      <c r="BK337" s="88">
        <v>15.685769000000001</v>
      </c>
      <c r="BL337" s="12">
        <f>Table1[[#This Row],[Total (HRK million)    ]]*1000000/Table1[[#This Row],[Population 2014]]</f>
        <v>2387.4838660578384</v>
      </c>
      <c r="BM337" s="88">
        <f>Table1[[#This Row],[Total (HRK million)                                  ]]-Table1[[#This Row],[Total (HRK million)    ]]</f>
        <v>-0.82579000000000136</v>
      </c>
      <c r="BN337" s="12">
        <f>Table1[[#This Row],[Total (HRK million)      ]]*1000000/Table1[[#This Row],[Population 2014]]</f>
        <v>-125.69101978691042</v>
      </c>
      <c r="BO337" s="94">
        <v>5</v>
      </c>
      <c r="BP337" s="53">
        <v>5</v>
      </c>
      <c r="BQ337" s="55">
        <v>5</v>
      </c>
      <c r="BR337" s="26">
        <v>5</v>
      </c>
      <c r="BS337" s="13">
        <v>5</v>
      </c>
      <c r="BT337" s="13">
        <v>5</v>
      </c>
      <c r="BU337" s="13">
        <v>5</v>
      </c>
      <c r="BV337" s="13">
        <v>5</v>
      </c>
      <c r="BW337" s="56">
        <v>3</v>
      </c>
    </row>
    <row r="338" spans="1:75" x14ac:dyDescent="0.25">
      <c r="A338" s="14" t="s">
        <v>607</v>
      </c>
      <c r="B338" s="15" t="s">
        <v>75</v>
      </c>
      <c r="C338" s="16" t="s">
        <v>74</v>
      </c>
      <c r="D338" s="47">
        <v>3176</v>
      </c>
      <c r="E338" s="46">
        <v>34.146686029999998</v>
      </c>
      <c r="F338" s="36">
        <f>Table1[[#This Row],[Total (HRK million)]]*1000000/Table1[[#This Row],[Population 2022]]</f>
        <v>10751.47545025189</v>
      </c>
      <c r="G338" s="46">
        <v>32.399101250000001</v>
      </c>
      <c r="H338" s="36">
        <f>Table1[[#This Row],[Total (HRK million)                ]]*1000000/Table1[[#This Row],[Population 2022]]</f>
        <v>10201.228353274559</v>
      </c>
      <c r="I338" s="46">
        <v>1.7475847800000013</v>
      </c>
      <c r="J338" s="36">
        <f>Table1[[#This Row],[Total (HRK million)                           ]]*1000000/Table1[[#This Row],[Population 2022]]</f>
        <v>550.24709697733033</v>
      </c>
      <c r="K338" s="47">
        <v>3175</v>
      </c>
      <c r="L338" s="46">
        <v>29.562366000000001</v>
      </c>
      <c r="M338" s="36">
        <f>Table1[[#This Row],[Total (HRK million)  ]]*1000000/Table1[[#This Row],[Population 2021]]</f>
        <v>9310.9814173228351</v>
      </c>
      <c r="N338" s="46">
        <v>23.605101999999999</v>
      </c>
      <c r="O338" s="36">
        <f>Table1[[#This Row],[Total (HRK million)                 ]]*1000000/Table1[[#This Row],[Population 2021]]</f>
        <v>7434.6777952755901</v>
      </c>
      <c r="P338" s="46">
        <v>5.9572640000000021</v>
      </c>
      <c r="Q338" s="36">
        <f>Table1[[#This Row],[Total (HRK million)                            ]]*1000000/Table1[[#This Row],[Population 2021]]</f>
        <v>1876.3036220472447</v>
      </c>
      <c r="R338" s="64">
        <v>3751</v>
      </c>
      <c r="S338" s="35">
        <v>27.167973</v>
      </c>
      <c r="T338" s="18">
        <f>Table1[[#This Row],[Total (HRK million)   ]]*1000000/Table1[[#This Row],[Population 2020]]</f>
        <v>7242.8613703012534</v>
      </c>
      <c r="U338" s="35">
        <v>25.704761999999999</v>
      </c>
      <c r="V338" s="18">
        <f>Table1[[#This Row],[Total (HRK million)                  ]]*1000000/Table1[[#This Row],[Population 2020]]</f>
        <v>6852.7757931218339</v>
      </c>
      <c r="W338" s="35">
        <f>Table1[[#This Row],[Total (HRK million)   ]]-Table1[[#This Row],[Total (HRK million)                  ]]</f>
        <v>1.4632110000000011</v>
      </c>
      <c r="X338" s="18">
        <f>Table1[[#This Row],[Total (HRK million)                             ]]*1000000/Table1[[#This Row],[Population 2020]]</f>
        <v>390.08557717941915</v>
      </c>
      <c r="Y338" s="68">
        <v>3731</v>
      </c>
      <c r="Z338" s="7">
        <v>27.468427999999999</v>
      </c>
      <c r="AA338" s="6">
        <f>Table1[[#This Row],[Total (HRK million)                     ]]*1000000/Table1[[#This Row],[Population 2019                 ]]</f>
        <v>7362.2160278745641</v>
      </c>
      <c r="AB338" s="7">
        <v>25.910899000000001</v>
      </c>
      <c r="AC338" s="6">
        <f>Table1[[#This Row],[Total (HRK million)                                   ]]*1000000/Table1[[#This Row],[Population 2019                 ]]</f>
        <v>6944.7598499061914</v>
      </c>
      <c r="AD338" s="7">
        <f>Table1[[#This Row],[Total (HRK million)                     ]]-Table1[[#This Row],[Total (HRK million)                                   ]]</f>
        <v>1.5575289999999988</v>
      </c>
      <c r="AE338" s="8">
        <f>Table1[[#This Row],[Total (HRK million)                       ]]*1000000/Table1[[#This Row],[Population 2019                 ]]</f>
        <v>417.4561779683728</v>
      </c>
      <c r="AF338" s="6">
        <v>3721</v>
      </c>
      <c r="AG338" s="7">
        <v>27.572471</v>
      </c>
      <c r="AH338" s="6">
        <f>Table1[[#This Row],[Total (HRK million)                                 ]]*1000000/Table1[[#This Row],[Population 2018]]</f>
        <v>7409.9626444504165</v>
      </c>
      <c r="AI338" s="7">
        <v>52.294440999999999</v>
      </c>
      <c r="AJ338" s="6">
        <f>Table1[[#This Row],[Total (HRK million)                                     ]]*1000000/Table1[[#This Row],[Population 2018]]</f>
        <v>14053.867508734211</v>
      </c>
      <c r="AK338" s="7">
        <f>Table1[[#This Row],[Total (HRK million)                                 ]]-Table1[[#This Row],[Total (HRK million)                                     ]]</f>
        <v>-24.721969999999999</v>
      </c>
      <c r="AL338" s="8">
        <f>Table1[[#This Row],[Total (HRK million)                                      ]]*1000000/Table1[[#This Row],[Population 2018]]</f>
        <v>-6643.9048642837943</v>
      </c>
      <c r="AM338" s="9">
        <v>3683</v>
      </c>
      <c r="AN338" s="10">
        <v>22.819023999999999</v>
      </c>
      <c r="AO338" s="11">
        <f>Table1[[#This Row],[Total (HRK million)                                         ]]*1000000/Table1[[#This Row],[Population 2017               ]]</f>
        <v>6195.7708389899535</v>
      </c>
      <c r="AP338" s="10">
        <v>23.527899999999999</v>
      </c>
      <c r="AQ338" s="11">
        <f>Table1[[#This Row],[Total (HRK million)                                          ]]*1000000/Table1[[#This Row],[Population 2017               ]]</f>
        <v>6388.2432799348353</v>
      </c>
      <c r="AR338" s="10">
        <f>Table1[[#This Row],[Total (HRK million)                                         ]]-Table1[[#This Row],[Total (HRK million)                                          ]]</f>
        <v>-0.70887600000000006</v>
      </c>
      <c r="AS338" s="11">
        <f>Table1[[#This Row],[Total (HRK million)                                                  ]]*1000000/Table1[[#This Row],[Population 2017               ]]</f>
        <v>-192.47244094488192</v>
      </c>
      <c r="AT338" s="45">
        <v>3700</v>
      </c>
      <c r="AU338" s="46">
        <v>29.723106000000001</v>
      </c>
      <c r="AV338" s="13">
        <f>Table1[[#This Row],[Total (HRK million)                                ]]*1000000/Table1[[#This Row],[Population 2016]]</f>
        <v>8033.2718918918918</v>
      </c>
      <c r="AW338" s="46">
        <v>41.305110999999997</v>
      </c>
      <c r="AX338" s="13">
        <f>Table1[[#This Row],[Total (HRK million)                                                        ]]*1000000/Table1[[#This Row],[Population 2016]]</f>
        <v>11163.543513513514</v>
      </c>
      <c r="AY338" s="82">
        <f>Table1[[#This Row],[Total (HRK million)                                ]]-Table1[[#This Row],[Total (HRK million)                                                        ]]</f>
        <v>-11.582004999999995</v>
      </c>
      <c r="AZ338" s="13">
        <f>Table1[[#This Row],[Total (HRK million)                                                                      ]]*1000000/Table1[[#This Row],[Population 2016]]</f>
        <v>-3130.2716216216199</v>
      </c>
      <c r="BA338" s="68">
        <v>3722</v>
      </c>
      <c r="BB338" s="52">
        <v>23.248131000000001</v>
      </c>
      <c r="BC338" s="13">
        <f>Table1[[#This Row],[Total (HRK million)                                                           ]]*1000000/Table1[[#This Row],[Population 2015]]</f>
        <v>6246.1394411606661</v>
      </c>
      <c r="BD338" s="52">
        <v>24.147264</v>
      </c>
      <c r="BE338" s="13">
        <f>Table1[[#This Row],[Total (HRK million) ]]*1000000/Table1[[#This Row],[Population 2015]]</f>
        <v>6487.7119828049435</v>
      </c>
      <c r="BF338" s="82">
        <f>Table1[[#This Row],[Total (HRK million)                                                           ]]-Table1[[#This Row],[Total (HRK million) ]]</f>
        <v>-0.89913299999999907</v>
      </c>
      <c r="BG338" s="13">
        <f>Table1[[#This Row],[Total (HRK million)     ]]*1000000/Table1[[#This Row],[Population 2015]]</f>
        <v>-241.57254164427701</v>
      </c>
      <c r="BH338" s="68">
        <v>3745</v>
      </c>
      <c r="BI338" s="88">
        <v>20.314581</v>
      </c>
      <c r="BJ338" s="12">
        <f>Table1[[#This Row],[Total (HRK million)                                  ]]*1000000/Table1[[#This Row],[Population 2014]]</f>
        <v>5424.454205607477</v>
      </c>
      <c r="BK338" s="88">
        <v>17.668761</v>
      </c>
      <c r="BL338" s="12">
        <f>Table1[[#This Row],[Total (HRK million)    ]]*1000000/Table1[[#This Row],[Population 2014]]</f>
        <v>4717.9602136181575</v>
      </c>
      <c r="BM338" s="88">
        <f>Table1[[#This Row],[Total (HRK million)                                  ]]-Table1[[#This Row],[Total (HRK million)    ]]</f>
        <v>2.6458200000000005</v>
      </c>
      <c r="BN338" s="12">
        <f>Table1[[#This Row],[Total (HRK million)      ]]*1000000/Table1[[#This Row],[Population 2014]]</f>
        <v>706.49399198931917</v>
      </c>
      <c r="BO338" s="94">
        <v>5</v>
      </c>
      <c r="BP338" s="53">
        <v>4</v>
      </c>
      <c r="BQ338" s="55">
        <v>5</v>
      </c>
      <c r="BR338" s="26">
        <v>5</v>
      </c>
      <c r="BS338" s="13">
        <v>2</v>
      </c>
      <c r="BT338" s="13">
        <v>4</v>
      </c>
      <c r="BU338" s="13">
        <v>3</v>
      </c>
      <c r="BV338" s="13">
        <v>1</v>
      </c>
      <c r="BW338" s="56">
        <v>0</v>
      </c>
    </row>
    <row r="339" spans="1:75" x14ac:dyDescent="0.25">
      <c r="A339" s="14" t="s">
        <v>608</v>
      </c>
      <c r="B339" s="15" t="s">
        <v>75</v>
      </c>
      <c r="C339" s="15" t="s">
        <v>365</v>
      </c>
      <c r="D339" s="47">
        <v>4166</v>
      </c>
      <c r="E339" s="46">
        <v>27.70869459</v>
      </c>
      <c r="F339" s="36">
        <f>Table1[[#This Row],[Total (HRK million)]]*1000000/Table1[[#This Row],[Population 2022]]</f>
        <v>6651.1508857417184</v>
      </c>
      <c r="G339" s="46">
        <v>24.595930810000002</v>
      </c>
      <c r="H339" s="36">
        <f>Table1[[#This Row],[Total (HRK million)                ]]*1000000/Table1[[#This Row],[Population 2022]]</f>
        <v>5903.9680292846861</v>
      </c>
      <c r="I339" s="46">
        <v>3.1127637799999976</v>
      </c>
      <c r="J339" s="36">
        <f>Table1[[#This Row],[Total (HRK million)                           ]]*1000000/Table1[[#This Row],[Population 2022]]</f>
        <v>747.18285645703247</v>
      </c>
      <c r="K339" s="47">
        <v>4100</v>
      </c>
      <c r="L339" s="46">
        <v>26.265514</v>
      </c>
      <c r="M339" s="36">
        <f>Table1[[#This Row],[Total (HRK million)  ]]*1000000/Table1[[#This Row],[Population 2021]]</f>
        <v>6406.2229268292685</v>
      </c>
      <c r="N339" s="46">
        <v>28.316047000000001</v>
      </c>
      <c r="O339" s="36">
        <f>Table1[[#This Row],[Total (HRK million)                 ]]*1000000/Table1[[#This Row],[Population 2021]]</f>
        <v>6906.3529268292687</v>
      </c>
      <c r="P339" s="46">
        <v>-2.0505330000000015</v>
      </c>
      <c r="Q339" s="36">
        <f>Table1[[#This Row],[Total (HRK million)                            ]]*1000000/Table1[[#This Row],[Population 2021]]</f>
        <v>-500.13000000000034</v>
      </c>
      <c r="R339" s="64">
        <v>4221</v>
      </c>
      <c r="S339" s="35">
        <v>21.986656</v>
      </c>
      <c r="T339" s="36">
        <f>Table1[[#This Row],[Total (HRK million)   ]]*1000000/Table1[[#This Row],[Population 2020]]</f>
        <v>5208.8737266050703</v>
      </c>
      <c r="U339" s="35">
        <v>20.136787000000002</v>
      </c>
      <c r="V339" s="36">
        <f>Table1[[#This Row],[Total (HRK million)                  ]]*1000000/Table1[[#This Row],[Population 2020]]</f>
        <v>4770.6199952617862</v>
      </c>
      <c r="W339" s="35">
        <f>Table1[[#This Row],[Total (HRK million)   ]]-Table1[[#This Row],[Total (HRK million)                  ]]</f>
        <v>1.8498689999999982</v>
      </c>
      <c r="X339" s="36">
        <f>Table1[[#This Row],[Total (HRK million)                             ]]*1000000/Table1[[#This Row],[Population 2020]]</f>
        <v>438.25373134328316</v>
      </c>
      <c r="Y339" s="68">
        <v>4226</v>
      </c>
      <c r="Z339" s="7">
        <v>22.879251</v>
      </c>
      <c r="AA339" s="6">
        <f>Table1[[#This Row],[Total (HRK million)                     ]]*1000000/Table1[[#This Row],[Population 2019                 ]]</f>
        <v>5413.9259346900144</v>
      </c>
      <c r="AB339" s="7">
        <v>28.80095</v>
      </c>
      <c r="AC339" s="6">
        <f>Table1[[#This Row],[Total (HRK million)                                   ]]*1000000/Table1[[#This Row],[Population 2019                 ]]</f>
        <v>6815.1798390913391</v>
      </c>
      <c r="AD339" s="7">
        <f>Table1[[#This Row],[Total (HRK million)                     ]]-Table1[[#This Row],[Total (HRK million)                                   ]]</f>
        <v>-5.9216990000000003</v>
      </c>
      <c r="AE339" s="8">
        <f>Table1[[#This Row],[Total (HRK million)                       ]]*1000000/Table1[[#This Row],[Population 2019                 ]]</f>
        <v>-1401.2539044013251</v>
      </c>
      <c r="AF339" s="6">
        <v>4216</v>
      </c>
      <c r="AG339" s="7">
        <v>18.971539</v>
      </c>
      <c r="AH339" s="6">
        <f>Table1[[#This Row],[Total (HRK million)                                 ]]*1000000/Table1[[#This Row],[Population 2018]]</f>
        <v>4499.8906546489561</v>
      </c>
      <c r="AI339" s="7">
        <v>19.577821</v>
      </c>
      <c r="AJ339" s="6">
        <f>Table1[[#This Row],[Total (HRK million)                                     ]]*1000000/Table1[[#This Row],[Population 2018]]</f>
        <v>4643.6956831119542</v>
      </c>
      <c r="AK339" s="7">
        <f>Table1[[#This Row],[Total (HRK million)                                 ]]-Table1[[#This Row],[Total (HRK million)                                     ]]</f>
        <v>-0.60628200000000021</v>
      </c>
      <c r="AL339" s="8">
        <f>Table1[[#This Row],[Total (HRK million)                                      ]]*1000000/Table1[[#This Row],[Population 2018]]</f>
        <v>-143.80502846299817</v>
      </c>
      <c r="AM339" s="9">
        <v>4170</v>
      </c>
      <c r="AN339" s="10">
        <v>17.097981999999998</v>
      </c>
      <c r="AO339" s="11">
        <f>Table1[[#This Row],[Total (HRK million)                                         ]]*1000000/Table1[[#This Row],[Population 2017               ]]</f>
        <v>4100.2354916067143</v>
      </c>
      <c r="AP339" s="10">
        <v>17.489049999999999</v>
      </c>
      <c r="AQ339" s="11">
        <f>Table1[[#This Row],[Total (HRK million)                                          ]]*1000000/Table1[[#This Row],[Population 2017               ]]</f>
        <v>4194.0167865707435</v>
      </c>
      <c r="AR339" s="10">
        <f>Table1[[#This Row],[Total (HRK million)                                         ]]-Table1[[#This Row],[Total (HRK million)                                          ]]</f>
        <v>-0.39106800000000064</v>
      </c>
      <c r="AS339" s="11">
        <f>Table1[[#This Row],[Total (HRK million)                                                  ]]*1000000/Table1[[#This Row],[Population 2017               ]]</f>
        <v>-93.78129496402893</v>
      </c>
      <c r="AT339" s="45">
        <v>4186</v>
      </c>
      <c r="AU339" s="46">
        <v>15.379948000000001</v>
      </c>
      <c r="AV339" s="13">
        <f>Table1[[#This Row],[Total (HRK million)                                ]]*1000000/Table1[[#This Row],[Population 2016]]</f>
        <v>3674.139512661252</v>
      </c>
      <c r="AW339" s="46">
        <v>15.452321</v>
      </c>
      <c r="AX339" s="13">
        <f>Table1[[#This Row],[Total (HRK million)                                                        ]]*1000000/Table1[[#This Row],[Population 2016]]</f>
        <v>3691.4288103201147</v>
      </c>
      <c r="AY339" s="82">
        <f>Table1[[#This Row],[Total (HRK million)                                ]]-Table1[[#This Row],[Total (HRK million)                                                        ]]</f>
        <v>-7.237299999999891E-2</v>
      </c>
      <c r="AZ339" s="13">
        <f>Table1[[#This Row],[Total (HRK million)                                                                      ]]*1000000/Table1[[#This Row],[Population 2016]]</f>
        <v>-17.289297658862615</v>
      </c>
      <c r="BA339" s="68">
        <v>4172</v>
      </c>
      <c r="BB339" s="52">
        <v>21.671747</v>
      </c>
      <c r="BC339" s="13">
        <f>Table1[[#This Row],[Total (HRK million)                                                           ]]*1000000/Table1[[#This Row],[Population 2015]]</f>
        <v>5194.5702301054653</v>
      </c>
      <c r="BD339" s="52">
        <v>16.933553</v>
      </c>
      <c r="BE339" s="13">
        <f>Table1[[#This Row],[Total (HRK million) ]]*1000000/Table1[[#This Row],[Population 2015]]</f>
        <v>4058.8573825503354</v>
      </c>
      <c r="BF339" s="82">
        <f>Table1[[#This Row],[Total (HRK million)                                                           ]]-Table1[[#This Row],[Total (HRK million) ]]</f>
        <v>4.738194</v>
      </c>
      <c r="BG339" s="13">
        <f>Table1[[#This Row],[Total (HRK million)     ]]*1000000/Table1[[#This Row],[Population 2015]]</f>
        <v>1135.7128475551294</v>
      </c>
      <c r="BH339" s="68">
        <v>4214</v>
      </c>
      <c r="BI339" s="88">
        <v>17.929143</v>
      </c>
      <c r="BJ339" s="12">
        <f>Table1[[#This Row],[Total (HRK million)                                  ]]*1000000/Table1[[#This Row],[Population 2014]]</f>
        <v>4254.6613668723303</v>
      </c>
      <c r="BK339" s="88">
        <v>19.281137999999999</v>
      </c>
      <c r="BL339" s="12">
        <f>Table1[[#This Row],[Total (HRK million)    ]]*1000000/Table1[[#This Row],[Population 2014]]</f>
        <v>4575.4954912197436</v>
      </c>
      <c r="BM339" s="88">
        <f>Table1[[#This Row],[Total (HRK million)                                  ]]-Table1[[#This Row],[Total (HRK million)    ]]</f>
        <v>-1.3519949999999987</v>
      </c>
      <c r="BN339" s="12">
        <f>Table1[[#This Row],[Total (HRK million)      ]]*1000000/Table1[[#This Row],[Population 2014]]</f>
        <v>-320.83412434741308</v>
      </c>
      <c r="BO339" s="94">
        <v>3</v>
      </c>
      <c r="BP339" s="53">
        <v>3</v>
      </c>
      <c r="BQ339" s="55">
        <v>2</v>
      </c>
      <c r="BR339" s="26">
        <v>2</v>
      </c>
      <c r="BS339" s="13">
        <v>3</v>
      </c>
      <c r="BT339" s="13">
        <v>3</v>
      </c>
      <c r="BU339" s="13">
        <v>1</v>
      </c>
      <c r="BV339" s="13">
        <v>1</v>
      </c>
      <c r="BW339" s="56">
        <v>0</v>
      </c>
    </row>
    <row r="340" spans="1:75" x14ac:dyDescent="0.25">
      <c r="A340" s="14" t="s">
        <v>607</v>
      </c>
      <c r="B340" s="15" t="s">
        <v>673</v>
      </c>
      <c r="C340" s="15" t="s">
        <v>65</v>
      </c>
      <c r="D340" s="45">
        <v>6924</v>
      </c>
      <c r="E340" s="44">
        <v>45.593000750000002</v>
      </c>
      <c r="F340" s="40">
        <f>Table1[[#This Row],[Total (HRK million)]]*1000000/Table1[[#This Row],[Population 2022]]</f>
        <v>6584.7776935297516</v>
      </c>
      <c r="G340" s="44">
        <v>46.741412109999999</v>
      </c>
      <c r="H340" s="40">
        <f>Table1[[#This Row],[Total (HRK million)                ]]*1000000/Table1[[#This Row],[Population 2022]]</f>
        <v>6750.6372198151357</v>
      </c>
      <c r="I340" s="44">
        <v>-1.1484113599999994</v>
      </c>
      <c r="J340" s="40">
        <f>Table1[[#This Row],[Total (HRK million)                           ]]*1000000/Table1[[#This Row],[Population 2022]]</f>
        <v>-165.85952628538408</v>
      </c>
      <c r="K340" s="45">
        <v>7086</v>
      </c>
      <c r="L340" s="44">
        <v>42.501345000000001</v>
      </c>
      <c r="M340" s="40">
        <f>Table1[[#This Row],[Total (HRK million)  ]]*1000000/Table1[[#This Row],[Population 2021]]</f>
        <v>5997.9318374259101</v>
      </c>
      <c r="N340" s="44">
        <v>43.574489999999997</v>
      </c>
      <c r="O340" s="40">
        <f>Table1[[#This Row],[Total (HRK million)                 ]]*1000000/Table1[[#This Row],[Population 2021]]</f>
        <v>6149.3776460626586</v>
      </c>
      <c r="P340" s="44">
        <v>-1.0731449999999967</v>
      </c>
      <c r="Q340" s="40">
        <f>Table1[[#This Row],[Total (HRK million)                            ]]*1000000/Table1[[#This Row],[Population 2021]]</f>
        <v>-151.44580863674807</v>
      </c>
      <c r="R340" s="64">
        <v>6566</v>
      </c>
      <c r="S340" s="35">
        <v>38.621949000000001</v>
      </c>
      <c r="T340" s="36">
        <f>Table1[[#This Row],[Total (HRK million)   ]]*1000000/Table1[[#This Row],[Population 2020]]</f>
        <v>5882.1122448979595</v>
      </c>
      <c r="U340" s="35">
        <v>40.467956000000001</v>
      </c>
      <c r="V340" s="36">
        <f>Table1[[#This Row],[Total (HRK million)                  ]]*1000000/Table1[[#This Row],[Population 2020]]</f>
        <v>6163.2586049345109</v>
      </c>
      <c r="W340" s="35">
        <f>Table1[[#This Row],[Total (HRK million)   ]]-Table1[[#This Row],[Total (HRK million)                  ]]</f>
        <v>-1.8460070000000002</v>
      </c>
      <c r="X340" s="36">
        <f>Table1[[#This Row],[Total (HRK million)                             ]]*1000000/Table1[[#This Row],[Population 2020]]</f>
        <v>-281.14636003655198</v>
      </c>
      <c r="Y340" s="68">
        <v>6607</v>
      </c>
      <c r="Z340" s="7">
        <v>38.092930000000003</v>
      </c>
      <c r="AA340" s="6">
        <f>Table1[[#This Row],[Total (HRK million)                     ]]*1000000/Table1[[#This Row],[Population 2019                 ]]</f>
        <v>5765.5410927803841</v>
      </c>
      <c r="AB340" s="7">
        <v>37.909875</v>
      </c>
      <c r="AC340" s="6">
        <f>Table1[[#This Row],[Total (HRK million)                                   ]]*1000000/Table1[[#This Row],[Population 2019                 ]]</f>
        <v>5737.8348721053426</v>
      </c>
      <c r="AD340" s="7">
        <f>Table1[[#This Row],[Total (HRK million)                     ]]-Table1[[#This Row],[Total (HRK million)                                   ]]</f>
        <v>0.18305500000000308</v>
      </c>
      <c r="AE340" s="8">
        <f>Table1[[#This Row],[Total (HRK million)                       ]]*1000000/Table1[[#This Row],[Population 2019                 ]]</f>
        <v>27.70622067504209</v>
      </c>
      <c r="AF340" s="6">
        <v>6749</v>
      </c>
      <c r="AG340" s="7">
        <v>31.367626000000001</v>
      </c>
      <c r="AH340" s="6">
        <f>Table1[[#This Row],[Total (HRK million)                                 ]]*1000000/Table1[[#This Row],[Population 2018]]</f>
        <v>4647.744258408653</v>
      </c>
      <c r="AI340" s="7">
        <v>29.134388999999999</v>
      </c>
      <c r="AJ340" s="6">
        <f>Table1[[#This Row],[Total (HRK million)                                     ]]*1000000/Table1[[#This Row],[Population 2018]]</f>
        <v>4316.8453104163582</v>
      </c>
      <c r="AK340" s="7">
        <f>Table1[[#This Row],[Total (HRK million)                                 ]]-Table1[[#This Row],[Total (HRK million)                                     ]]</f>
        <v>2.2332370000000026</v>
      </c>
      <c r="AL340" s="8">
        <f>Table1[[#This Row],[Total (HRK million)                                      ]]*1000000/Table1[[#This Row],[Population 2018]]</f>
        <v>330.89894799229558</v>
      </c>
      <c r="AM340" s="9">
        <v>6895</v>
      </c>
      <c r="AN340" s="10">
        <v>28.677246</v>
      </c>
      <c r="AO340" s="11">
        <f>Table1[[#This Row],[Total (HRK million)                                         ]]*1000000/Table1[[#This Row],[Population 2017               ]]</f>
        <v>4159.1364757070342</v>
      </c>
      <c r="AP340" s="10">
        <v>28.366857</v>
      </c>
      <c r="AQ340" s="11">
        <f>Table1[[#This Row],[Total (HRK million)                                          ]]*1000000/Table1[[#This Row],[Population 2017               ]]</f>
        <v>4114.1199419869472</v>
      </c>
      <c r="AR340" s="10">
        <f>Table1[[#This Row],[Total (HRK million)                                         ]]-Table1[[#This Row],[Total (HRK million)                                          ]]</f>
        <v>0.31038900000000069</v>
      </c>
      <c r="AS340" s="11">
        <f>Table1[[#This Row],[Total (HRK million)                                                  ]]*1000000/Table1[[#This Row],[Population 2017               ]]</f>
        <v>45.016533720087118</v>
      </c>
      <c r="AT340" s="45">
        <v>7263</v>
      </c>
      <c r="AU340" s="46">
        <v>22.031535000000002</v>
      </c>
      <c r="AV340" s="13">
        <f>Table1[[#This Row],[Total (HRK million)                                ]]*1000000/Table1[[#This Row],[Population 2016]]</f>
        <v>3033.3932259396943</v>
      </c>
      <c r="AW340" s="46">
        <v>19.004739000000001</v>
      </c>
      <c r="AX340" s="13">
        <f>Table1[[#This Row],[Total (HRK million)                                                        ]]*1000000/Table1[[#This Row],[Population 2016]]</f>
        <v>2616.651383725733</v>
      </c>
      <c r="AY340" s="82">
        <f>Table1[[#This Row],[Total (HRK million)                                ]]-Table1[[#This Row],[Total (HRK million)                                                        ]]</f>
        <v>3.0267960000000009</v>
      </c>
      <c r="AZ340" s="13">
        <f>Table1[[#This Row],[Total (HRK million)                                                                      ]]*1000000/Table1[[#This Row],[Population 2016]]</f>
        <v>416.74184221396132</v>
      </c>
      <c r="BA340" s="68">
        <v>7462</v>
      </c>
      <c r="BB340" s="52">
        <v>19.820017</v>
      </c>
      <c r="BC340" s="13">
        <f>Table1[[#This Row],[Total (HRK million)                                                           ]]*1000000/Table1[[#This Row],[Population 2015]]</f>
        <v>2656.1266416510321</v>
      </c>
      <c r="BD340" s="52">
        <v>18.600769</v>
      </c>
      <c r="BE340" s="13">
        <f>Table1[[#This Row],[Total (HRK million) ]]*1000000/Table1[[#This Row],[Population 2015]]</f>
        <v>2492.7323773787189</v>
      </c>
      <c r="BF340" s="82">
        <f>Table1[[#This Row],[Total (HRK million)                                                           ]]-Table1[[#This Row],[Total (HRK million) ]]</f>
        <v>1.2192480000000003</v>
      </c>
      <c r="BG340" s="13">
        <f>Table1[[#This Row],[Total (HRK million)     ]]*1000000/Table1[[#This Row],[Population 2015]]</f>
        <v>163.39426427231308</v>
      </c>
      <c r="BH340" s="68">
        <v>7720</v>
      </c>
      <c r="BI340" s="88">
        <v>49.863863000000002</v>
      </c>
      <c r="BJ340" s="12">
        <f>Table1[[#This Row],[Total (HRK million)                                  ]]*1000000/Table1[[#This Row],[Population 2014]]</f>
        <v>6459.0496113989639</v>
      </c>
      <c r="BK340" s="88">
        <v>45.244512999999998</v>
      </c>
      <c r="BL340" s="12">
        <f>Table1[[#This Row],[Total (HRK million)    ]]*1000000/Table1[[#This Row],[Population 2014]]</f>
        <v>5860.6882124352333</v>
      </c>
      <c r="BM340" s="88">
        <f>Table1[[#This Row],[Total (HRK million)                                  ]]-Table1[[#This Row],[Total (HRK million)    ]]</f>
        <v>4.6193500000000043</v>
      </c>
      <c r="BN340" s="12">
        <f>Table1[[#This Row],[Total (HRK million)      ]]*1000000/Table1[[#This Row],[Population 2014]]</f>
        <v>598.36139896373118</v>
      </c>
      <c r="BO340" s="94">
        <v>5</v>
      </c>
      <c r="BP340" s="53">
        <v>5</v>
      </c>
      <c r="BQ340" s="55">
        <v>2</v>
      </c>
      <c r="BR340" s="26">
        <v>5</v>
      </c>
      <c r="BS340" s="13">
        <v>3</v>
      </c>
      <c r="BT340" s="13">
        <v>3</v>
      </c>
      <c r="BU340" s="13">
        <v>3</v>
      </c>
      <c r="BV340" s="13">
        <v>3</v>
      </c>
      <c r="BW340" s="56">
        <v>3</v>
      </c>
    </row>
    <row r="341" spans="1:75" x14ac:dyDescent="0.25">
      <c r="A341" s="14" t="s">
        <v>608</v>
      </c>
      <c r="B341" s="15" t="s">
        <v>75</v>
      </c>
      <c r="C341" s="15" t="s">
        <v>366</v>
      </c>
      <c r="D341" s="45">
        <v>2178</v>
      </c>
      <c r="E341" s="44">
        <v>17.935156980000002</v>
      </c>
      <c r="F341" s="40">
        <f>Table1[[#This Row],[Total (HRK million)]]*1000000/Table1[[#This Row],[Population 2022]]</f>
        <v>8234.690991735537</v>
      </c>
      <c r="G341" s="44">
        <v>18.216496960000001</v>
      </c>
      <c r="H341" s="40">
        <f>Table1[[#This Row],[Total (HRK million)                ]]*1000000/Table1[[#This Row],[Population 2022]]</f>
        <v>8363.8645362718089</v>
      </c>
      <c r="I341" s="44">
        <v>-0.28133998000000043</v>
      </c>
      <c r="J341" s="40">
        <f>Table1[[#This Row],[Total (HRK million)                           ]]*1000000/Table1[[#This Row],[Population 2022]]</f>
        <v>-129.173544536272</v>
      </c>
      <c r="K341" s="45">
        <v>2136</v>
      </c>
      <c r="L341" s="44">
        <v>17.659451000000001</v>
      </c>
      <c r="M341" s="40">
        <f>Table1[[#This Row],[Total (HRK million)  ]]*1000000/Table1[[#This Row],[Population 2021]]</f>
        <v>8267.5332397003749</v>
      </c>
      <c r="N341" s="44">
        <v>19.059180000000001</v>
      </c>
      <c r="O341" s="40">
        <f>Table1[[#This Row],[Total (HRK million)                 ]]*1000000/Table1[[#This Row],[Population 2021]]</f>
        <v>8922.8370786516862</v>
      </c>
      <c r="P341" s="44">
        <v>-1.3997290000000007</v>
      </c>
      <c r="Q341" s="40">
        <f>Table1[[#This Row],[Total (HRK million)                            ]]*1000000/Table1[[#This Row],[Population 2021]]</f>
        <v>-655.30383895131115</v>
      </c>
      <c r="R341" s="64">
        <v>2344</v>
      </c>
      <c r="S341" s="35">
        <v>14.47925</v>
      </c>
      <c r="T341" s="36">
        <f>Table1[[#This Row],[Total (HRK million)   ]]*1000000/Table1[[#This Row],[Population 2020]]</f>
        <v>6177.154436860068</v>
      </c>
      <c r="U341" s="35">
        <v>14.083546999999999</v>
      </c>
      <c r="V341" s="36">
        <f>Table1[[#This Row],[Total (HRK million)                  ]]*1000000/Table1[[#This Row],[Population 2020]]</f>
        <v>6008.3391638225257</v>
      </c>
      <c r="W341" s="35">
        <f>Table1[[#This Row],[Total (HRK million)   ]]-Table1[[#This Row],[Total (HRK million)                  ]]</f>
        <v>0.39570300000000103</v>
      </c>
      <c r="X341" s="36">
        <f>Table1[[#This Row],[Total (HRK million)                             ]]*1000000/Table1[[#This Row],[Population 2020]]</f>
        <v>168.81527303754311</v>
      </c>
      <c r="Y341" s="68">
        <v>2317</v>
      </c>
      <c r="Z341" s="7">
        <v>12.133457</v>
      </c>
      <c r="AA341" s="6">
        <f>Table1[[#This Row],[Total (HRK million)                     ]]*1000000/Table1[[#This Row],[Population 2019                 ]]</f>
        <v>5236.7099697885196</v>
      </c>
      <c r="AB341" s="7">
        <v>11.546343</v>
      </c>
      <c r="AC341" s="6">
        <f>Table1[[#This Row],[Total (HRK million)                                   ]]*1000000/Table1[[#This Row],[Population 2019                 ]]</f>
        <v>4983.3159257660773</v>
      </c>
      <c r="AD341" s="7">
        <f>Table1[[#This Row],[Total (HRK million)                     ]]-Table1[[#This Row],[Total (HRK million)                                   ]]</f>
        <v>0.58711399999999969</v>
      </c>
      <c r="AE341" s="8">
        <f>Table1[[#This Row],[Total (HRK million)                       ]]*1000000/Table1[[#This Row],[Population 2019                 ]]</f>
        <v>253.39404402244267</v>
      </c>
      <c r="AF341" s="6">
        <v>2308</v>
      </c>
      <c r="AG341" s="7">
        <v>13.004004999999999</v>
      </c>
      <c r="AH341" s="6">
        <f>Table1[[#This Row],[Total (HRK million)                                 ]]*1000000/Table1[[#This Row],[Population 2018]]</f>
        <v>5634.3175909878682</v>
      </c>
      <c r="AI341" s="7">
        <v>13.40142</v>
      </c>
      <c r="AJ341" s="6">
        <f>Table1[[#This Row],[Total (HRK million)                                     ]]*1000000/Table1[[#This Row],[Population 2018]]</f>
        <v>5806.5077989601386</v>
      </c>
      <c r="AK341" s="7">
        <f>Table1[[#This Row],[Total (HRK million)                                 ]]-Table1[[#This Row],[Total (HRK million)                                     ]]</f>
        <v>-0.39741500000000052</v>
      </c>
      <c r="AL341" s="8">
        <f>Table1[[#This Row],[Total (HRK million)                                      ]]*1000000/Table1[[#This Row],[Population 2018]]</f>
        <v>-172.1902079722706</v>
      </c>
      <c r="AM341" s="9">
        <v>2285</v>
      </c>
      <c r="AN341" s="10">
        <v>11.343078</v>
      </c>
      <c r="AO341" s="11">
        <f>Table1[[#This Row],[Total (HRK million)                                         ]]*1000000/Table1[[#This Row],[Population 2017               ]]</f>
        <v>4964.1479212253826</v>
      </c>
      <c r="AP341" s="10">
        <v>12.109896000000001</v>
      </c>
      <c r="AQ341" s="11">
        <f>Table1[[#This Row],[Total (HRK million)                                          ]]*1000000/Table1[[#This Row],[Population 2017               ]]</f>
        <v>5299.7356673960612</v>
      </c>
      <c r="AR341" s="10">
        <f>Table1[[#This Row],[Total (HRK million)                                         ]]-Table1[[#This Row],[Total (HRK million)                                          ]]</f>
        <v>-0.76681800000000067</v>
      </c>
      <c r="AS341" s="11">
        <f>Table1[[#This Row],[Total (HRK million)                                                  ]]*1000000/Table1[[#This Row],[Population 2017               ]]</f>
        <v>-335.58774617067866</v>
      </c>
      <c r="AT341" s="45">
        <v>2258</v>
      </c>
      <c r="AU341" s="46">
        <v>8.9530550000000009</v>
      </c>
      <c r="AV341" s="13">
        <f>Table1[[#This Row],[Total (HRK million)                                ]]*1000000/Table1[[#This Row],[Population 2016]]</f>
        <v>3965.0376439326837</v>
      </c>
      <c r="AW341" s="46">
        <v>10.578446</v>
      </c>
      <c r="AX341" s="13">
        <f>Table1[[#This Row],[Total (HRK million)                                                        ]]*1000000/Table1[[#This Row],[Population 2016]]</f>
        <v>4684.8742249778561</v>
      </c>
      <c r="AY341" s="82">
        <f>Table1[[#This Row],[Total (HRK million)                                ]]-Table1[[#This Row],[Total (HRK million)                                                        ]]</f>
        <v>-1.6253909999999987</v>
      </c>
      <c r="AZ341" s="13">
        <f>Table1[[#This Row],[Total (HRK million)                                                                      ]]*1000000/Table1[[#This Row],[Population 2016]]</f>
        <v>-719.83658104517212</v>
      </c>
      <c r="BA341" s="68">
        <v>2276</v>
      </c>
      <c r="BB341" s="52">
        <v>17.550699000000002</v>
      </c>
      <c r="BC341" s="13">
        <f>Table1[[#This Row],[Total (HRK million)                                                           ]]*1000000/Table1[[#This Row],[Population 2015]]</f>
        <v>7711.2034270650265</v>
      </c>
      <c r="BD341" s="52">
        <v>11.196464000000001</v>
      </c>
      <c r="BE341" s="13">
        <f>Table1[[#This Row],[Total (HRK million) ]]*1000000/Table1[[#This Row],[Population 2015]]</f>
        <v>4919.3602811950786</v>
      </c>
      <c r="BF341" s="82">
        <f>Table1[[#This Row],[Total (HRK million)                                                           ]]-Table1[[#This Row],[Total (HRK million) ]]</f>
        <v>6.354235000000001</v>
      </c>
      <c r="BG341" s="13">
        <f>Table1[[#This Row],[Total (HRK million)     ]]*1000000/Table1[[#This Row],[Population 2015]]</f>
        <v>2791.8431458699479</v>
      </c>
      <c r="BH341" s="68">
        <v>2275</v>
      </c>
      <c r="BI341" s="88">
        <v>8.4066860000000005</v>
      </c>
      <c r="BJ341" s="12">
        <f>Table1[[#This Row],[Total (HRK million)                                  ]]*1000000/Table1[[#This Row],[Population 2014]]</f>
        <v>3695.2465934065935</v>
      </c>
      <c r="BK341" s="88">
        <v>10.698964999999999</v>
      </c>
      <c r="BL341" s="12">
        <f>Table1[[#This Row],[Total (HRK million)    ]]*1000000/Table1[[#This Row],[Population 2014]]</f>
        <v>4702.8417582417578</v>
      </c>
      <c r="BM341" s="88">
        <f>Table1[[#This Row],[Total (HRK million)                                  ]]-Table1[[#This Row],[Total (HRK million)    ]]</f>
        <v>-2.2922789999999988</v>
      </c>
      <c r="BN341" s="12">
        <f>Table1[[#This Row],[Total (HRK million)      ]]*1000000/Table1[[#This Row],[Population 2014]]</f>
        <v>-1007.5951648351644</v>
      </c>
      <c r="BO341" s="94">
        <v>5</v>
      </c>
      <c r="BP341" s="53">
        <v>5</v>
      </c>
      <c r="BQ341" s="55">
        <v>5</v>
      </c>
      <c r="BR341" s="26">
        <v>5</v>
      </c>
      <c r="BS341" s="13">
        <v>0</v>
      </c>
      <c r="BT341" s="13">
        <v>1</v>
      </c>
      <c r="BU341" s="13">
        <v>0</v>
      </c>
      <c r="BV341" s="13">
        <v>0</v>
      </c>
      <c r="BW341" s="56">
        <v>2</v>
      </c>
    </row>
    <row r="342" spans="1:75" x14ac:dyDescent="0.25">
      <c r="A342" s="14" t="s">
        <v>607</v>
      </c>
      <c r="B342" s="15" t="s">
        <v>671</v>
      </c>
      <c r="C342" s="16" t="s">
        <v>112</v>
      </c>
      <c r="D342" s="45">
        <v>8234</v>
      </c>
      <c r="E342" s="44">
        <v>69.398830579999995</v>
      </c>
      <c r="F342" s="40">
        <f>Table1[[#This Row],[Total (HRK million)]]*1000000/Table1[[#This Row],[Population 2022]]</f>
        <v>8428.3253072625703</v>
      </c>
      <c r="G342" s="44">
        <v>77.502419010000011</v>
      </c>
      <c r="H342" s="40">
        <f>Table1[[#This Row],[Total (HRK million)                ]]*1000000/Table1[[#This Row],[Population 2022]]</f>
        <v>9412.4871277629354</v>
      </c>
      <c r="I342" s="44">
        <v>-8.1035884300000074</v>
      </c>
      <c r="J342" s="40">
        <f>Table1[[#This Row],[Total (HRK million)                           ]]*1000000/Table1[[#This Row],[Population 2022]]</f>
        <v>-984.16182050036525</v>
      </c>
      <c r="K342" s="45">
        <v>8279</v>
      </c>
      <c r="L342" s="44">
        <v>65.295934000000003</v>
      </c>
      <c r="M342" s="40">
        <f>Table1[[#This Row],[Total (HRK million)  ]]*1000000/Table1[[#This Row],[Population 2021]]</f>
        <v>7886.9348955187825</v>
      </c>
      <c r="N342" s="44">
        <v>66.677390000000003</v>
      </c>
      <c r="O342" s="40">
        <f>Table1[[#This Row],[Total (HRK million)                 ]]*1000000/Table1[[#This Row],[Population 2021]]</f>
        <v>8053.7975600917989</v>
      </c>
      <c r="P342" s="44">
        <v>-1.381456</v>
      </c>
      <c r="Q342" s="40">
        <f>Table1[[#This Row],[Total (HRK million)                            ]]*1000000/Table1[[#This Row],[Population 2021]]</f>
        <v>-166.86266457301608</v>
      </c>
      <c r="R342" s="64">
        <v>8416</v>
      </c>
      <c r="S342" s="35">
        <v>65.499801000000005</v>
      </c>
      <c r="T342" s="18">
        <f>Table1[[#This Row],[Total (HRK million)   ]]*1000000/Table1[[#This Row],[Population 2020]]</f>
        <v>7782.7710313688222</v>
      </c>
      <c r="U342" s="35">
        <v>67.820104000000001</v>
      </c>
      <c r="V342" s="18">
        <f>Table1[[#This Row],[Total (HRK million)                  ]]*1000000/Table1[[#This Row],[Population 2020]]</f>
        <v>8058.472433460076</v>
      </c>
      <c r="W342" s="35">
        <f>Table1[[#This Row],[Total (HRK million)   ]]-Table1[[#This Row],[Total (HRK million)                  ]]</f>
        <v>-2.3203029999999956</v>
      </c>
      <c r="X342" s="18">
        <f>Table1[[#This Row],[Total (HRK million)                             ]]*1000000/Table1[[#This Row],[Population 2020]]</f>
        <v>-275.70140209125418</v>
      </c>
      <c r="Y342" s="68">
        <v>8423</v>
      </c>
      <c r="Z342" s="7">
        <v>57.477437999999999</v>
      </c>
      <c r="AA342" s="6">
        <f>Table1[[#This Row],[Total (HRK million)                     ]]*1000000/Table1[[#This Row],[Population 2019                 ]]</f>
        <v>6823.8677430844118</v>
      </c>
      <c r="AB342" s="7">
        <v>59.00235</v>
      </c>
      <c r="AC342" s="6">
        <f>Table1[[#This Row],[Total (HRK million)                                   ]]*1000000/Table1[[#This Row],[Population 2019                 ]]</f>
        <v>7004.9091772527599</v>
      </c>
      <c r="AD342" s="7">
        <f>Table1[[#This Row],[Total (HRK million)                     ]]-Table1[[#This Row],[Total (HRK million)                                   ]]</f>
        <v>-1.5249120000000005</v>
      </c>
      <c r="AE342" s="8">
        <f>Table1[[#This Row],[Total (HRK million)                       ]]*1000000/Table1[[#This Row],[Population 2019                 ]]</f>
        <v>-181.04143416834862</v>
      </c>
      <c r="AF342" s="6">
        <v>8367</v>
      </c>
      <c r="AG342" s="7">
        <v>55.487088999999997</v>
      </c>
      <c r="AH342" s="6">
        <f>Table1[[#This Row],[Total (HRK million)                                 ]]*1000000/Table1[[#This Row],[Population 2018]]</f>
        <v>6631.6587785347201</v>
      </c>
      <c r="AI342" s="7">
        <v>54.029245000000003</v>
      </c>
      <c r="AJ342" s="6">
        <f>Table1[[#This Row],[Total (HRK million)                                     ]]*1000000/Table1[[#This Row],[Population 2018]]</f>
        <v>6457.421417473407</v>
      </c>
      <c r="AK342" s="7">
        <f>Table1[[#This Row],[Total (HRK million)                                 ]]-Table1[[#This Row],[Total (HRK million)                                     ]]</f>
        <v>1.4578439999999944</v>
      </c>
      <c r="AL342" s="8">
        <f>Table1[[#This Row],[Total (HRK million)                                      ]]*1000000/Table1[[#This Row],[Population 2018]]</f>
        <v>174.23736106131162</v>
      </c>
      <c r="AM342" s="9">
        <v>8363</v>
      </c>
      <c r="AN342" s="10">
        <v>50.544558000000002</v>
      </c>
      <c r="AO342" s="11">
        <f>Table1[[#This Row],[Total (HRK million)                                         ]]*1000000/Table1[[#This Row],[Population 2017               ]]</f>
        <v>6043.8309219179719</v>
      </c>
      <c r="AP342" s="10">
        <v>50.818218999999999</v>
      </c>
      <c r="AQ342" s="11">
        <f>Table1[[#This Row],[Total (HRK million)                                          ]]*1000000/Table1[[#This Row],[Population 2017               ]]</f>
        <v>6076.5537486547892</v>
      </c>
      <c r="AR342" s="10">
        <f>Table1[[#This Row],[Total (HRK million)                                         ]]-Table1[[#This Row],[Total (HRK million)                                          ]]</f>
        <v>-0.27366099999999705</v>
      </c>
      <c r="AS342" s="11">
        <f>Table1[[#This Row],[Total (HRK million)                                                  ]]*1000000/Table1[[#This Row],[Population 2017               ]]</f>
        <v>-32.722826736816579</v>
      </c>
      <c r="AT342" s="45">
        <v>8383</v>
      </c>
      <c r="AU342" s="46">
        <v>50.342764000000003</v>
      </c>
      <c r="AV342" s="13">
        <f>Table1[[#This Row],[Total (HRK million)                                ]]*1000000/Table1[[#This Row],[Population 2016]]</f>
        <v>6005.3398544673746</v>
      </c>
      <c r="AW342" s="46">
        <v>49.045301000000002</v>
      </c>
      <c r="AX342" s="13">
        <f>Table1[[#This Row],[Total (HRK million)                                                        ]]*1000000/Table1[[#This Row],[Population 2016]]</f>
        <v>5850.5667422163906</v>
      </c>
      <c r="AY342" s="82">
        <f>Table1[[#This Row],[Total (HRK million)                                ]]-Table1[[#This Row],[Total (HRK million)                                                        ]]</f>
        <v>1.2974630000000005</v>
      </c>
      <c r="AZ342" s="13">
        <f>Table1[[#This Row],[Total (HRK million)                                                                      ]]*1000000/Table1[[#This Row],[Population 2016]]</f>
        <v>154.77311225098418</v>
      </c>
      <c r="BA342" s="68">
        <v>8442</v>
      </c>
      <c r="BB342" s="52">
        <v>49.241858999999998</v>
      </c>
      <c r="BC342" s="13">
        <f>Table1[[#This Row],[Total (HRK million)                                                           ]]*1000000/Table1[[#This Row],[Population 2015]]</f>
        <v>5832.9612651030566</v>
      </c>
      <c r="BD342" s="52">
        <v>47.020609999999998</v>
      </c>
      <c r="BE342" s="13">
        <f>Table1[[#This Row],[Total (HRK million) ]]*1000000/Table1[[#This Row],[Population 2015]]</f>
        <v>5569.842454394693</v>
      </c>
      <c r="BF342" s="82">
        <f>Table1[[#This Row],[Total (HRK million)                                                           ]]-Table1[[#This Row],[Total (HRK million) ]]</f>
        <v>2.2212490000000003</v>
      </c>
      <c r="BG342" s="13">
        <f>Table1[[#This Row],[Total (HRK million)     ]]*1000000/Table1[[#This Row],[Population 2015]]</f>
        <v>263.11881070836301</v>
      </c>
      <c r="BH342" s="68">
        <v>8502</v>
      </c>
      <c r="BI342" s="88">
        <v>59.979953999999999</v>
      </c>
      <c r="BJ342" s="12">
        <f>Table1[[#This Row],[Total (HRK million)                                  ]]*1000000/Table1[[#This Row],[Population 2014]]</f>
        <v>7054.8052223006353</v>
      </c>
      <c r="BK342" s="88">
        <v>73.456931999999995</v>
      </c>
      <c r="BL342" s="12">
        <f>Table1[[#This Row],[Total (HRK million)    ]]*1000000/Table1[[#This Row],[Population 2014]]</f>
        <v>8639.9590684544819</v>
      </c>
      <c r="BM342" s="88">
        <f>Table1[[#This Row],[Total (HRK million)                                  ]]-Table1[[#This Row],[Total (HRK million)    ]]</f>
        <v>-13.476977999999995</v>
      </c>
      <c r="BN342" s="12">
        <f>Table1[[#This Row],[Total (HRK million)      ]]*1000000/Table1[[#This Row],[Population 2014]]</f>
        <v>-1585.1538461538457</v>
      </c>
      <c r="BO342" s="94">
        <v>5</v>
      </c>
      <c r="BP342" s="53">
        <v>5</v>
      </c>
      <c r="BQ342" s="55">
        <v>5</v>
      </c>
      <c r="BR342" s="26">
        <v>5</v>
      </c>
      <c r="BS342" s="13">
        <v>5</v>
      </c>
      <c r="BT342" s="13">
        <v>5</v>
      </c>
      <c r="BU342" s="13">
        <v>5</v>
      </c>
      <c r="BV342" s="13">
        <v>5</v>
      </c>
      <c r="BW342" s="56">
        <v>5</v>
      </c>
    </row>
    <row r="343" spans="1:75" x14ac:dyDescent="0.25">
      <c r="A343" s="14" t="s">
        <v>608</v>
      </c>
      <c r="B343" s="15" t="s">
        <v>675</v>
      </c>
      <c r="C343" s="15" t="s">
        <v>309</v>
      </c>
      <c r="D343" s="45">
        <v>1925</v>
      </c>
      <c r="E343" s="44">
        <v>33.71911222</v>
      </c>
      <c r="F343" s="40">
        <f>Table1[[#This Row],[Total (HRK million)]]*1000000/Table1[[#This Row],[Population 2022]]</f>
        <v>17516.421932467532</v>
      </c>
      <c r="G343" s="44">
        <v>31.515071630000001</v>
      </c>
      <c r="H343" s="40">
        <f>Table1[[#This Row],[Total (HRK million)                ]]*1000000/Table1[[#This Row],[Population 2022]]</f>
        <v>16371.465781818184</v>
      </c>
      <c r="I343" s="44">
        <v>2.204040589999996</v>
      </c>
      <c r="J343" s="40">
        <f>Table1[[#This Row],[Total (HRK million)                           ]]*1000000/Table1[[#This Row],[Population 2022]]</f>
        <v>1144.9561506493487</v>
      </c>
      <c r="K343" s="45">
        <v>1973</v>
      </c>
      <c r="L343" s="44">
        <v>47.454577999999998</v>
      </c>
      <c r="M343" s="40">
        <f>Table1[[#This Row],[Total (HRK million)  ]]*1000000/Table1[[#This Row],[Population 2021]]</f>
        <v>24051.990876837302</v>
      </c>
      <c r="N343" s="44">
        <v>52.991177999999998</v>
      </c>
      <c r="O343" s="40">
        <f>Table1[[#This Row],[Total (HRK million)                 ]]*1000000/Table1[[#This Row],[Population 2021]]</f>
        <v>26858.174353775976</v>
      </c>
      <c r="P343" s="44">
        <v>-5.5366</v>
      </c>
      <c r="Q343" s="40">
        <f>Table1[[#This Row],[Total (HRK million)                            ]]*1000000/Table1[[#This Row],[Population 2021]]</f>
        <v>-2806.1834769386719</v>
      </c>
      <c r="R343" s="64">
        <v>1926</v>
      </c>
      <c r="S343" s="35">
        <v>29.417674000000002</v>
      </c>
      <c r="T343" s="36">
        <f>Table1[[#This Row],[Total (HRK million)   ]]*1000000/Table1[[#This Row],[Population 2020]]</f>
        <v>15273.974039460021</v>
      </c>
      <c r="U343" s="35">
        <v>32.463518999999998</v>
      </c>
      <c r="V343" s="36">
        <f>Table1[[#This Row],[Total (HRK million)                  ]]*1000000/Table1[[#This Row],[Population 2020]]</f>
        <v>16855.40965732087</v>
      </c>
      <c r="W343" s="35">
        <f>Table1[[#This Row],[Total (HRK million)   ]]-Table1[[#This Row],[Total (HRK million)                  ]]</f>
        <v>-3.0458449999999964</v>
      </c>
      <c r="X343" s="36">
        <f>Table1[[#This Row],[Total (HRK million)                             ]]*1000000/Table1[[#This Row],[Population 2020]]</f>
        <v>-1581.4356178608496</v>
      </c>
      <c r="Y343" s="68">
        <v>2012</v>
      </c>
      <c r="Z343" s="7">
        <v>18.512314</v>
      </c>
      <c r="AA343" s="6">
        <f>Table1[[#This Row],[Total (HRK million)                     ]]*1000000/Table1[[#This Row],[Population 2019                 ]]</f>
        <v>9200.9512922465201</v>
      </c>
      <c r="AB343" s="7">
        <v>17.044118000000001</v>
      </c>
      <c r="AC343" s="6">
        <f>Table1[[#This Row],[Total (HRK million)                                   ]]*1000000/Table1[[#This Row],[Population 2019                 ]]</f>
        <v>8471.2316103379726</v>
      </c>
      <c r="AD343" s="7">
        <f>Table1[[#This Row],[Total (HRK million)                     ]]-Table1[[#This Row],[Total (HRK million)                                   ]]</f>
        <v>1.4681959999999989</v>
      </c>
      <c r="AE343" s="8">
        <f>Table1[[#This Row],[Total (HRK million)                       ]]*1000000/Table1[[#This Row],[Population 2019                 ]]</f>
        <v>729.71968190854818</v>
      </c>
      <c r="AF343" s="6">
        <v>2074</v>
      </c>
      <c r="AG343" s="7">
        <v>13.205736999999999</v>
      </c>
      <c r="AH343" s="6">
        <f>Table1[[#This Row],[Total (HRK million)                                 ]]*1000000/Table1[[#This Row],[Population 2018]]</f>
        <v>6367.2791706846674</v>
      </c>
      <c r="AI343" s="7">
        <v>14.617648000000001</v>
      </c>
      <c r="AJ343" s="6">
        <f>Table1[[#This Row],[Total (HRK million)                                     ]]*1000000/Table1[[#This Row],[Population 2018]]</f>
        <v>7048.046287367406</v>
      </c>
      <c r="AK343" s="7">
        <f>Table1[[#This Row],[Total (HRK million)                                 ]]-Table1[[#This Row],[Total (HRK million)                                     ]]</f>
        <v>-1.4119110000000017</v>
      </c>
      <c r="AL343" s="8">
        <f>Table1[[#This Row],[Total (HRK million)                                      ]]*1000000/Table1[[#This Row],[Population 2018]]</f>
        <v>-680.76711668273947</v>
      </c>
      <c r="AM343" s="9">
        <v>2133</v>
      </c>
      <c r="AN343" s="10">
        <v>9.7296630000000004</v>
      </c>
      <c r="AO343" s="11">
        <f>Table1[[#This Row],[Total (HRK million)                                         ]]*1000000/Table1[[#This Row],[Population 2017               ]]</f>
        <v>4561.4922644163153</v>
      </c>
      <c r="AP343" s="10">
        <v>10.688399</v>
      </c>
      <c r="AQ343" s="11">
        <f>Table1[[#This Row],[Total (HRK million)                                          ]]*1000000/Table1[[#This Row],[Population 2017               ]]</f>
        <v>5010.9699953117679</v>
      </c>
      <c r="AR343" s="10">
        <f>Table1[[#This Row],[Total (HRK million)                                         ]]-Table1[[#This Row],[Total (HRK million)                                          ]]</f>
        <v>-0.95873600000000003</v>
      </c>
      <c r="AS343" s="11">
        <f>Table1[[#This Row],[Total (HRK million)                                                  ]]*1000000/Table1[[#This Row],[Population 2017               ]]</f>
        <v>-449.4777308954524</v>
      </c>
      <c r="AT343" s="45">
        <v>2186</v>
      </c>
      <c r="AU343" s="46">
        <v>10.479373000000001</v>
      </c>
      <c r="AV343" s="13">
        <f>Table1[[#This Row],[Total (HRK million)                                ]]*1000000/Table1[[#This Row],[Population 2016]]</f>
        <v>4793.8577310155533</v>
      </c>
      <c r="AW343" s="46">
        <v>10.35981</v>
      </c>
      <c r="AX343" s="13">
        <f>Table1[[#This Row],[Total (HRK million)                                                        ]]*1000000/Table1[[#This Row],[Population 2016]]</f>
        <v>4739.1628545288195</v>
      </c>
      <c r="AY343" s="82">
        <f>Table1[[#This Row],[Total (HRK million)                                ]]-Table1[[#This Row],[Total (HRK million)                                                        ]]</f>
        <v>0.1195630000000012</v>
      </c>
      <c r="AZ343" s="13">
        <f>Table1[[#This Row],[Total (HRK million)                                                                      ]]*1000000/Table1[[#This Row],[Population 2016]]</f>
        <v>54.694876486734309</v>
      </c>
      <c r="BA343" s="68">
        <v>2249</v>
      </c>
      <c r="BB343" s="52">
        <v>8.224297</v>
      </c>
      <c r="BC343" s="13">
        <f>Table1[[#This Row],[Total (HRK million)                                                           ]]*1000000/Table1[[#This Row],[Population 2015]]</f>
        <v>3656.8683859493108</v>
      </c>
      <c r="BD343" s="52">
        <v>9.2875569999999996</v>
      </c>
      <c r="BE343" s="13">
        <f>Table1[[#This Row],[Total (HRK million) ]]*1000000/Table1[[#This Row],[Population 2015]]</f>
        <v>4129.6385060026678</v>
      </c>
      <c r="BF343" s="82">
        <f>Table1[[#This Row],[Total (HRK million)                                                           ]]-Table1[[#This Row],[Total (HRK million) ]]</f>
        <v>-1.0632599999999996</v>
      </c>
      <c r="BG343" s="13">
        <f>Table1[[#This Row],[Total (HRK million)     ]]*1000000/Table1[[#This Row],[Population 2015]]</f>
        <v>-472.77012005335683</v>
      </c>
      <c r="BH343" s="68">
        <v>2343</v>
      </c>
      <c r="BI343" s="88">
        <v>11.645521</v>
      </c>
      <c r="BJ343" s="12">
        <f>Table1[[#This Row],[Total (HRK million)                                  ]]*1000000/Table1[[#This Row],[Population 2014]]</f>
        <v>4970.3461374306444</v>
      </c>
      <c r="BK343" s="88">
        <v>8.5449789999999997</v>
      </c>
      <c r="BL343" s="12">
        <f>Table1[[#This Row],[Total (HRK million)    ]]*1000000/Table1[[#This Row],[Population 2014]]</f>
        <v>3647.0247545881348</v>
      </c>
      <c r="BM343" s="88">
        <f>Table1[[#This Row],[Total (HRK million)                                  ]]-Table1[[#This Row],[Total (HRK million)    ]]</f>
        <v>3.1005420000000008</v>
      </c>
      <c r="BN343" s="12">
        <f>Table1[[#This Row],[Total (HRK million)      ]]*1000000/Table1[[#This Row],[Population 2014]]</f>
        <v>1323.32138284251</v>
      </c>
      <c r="BO343" s="94">
        <v>5</v>
      </c>
      <c r="BP343" s="53">
        <v>5</v>
      </c>
      <c r="BQ343" s="55">
        <v>5</v>
      </c>
      <c r="BR343" s="26">
        <v>5</v>
      </c>
      <c r="BS343" s="13">
        <v>5</v>
      </c>
      <c r="BT343" s="13">
        <v>5</v>
      </c>
      <c r="BU343" s="13">
        <v>5</v>
      </c>
      <c r="BV343" s="13">
        <v>3</v>
      </c>
      <c r="BW343" s="56">
        <v>1</v>
      </c>
    </row>
    <row r="344" spans="1:75" x14ac:dyDescent="0.25">
      <c r="A344" s="14" t="s">
        <v>608</v>
      </c>
      <c r="B344" s="15" t="s">
        <v>672</v>
      </c>
      <c r="C344" s="15" t="s">
        <v>258</v>
      </c>
      <c r="D344" s="47">
        <v>2247</v>
      </c>
      <c r="E344" s="46">
        <v>9.9277173399999992</v>
      </c>
      <c r="F344" s="36">
        <f>Table1[[#This Row],[Total (HRK million)]]*1000000/Table1[[#This Row],[Population 2022]]</f>
        <v>4418.2097641299506</v>
      </c>
      <c r="G344" s="46">
        <v>11.519866379999998</v>
      </c>
      <c r="H344" s="36">
        <f>Table1[[#This Row],[Total (HRK million)                ]]*1000000/Table1[[#This Row],[Population 2022]]</f>
        <v>5126.7763150867822</v>
      </c>
      <c r="I344" s="46">
        <v>-1.5921490399999991</v>
      </c>
      <c r="J344" s="36">
        <f>Table1[[#This Row],[Total (HRK million)                           ]]*1000000/Table1[[#This Row],[Population 2022]]</f>
        <v>-708.56655095683095</v>
      </c>
      <c r="K344" s="47">
        <v>2300</v>
      </c>
      <c r="L344" s="46">
        <v>7.512823</v>
      </c>
      <c r="M344" s="36">
        <f>Table1[[#This Row],[Total (HRK million)  ]]*1000000/Table1[[#This Row],[Population 2021]]</f>
        <v>3266.4447826086957</v>
      </c>
      <c r="N344" s="46">
        <v>7.764202</v>
      </c>
      <c r="O344" s="36">
        <f>Table1[[#This Row],[Total (HRK million)                 ]]*1000000/Table1[[#This Row],[Population 2021]]</f>
        <v>3375.74</v>
      </c>
      <c r="P344" s="46">
        <v>-0.25137900000000002</v>
      </c>
      <c r="Q344" s="36">
        <f>Table1[[#This Row],[Total (HRK million)                            ]]*1000000/Table1[[#This Row],[Population 2021]]</f>
        <v>-109.29521739130436</v>
      </c>
      <c r="R344" s="64">
        <v>2480</v>
      </c>
      <c r="S344" s="35">
        <v>6.6420830000000004</v>
      </c>
      <c r="T344" s="36">
        <f>Table1[[#This Row],[Total (HRK million)   ]]*1000000/Table1[[#This Row],[Population 2020]]</f>
        <v>2678.2592741935482</v>
      </c>
      <c r="U344" s="35">
        <v>7.3538649999999999</v>
      </c>
      <c r="V344" s="36">
        <f>Table1[[#This Row],[Total (HRK million)                  ]]*1000000/Table1[[#This Row],[Population 2020]]</f>
        <v>2965.2681451612902</v>
      </c>
      <c r="W344" s="35">
        <f>Table1[[#This Row],[Total (HRK million)   ]]-Table1[[#This Row],[Total (HRK million)                  ]]</f>
        <v>-0.71178199999999947</v>
      </c>
      <c r="X344" s="36">
        <f>Table1[[#This Row],[Total (HRK million)                             ]]*1000000/Table1[[#This Row],[Population 2020]]</f>
        <v>-287.0088709677417</v>
      </c>
      <c r="Y344" s="68">
        <v>2506</v>
      </c>
      <c r="Z344" s="7">
        <v>7.1848679999999998</v>
      </c>
      <c r="AA344" s="6">
        <f>Table1[[#This Row],[Total (HRK million)                     ]]*1000000/Table1[[#This Row],[Population 2019                 ]]</f>
        <v>2867.0662410215482</v>
      </c>
      <c r="AB344" s="7">
        <v>8.7630540000000003</v>
      </c>
      <c r="AC344" s="6">
        <f>Table1[[#This Row],[Total (HRK million)                                   ]]*1000000/Table1[[#This Row],[Population 2019                 ]]</f>
        <v>3496.8292098962488</v>
      </c>
      <c r="AD344" s="7">
        <f>Table1[[#This Row],[Total (HRK million)                     ]]-Table1[[#This Row],[Total (HRK million)                                   ]]</f>
        <v>-1.5781860000000005</v>
      </c>
      <c r="AE344" s="8">
        <f>Table1[[#This Row],[Total (HRK million)                       ]]*1000000/Table1[[#This Row],[Population 2019                 ]]</f>
        <v>-629.76296887470096</v>
      </c>
      <c r="AF344" s="6">
        <v>2531</v>
      </c>
      <c r="AG344" s="7">
        <v>6.7025690000000004</v>
      </c>
      <c r="AH344" s="6">
        <f>Table1[[#This Row],[Total (HRK million)                                 ]]*1000000/Table1[[#This Row],[Population 2018]]</f>
        <v>2648.1900434610825</v>
      </c>
      <c r="AI344" s="7">
        <v>5.7021689999999996</v>
      </c>
      <c r="AJ344" s="6">
        <f>Table1[[#This Row],[Total (HRK million)                                     ]]*1000000/Table1[[#This Row],[Population 2018]]</f>
        <v>2252.9312524693796</v>
      </c>
      <c r="AK344" s="7">
        <f>Table1[[#This Row],[Total (HRK million)                                 ]]-Table1[[#This Row],[Total (HRK million)                                     ]]</f>
        <v>1.0004000000000008</v>
      </c>
      <c r="AL344" s="8">
        <f>Table1[[#This Row],[Total (HRK million)                                      ]]*1000000/Table1[[#This Row],[Population 2018]]</f>
        <v>395.25879099170322</v>
      </c>
      <c r="AM344" s="9">
        <v>2550</v>
      </c>
      <c r="AN344" s="10">
        <v>6.1049680000000004</v>
      </c>
      <c r="AO344" s="11">
        <f>Table1[[#This Row],[Total (HRK million)                                         ]]*1000000/Table1[[#This Row],[Population 2017               ]]</f>
        <v>2394.1050980392156</v>
      </c>
      <c r="AP344" s="10">
        <v>5.144425</v>
      </c>
      <c r="AQ344" s="11">
        <f>Table1[[#This Row],[Total (HRK million)                                          ]]*1000000/Table1[[#This Row],[Population 2017               ]]</f>
        <v>2017.4215686274511</v>
      </c>
      <c r="AR344" s="10">
        <f>Table1[[#This Row],[Total (HRK million)                                         ]]-Table1[[#This Row],[Total (HRK million)                                          ]]</f>
        <v>0.96054300000000037</v>
      </c>
      <c r="AS344" s="11">
        <f>Table1[[#This Row],[Total (HRK million)                                                  ]]*1000000/Table1[[#This Row],[Population 2017               ]]</f>
        <v>376.68352941176482</v>
      </c>
      <c r="AT344" s="45">
        <v>2605</v>
      </c>
      <c r="AU344" s="46">
        <v>6.1089270000000004</v>
      </c>
      <c r="AV344" s="13">
        <f>Table1[[#This Row],[Total (HRK million)                                ]]*1000000/Table1[[#This Row],[Population 2016]]</f>
        <v>2345.0775431861803</v>
      </c>
      <c r="AW344" s="46">
        <v>4.7806949999999997</v>
      </c>
      <c r="AX344" s="13">
        <f>Table1[[#This Row],[Total (HRK million)                                                        ]]*1000000/Table1[[#This Row],[Population 2016]]</f>
        <v>1835.1996161228408</v>
      </c>
      <c r="AY344" s="82">
        <f>Table1[[#This Row],[Total (HRK million)                                ]]-Table1[[#This Row],[Total (HRK million)                                                        ]]</f>
        <v>1.3282320000000007</v>
      </c>
      <c r="AZ344" s="13">
        <f>Table1[[#This Row],[Total (HRK million)                                                                      ]]*1000000/Table1[[#This Row],[Population 2016]]</f>
        <v>509.87792706334</v>
      </c>
      <c r="BA344" s="68">
        <v>2653</v>
      </c>
      <c r="BB344" s="52">
        <v>5.0757459999999996</v>
      </c>
      <c r="BC344" s="13">
        <f>Table1[[#This Row],[Total (HRK million)                                                           ]]*1000000/Table1[[#This Row],[Population 2015]]</f>
        <v>1913.2099509988693</v>
      </c>
      <c r="BD344" s="52">
        <v>3.9749720000000002</v>
      </c>
      <c r="BE344" s="13">
        <f>Table1[[#This Row],[Total (HRK million) ]]*1000000/Table1[[#This Row],[Population 2015]]</f>
        <v>1498.2932529212212</v>
      </c>
      <c r="BF344" s="82">
        <f>Table1[[#This Row],[Total (HRK million)                                                           ]]-Table1[[#This Row],[Total (HRK million) ]]</f>
        <v>1.1007739999999995</v>
      </c>
      <c r="BG344" s="13">
        <f>Table1[[#This Row],[Total (HRK million)     ]]*1000000/Table1[[#This Row],[Population 2015]]</f>
        <v>414.91669807764777</v>
      </c>
      <c r="BH344" s="68">
        <v>2675</v>
      </c>
      <c r="BI344" s="88">
        <v>8.6408699999999996</v>
      </c>
      <c r="BJ344" s="12">
        <f>Table1[[#This Row],[Total (HRK million)                                  ]]*1000000/Table1[[#This Row],[Population 2014]]</f>
        <v>3230.2317757009346</v>
      </c>
      <c r="BK344" s="88">
        <v>7.5374759999999998</v>
      </c>
      <c r="BL344" s="12">
        <f>Table1[[#This Row],[Total (HRK million)    ]]*1000000/Table1[[#This Row],[Population 2014]]</f>
        <v>2817.7480373831777</v>
      </c>
      <c r="BM344" s="88">
        <f>Table1[[#This Row],[Total (HRK million)                                  ]]-Table1[[#This Row],[Total (HRK million)    ]]</f>
        <v>1.1033939999999998</v>
      </c>
      <c r="BN344" s="12">
        <f>Table1[[#This Row],[Total (HRK million)      ]]*1000000/Table1[[#This Row],[Population 2014]]</f>
        <v>412.48373831775694</v>
      </c>
      <c r="BO344" s="94">
        <v>4</v>
      </c>
      <c r="BP344" s="53">
        <v>5</v>
      </c>
      <c r="BQ344" s="55">
        <v>5</v>
      </c>
      <c r="BR344" s="26">
        <v>5</v>
      </c>
      <c r="BS344" s="13">
        <v>4</v>
      </c>
      <c r="BT344" s="13">
        <v>5</v>
      </c>
      <c r="BU344" s="13">
        <v>4</v>
      </c>
      <c r="BV344" s="13">
        <v>2</v>
      </c>
      <c r="BW344" s="56">
        <v>0</v>
      </c>
    </row>
    <row r="345" spans="1:75" x14ac:dyDescent="0.25">
      <c r="A345" s="14" t="s">
        <v>608</v>
      </c>
      <c r="B345" s="15" t="s">
        <v>666</v>
      </c>
      <c r="C345" s="15" t="s">
        <v>404</v>
      </c>
      <c r="D345" s="47">
        <v>1798</v>
      </c>
      <c r="E345" s="46">
        <v>8.7266092400000002</v>
      </c>
      <c r="F345" s="36">
        <f>Table1[[#This Row],[Total (HRK million)]]*1000000/Table1[[#This Row],[Population 2022]]</f>
        <v>4853.5090322580645</v>
      </c>
      <c r="G345" s="46">
        <v>8.0970610400000016</v>
      </c>
      <c r="H345" s="36">
        <f>Table1[[#This Row],[Total (HRK million)                ]]*1000000/Table1[[#This Row],[Population 2022]]</f>
        <v>4503.3709899888772</v>
      </c>
      <c r="I345" s="46">
        <v>0.62954819999999923</v>
      </c>
      <c r="J345" s="36">
        <f>Table1[[#This Row],[Total (HRK million)                           ]]*1000000/Table1[[#This Row],[Population 2022]]</f>
        <v>350.13804226918757</v>
      </c>
      <c r="K345" s="47">
        <v>1874</v>
      </c>
      <c r="L345" s="46">
        <v>8.1876669999999994</v>
      </c>
      <c r="M345" s="36">
        <f>Table1[[#This Row],[Total (HRK million)  ]]*1000000/Table1[[#This Row],[Population 2021]]</f>
        <v>4369.0859124866593</v>
      </c>
      <c r="N345" s="46">
        <v>8.9247440000000005</v>
      </c>
      <c r="O345" s="36">
        <f>Table1[[#This Row],[Total (HRK million)                 ]]*1000000/Table1[[#This Row],[Population 2021]]</f>
        <v>4762.4034151547494</v>
      </c>
      <c r="P345" s="46">
        <v>-0.73707700000000109</v>
      </c>
      <c r="Q345" s="36">
        <f>Table1[[#This Row],[Total (HRK million)                            ]]*1000000/Table1[[#This Row],[Population 2021]]</f>
        <v>-393.31750266809019</v>
      </c>
      <c r="R345" s="64">
        <v>1831</v>
      </c>
      <c r="S345" s="35">
        <v>7.4346129999999997</v>
      </c>
      <c r="T345" s="36">
        <f>Table1[[#This Row],[Total (HRK million)   ]]*1000000/Table1[[#This Row],[Population 2020]]</f>
        <v>4060.4112506826868</v>
      </c>
      <c r="U345" s="35">
        <v>8.3607429999999994</v>
      </c>
      <c r="V345" s="36">
        <f>Table1[[#This Row],[Total (HRK million)                  ]]*1000000/Table1[[#This Row],[Population 2020]]</f>
        <v>4566.2168214090652</v>
      </c>
      <c r="W345" s="35">
        <f>Table1[[#This Row],[Total (HRK million)   ]]-Table1[[#This Row],[Total (HRK million)                  ]]</f>
        <v>-0.92612999999999968</v>
      </c>
      <c r="X345" s="36">
        <f>Table1[[#This Row],[Total (HRK million)                             ]]*1000000/Table1[[#This Row],[Population 2020]]</f>
        <v>-505.80557072637885</v>
      </c>
      <c r="Y345" s="68">
        <v>1861</v>
      </c>
      <c r="Z345" s="7">
        <v>9.3841429999999999</v>
      </c>
      <c r="AA345" s="6">
        <f>Table1[[#This Row],[Total (HRK million)                     ]]*1000000/Table1[[#This Row],[Population 2019                 ]]</f>
        <v>5042.527135948415</v>
      </c>
      <c r="AB345" s="7">
        <v>8.5589099999999991</v>
      </c>
      <c r="AC345" s="6">
        <f>Table1[[#This Row],[Total (HRK million)                                   ]]*1000000/Table1[[#This Row],[Population 2019                 ]]</f>
        <v>4599.0918860827514</v>
      </c>
      <c r="AD345" s="7">
        <f>Table1[[#This Row],[Total (HRK million)                     ]]-Table1[[#This Row],[Total (HRK million)                                   ]]</f>
        <v>0.82523300000000077</v>
      </c>
      <c r="AE345" s="8">
        <f>Table1[[#This Row],[Total (HRK million)                       ]]*1000000/Table1[[#This Row],[Population 2019                 ]]</f>
        <v>443.43524986566405</v>
      </c>
      <c r="AF345" s="6">
        <v>1931</v>
      </c>
      <c r="AG345" s="7">
        <v>8.0632909999999995</v>
      </c>
      <c r="AH345" s="6">
        <f>Table1[[#This Row],[Total (HRK million)                                 ]]*1000000/Table1[[#This Row],[Population 2018]]</f>
        <v>4175.7074054893837</v>
      </c>
      <c r="AI345" s="7">
        <v>8.1427630000000004</v>
      </c>
      <c r="AJ345" s="6">
        <f>Table1[[#This Row],[Total (HRK million)                                     ]]*1000000/Table1[[#This Row],[Population 2018]]</f>
        <v>4216.8632832729154</v>
      </c>
      <c r="AK345" s="7">
        <f>Table1[[#This Row],[Total (HRK million)                                 ]]-Table1[[#This Row],[Total (HRK million)                                     ]]</f>
        <v>-7.9472000000000875E-2</v>
      </c>
      <c r="AL345" s="8">
        <f>Table1[[#This Row],[Total (HRK million)                                      ]]*1000000/Table1[[#This Row],[Population 2018]]</f>
        <v>-41.155877783532304</v>
      </c>
      <c r="AM345" s="9">
        <v>2039</v>
      </c>
      <c r="AN345" s="10">
        <v>7.2141970000000004</v>
      </c>
      <c r="AO345" s="11">
        <f>Table1[[#This Row],[Total (HRK million)                                         ]]*1000000/Table1[[#This Row],[Population 2017               ]]</f>
        <v>3538.1054438450219</v>
      </c>
      <c r="AP345" s="10">
        <v>7.040756</v>
      </c>
      <c r="AQ345" s="11">
        <f>Table1[[#This Row],[Total (HRK million)                                          ]]*1000000/Table1[[#This Row],[Population 2017               ]]</f>
        <v>3453.0436488474743</v>
      </c>
      <c r="AR345" s="10">
        <f>Table1[[#This Row],[Total (HRK million)                                         ]]-Table1[[#This Row],[Total (HRK million)                                          ]]</f>
        <v>0.1734410000000004</v>
      </c>
      <c r="AS345" s="11">
        <f>Table1[[#This Row],[Total (HRK million)                                                  ]]*1000000/Table1[[#This Row],[Population 2017               ]]</f>
        <v>85.06179499754802</v>
      </c>
      <c r="AT345" s="45">
        <v>2123</v>
      </c>
      <c r="AU345" s="46">
        <v>7.1251509999999998</v>
      </c>
      <c r="AV345" s="13">
        <f>Table1[[#This Row],[Total (HRK million)                                ]]*1000000/Table1[[#This Row],[Population 2016]]</f>
        <v>3356.1709844559587</v>
      </c>
      <c r="AW345" s="46">
        <v>7.1720439999999996</v>
      </c>
      <c r="AX345" s="13">
        <f>Table1[[#This Row],[Total (HRK million)                                                        ]]*1000000/Table1[[#This Row],[Population 2016]]</f>
        <v>3378.2590673575128</v>
      </c>
      <c r="AY345" s="82">
        <f>Table1[[#This Row],[Total (HRK million)                                ]]-Table1[[#This Row],[Total (HRK million)                                                        ]]</f>
        <v>-4.6892999999999851E-2</v>
      </c>
      <c r="AZ345" s="13">
        <f>Table1[[#This Row],[Total (HRK million)                                                                      ]]*1000000/Table1[[#This Row],[Population 2016]]</f>
        <v>-22.088082901554337</v>
      </c>
      <c r="BA345" s="68">
        <v>2166</v>
      </c>
      <c r="BB345" s="52">
        <v>8.9094789999999993</v>
      </c>
      <c r="BC345" s="13">
        <f>Table1[[#This Row],[Total (HRK million)                                                           ]]*1000000/Table1[[#This Row],[Population 2015]]</f>
        <v>4113.3328716528158</v>
      </c>
      <c r="BD345" s="52">
        <v>6.0488299999999997</v>
      </c>
      <c r="BE345" s="13">
        <f>Table1[[#This Row],[Total (HRK million) ]]*1000000/Table1[[#This Row],[Population 2015]]</f>
        <v>2792.6269621421975</v>
      </c>
      <c r="BF345" s="82">
        <f>Table1[[#This Row],[Total (HRK million)                                                           ]]-Table1[[#This Row],[Total (HRK million) ]]</f>
        <v>2.8606489999999996</v>
      </c>
      <c r="BG345" s="13">
        <f>Table1[[#This Row],[Total (HRK million)     ]]*1000000/Table1[[#This Row],[Population 2015]]</f>
        <v>1320.7059095106185</v>
      </c>
      <c r="BH345" s="68">
        <v>2226</v>
      </c>
      <c r="BI345" s="88">
        <v>6.1262230000000004</v>
      </c>
      <c r="BJ345" s="12">
        <f>Table1[[#This Row],[Total (HRK million)                                  ]]*1000000/Table1[[#This Row],[Population 2014]]</f>
        <v>2752.1217430368374</v>
      </c>
      <c r="BK345" s="88">
        <v>7.5975400000000004</v>
      </c>
      <c r="BL345" s="12">
        <f>Table1[[#This Row],[Total (HRK million)    ]]*1000000/Table1[[#This Row],[Population 2014]]</f>
        <v>3413.0907457322551</v>
      </c>
      <c r="BM345" s="88">
        <f>Table1[[#This Row],[Total (HRK million)                                  ]]-Table1[[#This Row],[Total (HRK million)    ]]</f>
        <v>-1.471317</v>
      </c>
      <c r="BN345" s="12">
        <f>Table1[[#This Row],[Total (HRK million)      ]]*1000000/Table1[[#This Row],[Population 2014]]</f>
        <v>-660.96900269541777</v>
      </c>
      <c r="BO345" s="94">
        <v>4</v>
      </c>
      <c r="BP345" s="53">
        <v>4</v>
      </c>
      <c r="BQ345" s="55">
        <v>4</v>
      </c>
      <c r="BR345" s="26">
        <v>3</v>
      </c>
      <c r="BS345" s="13">
        <v>4</v>
      </c>
      <c r="BT345" s="13">
        <v>4</v>
      </c>
      <c r="BU345" s="13">
        <v>3</v>
      </c>
      <c r="BV345" s="13">
        <v>2</v>
      </c>
      <c r="BW345" s="56">
        <v>3</v>
      </c>
    </row>
    <row r="346" spans="1:75" x14ac:dyDescent="0.25">
      <c r="A346" s="14" t="s">
        <v>608</v>
      </c>
      <c r="B346" s="15" t="s">
        <v>32</v>
      </c>
      <c r="C346" s="15" t="s">
        <v>234</v>
      </c>
      <c r="D346" s="45">
        <v>4534</v>
      </c>
      <c r="E346" s="44">
        <v>14.07735574</v>
      </c>
      <c r="F346" s="40">
        <f>Table1[[#This Row],[Total (HRK million)]]*1000000/Table1[[#This Row],[Population 2022]]</f>
        <v>3104.842465813851</v>
      </c>
      <c r="G346" s="44">
        <v>13.92357638</v>
      </c>
      <c r="H346" s="40">
        <f>Table1[[#This Row],[Total (HRK million)                ]]*1000000/Table1[[#This Row],[Population 2022]]</f>
        <v>3070.9255359505955</v>
      </c>
      <c r="I346" s="44">
        <v>0.15377935999999939</v>
      </c>
      <c r="J346" s="40">
        <f>Table1[[#This Row],[Total (HRK million)                           ]]*1000000/Table1[[#This Row],[Population 2022]]</f>
        <v>33.91692986325527</v>
      </c>
      <c r="K346" s="45">
        <v>4553</v>
      </c>
      <c r="L346" s="44">
        <v>12.426411</v>
      </c>
      <c r="M346" s="40">
        <f>Table1[[#This Row],[Total (HRK million)  ]]*1000000/Table1[[#This Row],[Population 2021]]</f>
        <v>2729.2798155062596</v>
      </c>
      <c r="N346" s="44">
        <v>10.912963</v>
      </c>
      <c r="O346" s="40">
        <f>Table1[[#This Row],[Total (HRK million)                 ]]*1000000/Table1[[#This Row],[Population 2021]]</f>
        <v>2396.8730507357786</v>
      </c>
      <c r="P346" s="44">
        <v>1.5134480000000003</v>
      </c>
      <c r="Q346" s="40">
        <f>Table1[[#This Row],[Total (HRK million)                            ]]*1000000/Table1[[#This Row],[Population 2021]]</f>
        <v>332.40676477048106</v>
      </c>
      <c r="R346" s="64">
        <v>4750</v>
      </c>
      <c r="S346" s="35">
        <v>13.887418</v>
      </c>
      <c r="T346" s="36">
        <f>Table1[[#This Row],[Total (HRK million)   ]]*1000000/Table1[[#This Row],[Population 2020]]</f>
        <v>2923.666947368421</v>
      </c>
      <c r="U346" s="35">
        <v>12.602448000000001</v>
      </c>
      <c r="V346" s="36">
        <f>Table1[[#This Row],[Total (HRK million)                  ]]*1000000/Table1[[#This Row],[Population 2020]]</f>
        <v>2653.146947368421</v>
      </c>
      <c r="W346" s="35">
        <f>Table1[[#This Row],[Total (HRK million)   ]]-Table1[[#This Row],[Total (HRK million)                  ]]</f>
        <v>1.2849699999999995</v>
      </c>
      <c r="X346" s="36">
        <f>Table1[[#This Row],[Total (HRK million)                             ]]*1000000/Table1[[#This Row],[Population 2020]]</f>
        <v>270.51999999999992</v>
      </c>
      <c r="Y346" s="68">
        <v>4760</v>
      </c>
      <c r="Z346" s="7">
        <v>15.955550000000001</v>
      </c>
      <c r="AA346" s="6">
        <f>Table1[[#This Row],[Total (HRK million)                     ]]*1000000/Table1[[#This Row],[Population 2019                 ]]</f>
        <v>3352.0063025210084</v>
      </c>
      <c r="AB346" s="7">
        <v>17.262635</v>
      </c>
      <c r="AC346" s="6">
        <f>Table1[[#This Row],[Total (HRK million)                                   ]]*1000000/Table1[[#This Row],[Population 2019                 ]]</f>
        <v>3626.6039915966385</v>
      </c>
      <c r="AD346" s="7">
        <f>Table1[[#This Row],[Total (HRK million)                     ]]-Table1[[#This Row],[Total (HRK million)                                   ]]</f>
        <v>-1.3070849999999989</v>
      </c>
      <c r="AE346" s="8">
        <f>Table1[[#This Row],[Total (HRK million)                       ]]*1000000/Table1[[#This Row],[Population 2019                 ]]</f>
        <v>-274.59768907563</v>
      </c>
      <c r="AF346" s="6">
        <v>4700</v>
      </c>
      <c r="AG346" s="7">
        <v>11.382059999999999</v>
      </c>
      <c r="AH346" s="6">
        <f>Table1[[#This Row],[Total (HRK million)                                 ]]*1000000/Table1[[#This Row],[Population 2018]]</f>
        <v>2421.7148936170211</v>
      </c>
      <c r="AI346" s="7">
        <v>9.7800960000000003</v>
      </c>
      <c r="AJ346" s="6">
        <f>Table1[[#This Row],[Total (HRK million)                                     ]]*1000000/Table1[[#This Row],[Population 2018]]</f>
        <v>2080.8714893617021</v>
      </c>
      <c r="AK346" s="7">
        <f>Table1[[#This Row],[Total (HRK million)                                 ]]-Table1[[#This Row],[Total (HRK million)                                     ]]</f>
        <v>1.6019639999999988</v>
      </c>
      <c r="AL346" s="8">
        <f>Table1[[#This Row],[Total (HRK million)                                      ]]*1000000/Table1[[#This Row],[Population 2018]]</f>
        <v>340.84340425531889</v>
      </c>
      <c r="AM346" s="9">
        <v>4721</v>
      </c>
      <c r="AN346" s="10">
        <v>6.666671</v>
      </c>
      <c r="AO346" s="11">
        <f>Table1[[#This Row],[Total (HRK million)                                         ]]*1000000/Table1[[#This Row],[Population 2017               ]]</f>
        <v>1412.1311162889219</v>
      </c>
      <c r="AP346" s="10">
        <v>7.0405680000000004</v>
      </c>
      <c r="AQ346" s="11">
        <f>Table1[[#This Row],[Total (HRK million)                                          ]]*1000000/Table1[[#This Row],[Population 2017               ]]</f>
        <v>1491.3298030078374</v>
      </c>
      <c r="AR346" s="10">
        <f>Table1[[#This Row],[Total (HRK million)                                         ]]-Table1[[#This Row],[Total (HRK million)                                          ]]</f>
        <v>-0.37389700000000037</v>
      </c>
      <c r="AS346" s="11">
        <f>Table1[[#This Row],[Total (HRK million)                                                  ]]*1000000/Table1[[#This Row],[Population 2017               ]]</f>
        <v>-79.198686718915553</v>
      </c>
      <c r="AT346" s="45">
        <v>4770</v>
      </c>
      <c r="AU346" s="46">
        <v>6.6724779999999999</v>
      </c>
      <c r="AV346" s="13">
        <f>Table1[[#This Row],[Total (HRK million)                                ]]*1000000/Table1[[#This Row],[Population 2016]]</f>
        <v>1398.8423480083857</v>
      </c>
      <c r="AW346" s="46">
        <v>7.075723</v>
      </c>
      <c r="AX346" s="13">
        <f>Table1[[#This Row],[Total (HRK million)                                                        ]]*1000000/Table1[[#This Row],[Population 2016]]</f>
        <v>1483.3800838574423</v>
      </c>
      <c r="AY346" s="82">
        <f>Table1[[#This Row],[Total (HRK million)                                ]]-Table1[[#This Row],[Total (HRK million)                                                        ]]</f>
        <v>-0.40324500000000008</v>
      </c>
      <c r="AZ346" s="13">
        <f>Table1[[#This Row],[Total (HRK million)                                                                      ]]*1000000/Table1[[#This Row],[Population 2016]]</f>
        <v>-84.537735849056617</v>
      </c>
      <c r="BA346" s="68">
        <v>4762</v>
      </c>
      <c r="BB346" s="52">
        <v>6.2658050000000003</v>
      </c>
      <c r="BC346" s="13">
        <f>Table1[[#This Row],[Total (HRK million)                                                           ]]*1000000/Table1[[#This Row],[Population 2015]]</f>
        <v>1315.7927341453171</v>
      </c>
      <c r="BD346" s="52">
        <v>6.6014410000000003</v>
      </c>
      <c r="BE346" s="13">
        <f>Table1[[#This Row],[Total (HRK million) ]]*1000000/Table1[[#This Row],[Population 2015]]</f>
        <v>1386.27488450231</v>
      </c>
      <c r="BF346" s="82">
        <f>Table1[[#This Row],[Total (HRK million)                                                           ]]-Table1[[#This Row],[Total (HRK million) ]]</f>
        <v>-0.33563600000000005</v>
      </c>
      <c r="BG346" s="13">
        <f>Table1[[#This Row],[Total (HRK million)     ]]*1000000/Table1[[#This Row],[Population 2015]]</f>
        <v>-70.482150356992875</v>
      </c>
      <c r="BH346" s="68">
        <v>4771</v>
      </c>
      <c r="BI346" s="88">
        <v>6.6546789999999998</v>
      </c>
      <c r="BJ346" s="12">
        <f>Table1[[#This Row],[Total (HRK million)                                  ]]*1000000/Table1[[#This Row],[Population 2014]]</f>
        <v>1394.8184866904212</v>
      </c>
      <c r="BK346" s="88">
        <v>5.6723059999999998</v>
      </c>
      <c r="BL346" s="12">
        <f>Table1[[#This Row],[Total (HRK million)    ]]*1000000/Table1[[#This Row],[Population 2014]]</f>
        <v>1188.9134353385034</v>
      </c>
      <c r="BM346" s="88">
        <f>Table1[[#This Row],[Total (HRK million)                                  ]]-Table1[[#This Row],[Total (HRK million)    ]]</f>
        <v>0.98237299999999994</v>
      </c>
      <c r="BN346" s="12">
        <f>Table1[[#This Row],[Total (HRK million)      ]]*1000000/Table1[[#This Row],[Population 2014]]</f>
        <v>205.90505135191782</v>
      </c>
      <c r="BO346" s="94">
        <v>5</v>
      </c>
      <c r="BP346" s="53">
        <v>5</v>
      </c>
      <c r="BQ346" s="55">
        <v>5</v>
      </c>
      <c r="BR346" s="26">
        <v>5</v>
      </c>
      <c r="BS346" s="13">
        <v>5</v>
      </c>
      <c r="BT346" s="13">
        <v>1</v>
      </c>
      <c r="BU346" s="13">
        <v>2</v>
      </c>
      <c r="BV346" s="13">
        <v>1</v>
      </c>
      <c r="BW346" s="56">
        <v>0</v>
      </c>
    </row>
    <row r="347" spans="1:75" x14ac:dyDescent="0.25">
      <c r="A347" s="14" t="s">
        <v>608</v>
      </c>
      <c r="B347" s="15" t="s">
        <v>666</v>
      </c>
      <c r="C347" s="15" t="s">
        <v>405</v>
      </c>
      <c r="D347" s="47">
        <v>2430</v>
      </c>
      <c r="E347" s="46">
        <v>9.3338404100000005</v>
      </c>
      <c r="F347" s="36">
        <f>Table1[[#This Row],[Total (HRK million)]]*1000000/Table1[[#This Row],[Population 2022]]</f>
        <v>3841.0865884773661</v>
      </c>
      <c r="G347" s="46">
        <v>8.9568215300000009</v>
      </c>
      <c r="H347" s="36">
        <f>Table1[[#This Row],[Total (HRK million)                ]]*1000000/Table1[[#This Row],[Population 2022]]</f>
        <v>3685.9347860082307</v>
      </c>
      <c r="I347" s="46">
        <v>0.37701887999999895</v>
      </c>
      <c r="J347" s="36">
        <f>Table1[[#This Row],[Total (HRK million)                           ]]*1000000/Table1[[#This Row],[Population 2022]]</f>
        <v>155.15180246913536</v>
      </c>
      <c r="K347" s="47">
        <v>2485</v>
      </c>
      <c r="L347" s="46">
        <v>16.101734</v>
      </c>
      <c r="M347" s="36">
        <f>Table1[[#This Row],[Total (HRK million)  ]]*1000000/Table1[[#This Row],[Population 2021]]</f>
        <v>6479.571026156942</v>
      </c>
      <c r="N347" s="46">
        <v>15.164402000000001</v>
      </c>
      <c r="O347" s="36">
        <f>Table1[[#This Row],[Total (HRK million)                 ]]*1000000/Table1[[#This Row],[Population 2021]]</f>
        <v>6102.3750503018109</v>
      </c>
      <c r="P347" s="46">
        <v>0.93733199999999961</v>
      </c>
      <c r="Q347" s="36">
        <f>Table1[[#This Row],[Total (HRK million)                            ]]*1000000/Table1[[#This Row],[Population 2021]]</f>
        <v>377.19597585513065</v>
      </c>
      <c r="R347" s="64">
        <v>2552</v>
      </c>
      <c r="S347" s="35">
        <v>8.0909420000000001</v>
      </c>
      <c r="T347" s="36">
        <f>Table1[[#This Row],[Total (HRK million)   ]]*1000000/Table1[[#This Row],[Population 2020]]</f>
        <v>3170.431818181818</v>
      </c>
      <c r="U347" s="35">
        <v>10.743019</v>
      </c>
      <c r="V347" s="36">
        <f>Table1[[#This Row],[Total (HRK million)                  ]]*1000000/Table1[[#This Row],[Population 2020]]</f>
        <v>4209.6469435736681</v>
      </c>
      <c r="W347" s="35">
        <f>Table1[[#This Row],[Total (HRK million)   ]]-Table1[[#This Row],[Total (HRK million)                  ]]</f>
        <v>-2.6520770000000002</v>
      </c>
      <c r="X347" s="36">
        <f>Table1[[#This Row],[Total (HRK million)                             ]]*1000000/Table1[[#This Row],[Population 2020]]</f>
        <v>-1039.2151253918498</v>
      </c>
      <c r="Y347" s="68">
        <v>2606</v>
      </c>
      <c r="Z347" s="7">
        <v>10.466574</v>
      </c>
      <c r="AA347" s="6">
        <f>Table1[[#This Row],[Total (HRK million)                     ]]*1000000/Table1[[#This Row],[Population 2019                 ]]</f>
        <v>4016.3369148119723</v>
      </c>
      <c r="AB347" s="7">
        <v>9.3441430000000008</v>
      </c>
      <c r="AC347" s="6">
        <f>Table1[[#This Row],[Total (HRK million)                                   ]]*1000000/Table1[[#This Row],[Population 2019                 ]]</f>
        <v>3585.6266308518802</v>
      </c>
      <c r="AD347" s="7">
        <f>Table1[[#This Row],[Total (HRK million)                     ]]-Table1[[#This Row],[Total (HRK million)                                   ]]</f>
        <v>1.1224309999999988</v>
      </c>
      <c r="AE347" s="8">
        <f>Table1[[#This Row],[Total (HRK million)                       ]]*1000000/Table1[[#This Row],[Population 2019                 ]]</f>
        <v>430.71028396009166</v>
      </c>
      <c r="AF347" s="6">
        <v>2649</v>
      </c>
      <c r="AG347" s="7">
        <v>10.252656999999999</v>
      </c>
      <c r="AH347" s="6">
        <f>Table1[[#This Row],[Total (HRK million)                                 ]]*1000000/Table1[[#This Row],[Population 2018]]</f>
        <v>3870.3876934692335</v>
      </c>
      <c r="AI347" s="7">
        <v>12.106070000000001</v>
      </c>
      <c r="AJ347" s="6">
        <f>Table1[[#This Row],[Total (HRK million)                                     ]]*1000000/Table1[[#This Row],[Population 2018]]</f>
        <v>4570.0528501321251</v>
      </c>
      <c r="AK347" s="7">
        <f>Table1[[#This Row],[Total (HRK million)                                 ]]-Table1[[#This Row],[Total (HRK million)                                     ]]</f>
        <v>-1.8534130000000015</v>
      </c>
      <c r="AL347" s="8">
        <f>Table1[[#This Row],[Total (HRK million)                                      ]]*1000000/Table1[[#This Row],[Population 2018]]</f>
        <v>-699.66515666289229</v>
      </c>
      <c r="AM347" s="9">
        <v>2659</v>
      </c>
      <c r="AN347" s="10">
        <v>7.4911120000000002</v>
      </c>
      <c r="AO347" s="11">
        <f>Table1[[#This Row],[Total (HRK million)                                         ]]*1000000/Table1[[#This Row],[Population 2017               ]]</f>
        <v>2817.2666415945846</v>
      </c>
      <c r="AP347" s="10">
        <v>6.5567000000000002</v>
      </c>
      <c r="AQ347" s="11">
        <f>Table1[[#This Row],[Total (HRK million)                                          ]]*1000000/Table1[[#This Row],[Population 2017               ]]</f>
        <v>2465.8518239939826</v>
      </c>
      <c r="AR347" s="10">
        <f>Table1[[#This Row],[Total (HRK million)                                         ]]-Table1[[#This Row],[Total (HRK million)                                          ]]</f>
        <v>0.93441200000000002</v>
      </c>
      <c r="AS347" s="11">
        <f>Table1[[#This Row],[Total (HRK million)                                                  ]]*1000000/Table1[[#This Row],[Population 2017               ]]</f>
        <v>351.41481760060174</v>
      </c>
      <c r="AT347" s="45">
        <v>2759</v>
      </c>
      <c r="AU347" s="46">
        <v>6.7637939999999999</v>
      </c>
      <c r="AV347" s="13">
        <f>Table1[[#This Row],[Total (HRK million)                                ]]*1000000/Table1[[#This Row],[Population 2016]]</f>
        <v>2451.5382384922073</v>
      </c>
      <c r="AW347" s="46">
        <v>5.8263540000000003</v>
      </c>
      <c r="AX347" s="13">
        <f>Table1[[#This Row],[Total (HRK million)                                                        ]]*1000000/Table1[[#This Row],[Population 2016]]</f>
        <v>2111.7629575933311</v>
      </c>
      <c r="AY347" s="82">
        <f>Table1[[#This Row],[Total (HRK million)                                ]]-Table1[[#This Row],[Total (HRK million)                                                        ]]</f>
        <v>0.93743999999999961</v>
      </c>
      <c r="AZ347" s="13">
        <f>Table1[[#This Row],[Total (HRK million)                                                                      ]]*1000000/Table1[[#This Row],[Population 2016]]</f>
        <v>339.7752808988763</v>
      </c>
      <c r="BA347" s="68">
        <v>2793</v>
      </c>
      <c r="BB347" s="52">
        <v>5.8465579999999999</v>
      </c>
      <c r="BC347" s="13">
        <f>Table1[[#This Row],[Total (HRK million)                                                           ]]*1000000/Table1[[#This Row],[Population 2015]]</f>
        <v>2093.2896527031867</v>
      </c>
      <c r="BD347" s="52">
        <v>5.0765890000000002</v>
      </c>
      <c r="BE347" s="13">
        <f>Table1[[#This Row],[Total (HRK million) ]]*1000000/Table1[[#This Row],[Population 2015]]</f>
        <v>1817.6115288220551</v>
      </c>
      <c r="BF347" s="82">
        <f>Table1[[#This Row],[Total (HRK million)                                                           ]]-Table1[[#This Row],[Total (HRK million) ]]</f>
        <v>0.76996899999999968</v>
      </c>
      <c r="BG347" s="13">
        <f>Table1[[#This Row],[Total (HRK million)     ]]*1000000/Table1[[#This Row],[Population 2015]]</f>
        <v>275.67812388113128</v>
      </c>
      <c r="BH347" s="68">
        <v>2828</v>
      </c>
      <c r="BI347" s="88">
        <v>4.5759340000000002</v>
      </c>
      <c r="BJ347" s="12">
        <f>Table1[[#This Row],[Total (HRK million)                                  ]]*1000000/Table1[[#This Row],[Population 2014]]</f>
        <v>1618.0813295615276</v>
      </c>
      <c r="BK347" s="88">
        <v>4.5716049999999999</v>
      </c>
      <c r="BL347" s="12">
        <f>Table1[[#This Row],[Total (HRK million)    ]]*1000000/Table1[[#This Row],[Population 2014]]</f>
        <v>1616.5505657708627</v>
      </c>
      <c r="BM347" s="88">
        <f>Table1[[#This Row],[Total (HRK million)                                  ]]-Table1[[#This Row],[Total (HRK million)    ]]</f>
        <v>4.3290000000002493E-3</v>
      </c>
      <c r="BN347" s="12">
        <f>Table1[[#This Row],[Total (HRK million)      ]]*1000000/Table1[[#This Row],[Population 2014]]</f>
        <v>1.5307637906648688</v>
      </c>
      <c r="BO347" s="94">
        <v>4</v>
      </c>
      <c r="BP347" s="53">
        <v>4</v>
      </c>
      <c r="BQ347" s="55">
        <v>5</v>
      </c>
      <c r="BR347" s="26">
        <v>5</v>
      </c>
      <c r="BS347" s="13">
        <v>5</v>
      </c>
      <c r="BT347" s="13">
        <v>4</v>
      </c>
      <c r="BU347" s="13">
        <v>3</v>
      </c>
      <c r="BV347" s="13">
        <v>3</v>
      </c>
      <c r="BW347" s="56">
        <v>3</v>
      </c>
    </row>
    <row r="348" spans="1:75" x14ac:dyDescent="0.25">
      <c r="A348" s="14" t="s">
        <v>607</v>
      </c>
      <c r="B348" s="15" t="s">
        <v>674</v>
      </c>
      <c r="C348" s="15" t="s">
        <v>20</v>
      </c>
      <c r="D348" s="45">
        <v>19578</v>
      </c>
      <c r="E348" s="44">
        <v>225.96253921000002</v>
      </c>
      <c r="F348" s="40">
        <f>Table1[[#This Row],[Total (HRK million)]]*1000000/Table1[[#This Row],[Population 2022]]</f>
        <v>11541.655899989784</v>
      </c>
      <c r="G348" s="44">
        <v>180.25518453000001</v>
      </c>
      <c r="H348" s="40">
        <f>Table1[[#This Row],[Total (HRK million)                ]]*1000000/Table1[[#This Row],[Population 2022]]</f>
        <v>9207.0275068954943</v>
      </c>
      <c r="I348" s="44">
        <v>45.707354680000009</v>
      </c>
      <c r="J348" s="40">
        <f>Table1[[#This Row],[Total (HRK million)                           ]]*1000000/Table1[[#This Row],[Population 2022]]</f>
        <v>2334.62839309429</v>
      </c>
      <c r="K348" s="45">
        <v>19950</v>
      </c>
      <c r="L348" s="44">
        <v>195.96022400000001</v>
      </c>
      <c r="M348" s="40">
        <f>Table1[[#This Row],[Total (HRK million)  ]]*1000000/Table1[[#This Row],[Population 2021]]</f>
        <v>9822.5676190476188</v>
      </c>
      <c r="N348" s="44">
        <v>225.89279999999999</v>
      </c>
      <c r="O348" s="40">
        <f>Table1[[#This Row],[Total (HRK million)                 ]]*1000000/Table1[[#This Row],[Population 2021]]</f>
        <v>11322.947368421053</v>
      </c>
      <c r="P348" s="44">
        <v>-29.932575999999983</v>
      </c>
      <c r="Q348" s="40">
        <f>Table1[[#This Row],[Total (HRK million)                            ]]*1000000/Table1[[#This Row],[Population 2021]]</f>
        <v>-1500.3797493734326</v>
      </c>
      <c r="R348" s="64">
        <v>20208</v>
      </c>
      <c r="S348" s="35">
        <v>108.110753</v>
      </c>
      <c r="T348" s="36">
        <f>Table1[[#This Row],[Total (HRK million)   ]]*1000000/Table1[[#This Row],[Population 2020]]</f>
        <v>5349.8987034837692</v>
      </c>
      <c r="U348" s="35">
        <v>149.27268699999999</v>
      </c>
      <c r="V348" s="36">
        <f>Table1[[#This Row],[Total (HRK million)                  ]]*1000000/Table1[[#This Row],[Population 2020]]</f>
        <v>7386.8115102929532</v>
      </c>
      <c r="W348" s="35">
        <f>Table1[[#This Row],[Total (HRK million)   ]]-Table1[[#This Row],[Total (HRK million)                  ]]</f>
        <v>-41.161933999999988</v>
      </c>
      <c r="X348" s="36">
        <f>Table1[[#This Row],[Total (HRK million)                             ]]*1000000/Table1[[#This Row],[Population 2020]]</f>
        <v>-2036.9128068091838</v>
      </c>
      <c r="Y348" s="68">
        <v>20423</v>
      </c>
      <c r="Z348" s="7">
        <v>116.671134</v>
      </c>
      <c r="AA348" s="6">
        <f>Table1[[#This Row],[Total (HRK million)                     ]]*1000000/Table1[[#This Row],[Population 2019                 ]]</f>
        <v>5712.7324095382655</v>
      </c>
      <c r="AB348" s="7">
        <v>141.12221600000001</v>
      </c>
      <c r="AC348" s="6">
        <f>Table1[[#This Row],[Total (HRK million)                                   ]]*1000000/Table1[[#This Row],[Population 2019                 ]]</f>
        <v>6909.9650394163446</v>
      </c>
      <c r="AD348" s="7">
        <f>Table1[[#This Row],[Total (HRK million)                     ]]-Table1[[#This Row],[Total (HRK million)                                   ]]</f>
        <v>-24.451082000000014</v>
      </c>
      <c r="AE348" s="8">
        <f>Table1[[#This Row],[Total (HRK million)                       ]]*1000000/Table1[[#This Row],[Population 2019                 ]]</f>
        <v>-1197.2326298780795</v>
      </c>
      <c r="AF348" s="6">
        <v>20758</v>
      </c>
      <c r="AG348" s="7">
        <v>103.472812</v>
      </c>
      <c r="AH348" s="6">
        <f>Table1[[#This Row],[Total (HRK million)                                 ]]*1000000/Table1[[#This Row],[Population 2018]]</f>
        <v>4984.7197225166201</v>
      </c>
      <c r="AI348" s="7">
        <v>99.010209000000003</v>
      </c>
      <c r="AJ348" s="6">
        <f>Table1[[#This Row],[Total (HRK million)                                     ]]*1000000/Table1[[#This Row],[Population 2018]]</f>
        <v>4769.7374024472492</v>
      </c>
      <c r="AK348" s="7">
        <f>Table1[[#This Row],[Total (HRK million)                                 ]]-Table1[[#This Row],[Total (HRK million)                                     ]]</f>
        <v>4.4626030000000014</v>
      </c>
      <c r="AL348" s="8">
        <f>Table1[[#This Row],[Total (HRK million)                                      ]]*1000000/Table1[[#This Row],[Population 2018]]</f>
        <v>214.98232006937093</v>
      </c>
      <c r="AM348" s="9">
        <v>21350</v>
      </c>
      <c r="AN348" s="10">
        <v>67.525870999999995</v>
      </c>
      <c r="AO348" s="11">
        <f>Table1[[#This Row],[Total (HRK million)                                         ]]*1000000/Table1[[#This Row],[Population 2017               ]]</f>
        <v>3162.804262295082</v>
      </c>
      <c r="AP348" s="10">
        <v>71.410152999999994</v>
      </c>
      <c r="AQ348" s="11">
        <f>Table1[[#This Row],[Total (HRK million)                                          ]]*1000000/Table1[[#This Row],[Population 2017               ]]</f>
        <v>3344.7378454332552</v>
      </c>
      <c r="AR348" s="10">
        <f>Table1[[#This Row],[Total (HRK million)                                         ]]-Table1[[#This Row],[Total (HRK million)                                          ]]</f>
        <v>-3.8842819999999989</v>
      </c>
      <c r="AS348" s="11">
        <f>Table1[[#This Row],[Total (HRK million)                                                  ]]*1000000/Table1[[#This Row],[Population 2017               ]]</f>
        <v>-181.93358313817325</v>
      </c>
      <c r="AT348" s="45">
        <v>22128</v>
      </c>
      <c r="AU348" s="46">
        <v>71.805925000000002</v>
      </c>
      <c r="AV348" s="13">
        <f>Table1[[#This Row],[Total (HRK million)                                ]]*1000000/Table1[[#This Row],[Population 2016]]</f>
        <v>3245.0255332610268</v>
      </c>
      <c r="AW348" s="46">
        <v>74.323008999999999</v>
      </c>
      <c r="AX348" s="13">
        <f>Table1[[#This Row],[Total (HRK million)                                                        ]]*1000000/Table1[[#This Row],[Population 2016]]</f>
        <v>3358.7766178597253</v>
      </c>
      <c r="AY348" s="82">
        <f>Table1[[#This Row],[Total (HRK million)                                ]]-Table1[[#This Row],[Total (HRK million)                                                        ]]</f>
        <v>-2.517083999999997</v>
      </c>
      <c r="AZ348" s="13">
        <f>Table1[[#This Row],[Total (HRK million)                                                                      ]]*1000000/Table1[[#This Row],[Population 2016]]</f>
        <v>-113.75108459869836</v>
      </c>
      <c r="BA348" s="68">
        <v>22801</v>
      </c>
      <c r="BB348" s="52">
        <v>68.957655000000003</v>
      </c>
      <c r="BC348" s="13">
        <f>Table1[[#This Row],[Total (HRK million)                                                           ]]*1000000/Table1[[#This Row],[Population 2015]]</f>
        <v>3024.3259067584754</v>
      </c>
      <c r="BD348" s="52">
        <v>75.427201999999994</v>
      </c>
      <c r="BE348" s="13">
        <f>Table1[[#This Row],[Total (HRK million) ]]*1000000/Table1[[#This Row],[Population 2015]]</f>
        <v>3308.0655234419542</v>
      </c>
      <c r="BF348" s="82">
        <f>Table1[[#This Row],[Total (HRK million)                                                           ]]-Table1[[#This Row],[Total (HRK million) ]]</f>
        <v>-6.4695469999999915</v>
      </c>
      <c r="BG348" s="13">
        <f>Table1[[#This Row],[Total (HRK million)     ]]*1000000/Table1[[#This Row],[Population 2015]]</f>
        <v>-283.7396166834784</v>
      </c>
      <c r="BH348" s="68">
        <v>23236</v>
      </c>
      <c r="BI348" s="88">
        <v>69.044753999999998</v>
      </c>
      <c r="BJ348" s="12">
        <f>Table1[[#This Row],[Total (HRK million)                                  ]]*1000000/Table1[[#This Row],[Population 2014]]</f>
        <v>2971.4561025994149</v>
      </c>
      <c r="BK348" s="88">
        <v>71.840522000000007</v>
      </c>
      <c r="BL348" s="12">
        <f>Table1[[#This Row],[Total (HRK million)    ]]*1000000/Table1[[#This Row],[Population 2014]]</f>
        <v>3091.7766396970219</v>
      </c>
      <c r="BM348" s="88">
        <f>Table1[[#This Row],[Total (HRK million)                                  ]]-Table1[[#This Row],[Total (HRK million)    ]]</f>
        <v>-2.7957680000000096</v>
      </c>
      <c r="BN348" s="12">
        <f>Table1[[#This Row],[Total (HRK million)      ]]*1000000/Table1[[#This Row],[Population 2014]]</f>
        <v>-120.32053709760758</v>
      </c>
      <c r="BO348" s="94">
        <v>5</v>
      </c>
      <c r="BP348" s="53">
        <v>3</v>
      </c>
      <c r="BQ348" s="55">
        <v>4</v>
      </c>
      <c r="BR348" s="26">
        <v>4</v>
      </c>
      <c r="BS348" s="13">
        <v>5</v>
      </c>
      <c r="BT348" s="13">
        <v>2</v>
      </c>
      <c r="BU348" s="13">
        <v>1</v>
      </c>
      <c r="BV348" s="13">
        <v>3</v>
      </c>
      <c r="BW348" s="56">
        <v>0</v>
      </c>
    </row>
    <row r="349" spans="1:75" x14ac:dyDescent="0.25">
      <c r="A349" s="14" t="s">
        <v>608</v>
      </c>
      <c r="B349" s="15" t="s">
        <v>661</v>
      </c>
      <c r="C349" s="15" t="s">
        <v>184</v>
      </c>
      <c r="D349" s="47">
        <v>2230</v>
      </c>
      <c r="E349" s="46">
        <v>6.91885803</v>
      </c>
      <c r="F349" s="36">
        <f>Table1[[#This Row],[Total (HRK million)]]*1000000/Table1[[#This Row],[Population 2022]]</f>
        <v>3102.6269192825112</v>
      </c>
      <c r="G349" s="46">
        <v>6.5764356299999998</v>
      </c>
      <c r="H349" s="36">
        <f>Table1[[#This Row],[Total (HRK million)                ]]*1000000/Table1[[#This Row],[Population 2022]]</f>
        <v>2949.0742735426006</v>
      </c>
      <c r="I349" s="46">
        <v>0.34242240000000035</v>
      </c>
      <c r="J349" s="36">
        <f>Table1[[#This Row],[Total (HRK million)                           ]]*1000000/Table1[[#This Row],[Population 2022]]</f>
        <v>153.55264573991047</v>
      </c>
      <c r="K349" s="47">
        <v>2270</v>
      </c>
      <c r="L349" s="46">
        <v>9.4410220000000002</v>
      </c>
      <c r="M349" s="36">
        <f>Table1[[#This Row],[Total (HRK million)  ]]*1000000/Table1[[#This Row],[Population 2021]]</f>
        <v>4159.0405286343612</v>
      </c>
      <c r="N349" s="46">
        <v>6.471857</v>
      </c>
      <c r="O349" s="36">
        <f>Table1[[#This Row],[Total (HRK million)                 ]]*1000000/Table1[[#This Row],[Population 2021]]</f>
        <v>2851.0383259911896</v>
      </c>
      <c r="P349" s="46">
        <v>2.9691650000000003</v>
      </c>
      <c r="Q349" s="36">
        <f>Table1[[#This Row],[Total (HRK million)                            ]]*1000000/Table1[[#This Row],[Population 2021]]</f>
        <v>1308.002202643172</v>
      </c>
      <c r="R349" s="64">
        <v>2343</v>
      </c>
      <c r="S349" s="35">
        <v>7.0020540000000002</v>
      </c>
      <c r="T349" s="36">
        <f>Table1[[#This Row],[Total (HRK million)   ]]*1000000/Table1[[#This Row],[Population 2020]]</f>
        <v>2988.4993597951343</v>
      </c>
      <c r="U349" s="35">
        <v>6.7563029999999999</v>
      </c>
      <c r="V349" s="36">
        <f>Table1[[#This Row],[Total (HRK million)                  ]]*1000000/Table1[[#This Row],[Population 2020]]</f>
        <v>2883.6120358514727</v>
      </c>
      <c r="W349" s="35">
        <f>Table1[[#This Row],[Total (HRK million)   ]]-Table1[[#This Row],[Total (HRK million)                  ]]</f>
        <v>0.24575100000000027</v>
      </c>
      <c r="X349" s="36">
        <f>Table1[[#This Row],[Total (HRK million)                             ]]*1000000/Table1[[#This Row],[Population 2020]]</f>
        <v>104.88732394366208</v>
      </c>
      <c r="Y349" s="68">
        <v>2370</v>
      </c>
      <c r="Z349" s="7">
        <v>10.238761</v>
      </c>
      <c r="AA349" s="6">
        <f>Table1[[#This Row],[Total (HRK million)                     ]]*1000000/Table1[[#This Row],[Population 2019                 ]]</f>
        <v>4320.1523206751053</v>
      </c>
      <c r="AB349" s="7">
        <v>13.520002</v>
      </c>
      <c r="AC349" s="6">
        <f>Table1[[#This Row],[Total (HRK million)                                   ]]*1000000/Table1[[#This Row],[Population 2019                 ]]</f>
        <v>5704.6421940928267</v>
      </c>
      <c r="AD349" s="7">
        <f>Table1[[#This Row],[Total (HRK million)                     ]]-Table1[[#This Row],[Total (HRK million)                                   ]]</f>
        <v>-3.2812409999999996</v>
      </c>
      <c r="AE349" s="8">
        <f>Table1[[#This Row],[Total (HRK million)                       ]]*1000000/Table1[[#This Row],[Population 2019                 ]]</f>
        <v>-1384.4898734177214</v>
      </c>
      <c r="AF349" s="6">
        <v>2409</v>
      </c>
      <c r="AG349" s="7">
        <v>6.3820319999999997</v>
      </c>
      <c r="AH349" s="6">
        <f>Table1[[#This Row],[Total (HRK million)                                 ]]*1000000/Table1[[#This Row],[Population 2018]]</f>
        <v>2649.2453300124535</v>
      </c>
      <c r="AI349" s="7">
        <v>6.7813910000000002</v>
      </c>
      <c r="AJ349" s="6">
        <f>Table1[[#This Row],[Total (HRK million)                                     ]]*1000000/Table1[[#This Row],[Population 2018]]</f>
        <v>2815.0232461602322</v>
      </c>
      <c r="AK349" s="7">
        <f>Table1[[#This Row],[Total (HRK million)                                 ]]-Table1[[#This Row],[Total (HRK million)                                     ]]</f>
        <v>-0.39935900000000046</v>
      </c>
      <c r="AL349" s="8">
        <f>Table1[[#This Row],[Total (HRK million)                                      ]]*1000000/Table1[[#This Row],[Population 2018]]</f>
        <v>-165.77791614777937</v>
      </c>
      <c r="AM349" s="9">
        <v>2443</v>
      </c>
      <c r="AN349" s="10">
        <v>6.6514009999999999</v>
      </c>
      <c r="AO349" s="11">
        <f>Table1[[#This Row],[Total (HRK million)                                         ]]*1000000/Table1[[#This Row],[Population 2017               ]]</f>
        <v>2722.6365124846502</v>
      </c>
      <c r="AP349" s="10">
        <v>7.6662809999999997</v>
      </c>
      <c r="AQ349" s="11">
        <f>Table1[[#This Row],[Total (HRK million)                                          ]]*1000000/Table1[[#This Row],[Population 2017               ]]</f>
        <v>3138.0601719197707</v>
      </c>
      <c r="AR349" s="10">
        <f>Table1[[#This Row],[Total (HRK million)                                         ]]-Table1[[#This Row],[Total (HRK million)                                          ]]</f>
        <v>-1.0148799999999998</v>
      </c>
      <c r="AS349" s="11">
        <f>Table1[[#This Row],[Total (HRK million)                                                  ]]*1000000/Table1[[#This Row],[Population 2017               ]]</f>
        <v>-415.42365943512067</v>
      </c>
      <c r="AT349" s="45">
        <v>2490</v>
      </c>
      <c r="AU349" s="46">
        <v>5.4634039999999997</v>
      </c>
      <c r="AV349" s="13">
        <f>Table1[[#This Row],[Total (HRK million)                                ]]*1000000/Table1[[#This Row],[Population 2016]]</f>
        <v>2194.1381526104419</v>
      </c>
      <c r="AW349" s="46">
        <v>4.513674</v>
      </c>
      <c r="AX349" s="13">
        <f>Table1[[#This Row],[Total (HRK million)                                                        ]]*1000000/Table1[[#This Row],[Population 2016]]</f>
        <v>1812.7204819277108</v>
      </c>
      <c r="AY349" s="82">
        <f>Table1[[#This Row],[Total (HRK million)                                ]]-Table1[[#This Row],[Total (HRK million)                                                        ]]</f>
        <v>0.94972999999999974</v>
      </c>
      <c r="AZ349" s="13">
        <f>Table1[[#This Row],[Total (HRK million)                                                                      ]]*1000000/Table1[[#This Row],[Population 2016]]</f>
        <v>381.41767068273083</v>
      </c>
      <c r="BA349" s="68">
        <v>2514</v>
      </c>
      <c r="BB349" s="52">
        <v>4.0775519999999998</v>
      </c>
      <c r="BC349" s="13">
        <f>Table1[[#This Row],[Total (HRK million)                                                           ]]*1000000/Table1[[#This Row],[Population 2015]]</f>
        <v>1621.9379474940333</v>
      </c>
      <c r="BD349" s="52">
        <v>3.3452489999999999</v>
      </c>
      <c r="BE349" s="13">
        <f>Table1[[#This Row],[Total (HRK million) ]]*1000000/Table1[[#This Row],[Population 2015]]</f>
        <v>1330.6479713603819</v>
      </c>
      <c r="BF349" s="82">
        <f>Table1[[#This Row],[Total (HRK million)                                                           ]]-Table1[[#This Row],[Total (HRK million) ]]</f>
        <v>0.73230299999999993</v>
      </c>
      <c r="BG349" s="13">
        <f>Table1[[#This Row],[Total (HRK million)     ]]*1000000/Table1[[#This Row],[Population 2015]]</f>
        <v>291.28997613365152</v>
      </c>
      <c r="BH349" s="68">
        <v>2539</v>
      </c>
      <c r="BI349" s="88">
        <v>2.7048359999999998</v>
      </c>
      <c r="BJ349" s="12">
        <f>Table1[[#This Row],[Total (HRK million)                                  ]]*1000000/Table1[[#This Row],[Population 2014]]</f>
        <v>1065.3154785348563</v>
      </c>
      <c r="BK349" s="88">
        <v>2.8461630000000002</v>
      </c>
      <c r="BL349" s="12">
        <f>Table1[[#This Row],[Total (HRK million)    ]]*1000000/Table1[[#This Row],[Population 2014]]</f>
        <v>1120.9779440724694</v>
      </c>
      <c r="BM349" s="88">
        <f>Table1[[#This Row],[Total (HRK million)                                  ]]-Table1[[#This Row],[Total (HRK million)    ]]</f>
        <v>-0.14132700000000042</v>
      </c>
      <c r="BN349" s="12">
        <f>Table1[[#This Row],[Total (HRK million)      ]]*1000000/Table1[[#This Row],[Population 2014]]</f>
        <v>-55.662465537613407</v>
      </c>
      <c r="BO349" s="94">
        <v>4</v>
      </c>
      <c r="BP349" s="53">
        <v>1</v>
      </c>
      <c r="BQ349" s="55">
        <v>3</v>
      </c>
      <c r="BR349" s="26">
        <v>2</v>
      </c>
      <c r="BS349" s="13">
        <v>3</v>
      </c>
      <c r="BT349" s="13">
        <v>3</v>
      </c>
      <c r="BU349" s="13">
        <v>2</v>
      </c>
      <c r="BV349" s="13">
        <v>1</v>
      </c>
      <c r="BW349" s="56">
        <v>0</v>
      </c>
    </row>
    <row r="350" spans="1:75" x14ac:dyDescent="0.25">
      <c r="A350" s="14" t="s">
        <v>608</v>
      </c>
      <c r="B350" s="15" t="s">
        <v>671</v>
      </c>
      <c r="C350" s="15" t="s">
        <v>507</v>
      </c>
      <c r="D350" s="45">
        <v>1709</v>
      </c>
      <c r="E350" s="44">
        <v>10.177409880000001</v>
      </c>
      <c r="F350" s="40">
        <f>Table1[[#This Row],[Total (HRK million)]]*1000000/Table1[[#This Row],[Population 2022]]</f>
        <v>5955.1842480983032</v>
      </c>
      <c r="G350" s="44">
        <v>10.715422349999999</v>
      </c>
      <c r="H350" s="40">
        <f>Table1[[#This Row],[Total (HRK million)                ]]*1000000/Table1[[#This Row],[Population 2022]]</f>
        <v>6269.9955236980686</v>
      </c>
      <c r="I350" s="44">
        <v>-0.53801246999999885</v>
      </c>
      <c r="J350" s="40">
        <f>Table1[[#This Row],[Total (HRK million)                           ]]*1000000/Table1[[#This Row],[Population 2022]]</f>
        <v>-314.81127559976522</v>
      </c>
      <c r="K350" s="45">
        <v>1722</v>
      </c>
      <c r="L350" s="44">
        <v>10.19571</v>
      </c>
      <c r="M350" s="40">
        <f>Table1[[#This Row],[Total (HRK million)  ]]*1000000/Table1[[#This Row],[Population 2021]]</f>
        <v>5920.8536585365855</v>
      </c>
      <c r="N350" s="44">
        <v>10.295422</v>
      </c>
      <c r="O350" s="40">
        <f>Table1[[#This Row],[Total (HRK million)                 ]]*1000000/Table1[[#This Row],[Population 2021]]</f>
        <v>5978.758420441347</v>
      </c>
      <c r="P350" s="44">
        <v>-9.9712000000000245E-2</v>
      </c>
      <c r="Q350" s="40">
        <f>Table1[[#This Row],[Total (HRK million)                            ]]*1000000/Table1[[#This Row],[Population 2021]]</f>
        <v>-57.904761904762047</v>
      </c>
      <c r="R350" s="64">
        <v>1745</v>
      </c>
      <c r="S350" s="35">
        <v>8.5371989999999993</v>
      </c>
      <c r="T350" s="36">
        <f>Table1[[#This Row],[Total (HRK million)   ]]*1000000/Table1[[#This Row],[Population 2020]]</f>
        <v>4892.3776504297994</v>
      </c>
      <c r="U350" s="35">
        <v>8.8009590000000006</v>
      </c>
      <c r="V350" s="36">
        <f>Table1[[#This Row],[Total (HRK million)                  ]]*1000000/Table1[[#This Row],[Population 2020]]</f>
        <v>5043.5295128939824</v>
      </c>
      <c r="W350" s="35">
        <f>Table1[[#This Row],[Total (HRK million)   ]]-Table1[[#This Row],[Total (HRK million)                  ]]</f>
        <v>-0.26376000000000133</v>
      </c>
      <c r="X350" s="36">
        <f>Table1[[#This Row],[Total (HRK million)                             ]]*1000000/Table1[[#This Row],[Population 2020]]</f>
        <v>-151.15186246418415</v>
      </c>
      <c r="Y350" s="68">
        <v>1756</v>
      </c>
      <c r="Z350" s="7">
        <v>9.1324249999999996</v>
      </c>
      <c r="AA350" s="6">
        <f>Table1[[#This Row],[Total (HRK million)                     ]]*1000000/Table1[[#This Row],[Population 2019                 ]]</f>
        <v>5200.6976082004558</v>
      </c>
      <c r="AB350" s="7">
        <v>9.6719899999999992</v>
      </c>
      <c r="AC350" s="6">
        <f>Table1[[#This Row],[Total (HRK million)                                   ]]*1000000/Table1[[#This Row],[Population 2019                 ]]</f>
        <v>5507.9669703872441</v>
      </c>
      <c r="AD350" s="7">
        <f>Table1[[#This Row],[Total (HRK million)                     ]]-Table1[[#This Row],[Total (HRK million)                                   ]]</f>
        <v>-0.53956499999999963</v>
      </c>
      <c r="AE350" s="8">
        <f>Table1[[#This Row],[Total (HRK million)                       ]]*1000000/Table1[[#This Row],[Population 2019                 ]]</f>
        <v>-307.26936218678793</v>
      </c>
      <c r="AF350" s="6">
        <v>1750</v>
      </c>
      <c r="AG350" s="7">
        <v>8.5507819999999999</v>
      </c>
      <c r="AH350" s="6">
        <f>Table1[[#This Row],[Total (HRK million)                                 ]]*1000000/Table1[[#This Row],[Population 2018]]</f>
        <v>4886.1611428571432</v>
      </c>
      <c r="AI350" s="7">
        <v>14.549927</v>
      </c>
      <c r="AJ350" s="6">
        <f>Table1[[#This Row],[Total (HRK million)                                     ]]*1000000/Table1[[#This Row],[Population 2018]]</f>
        <v>8314.2440000000006</v>
      </c>
      <c r="AK350" s="7">
        <f>Table1[[#This Row],[Total (HRK million)                                 ]]-Table1[[#This Row],[Total (HRK million)                                     ]]</f>
        <v>-5.9991450000000004</v>
      </c>
      <c r="AL350" s="8">
        <f>Table1[[#This Row],[Total (HRK million)                                      ]]*1000000/Table1[[#This Row],[Population 2018]]</f>
        <v>-3428.0828571428569</v>
      </c>
      <c r="AM350" s="9">
        <v>1759</v>
      </c>
      <c r="AN350" s="10">
        <v>15.975915000000001</v>
      </c>
      <c r="AO350" s="11">
        <f>Table1[[#This Row],[Total (HRK million)                                         ]]*1000000/Table1[[#This Row],[Population 2017               ]]</f>
        <v>9082.3848777714611</v>
      </c>
      <c r="AP350" s="10">
        <v>13.359709000000001</v>
      </c>
      <c r="AQ350" s="11">
        <f>Table1[[#This Row],[Total (HRK million)                                          ]]*1000000/Table1[[#This Row],[Population 2017               ]]</f>
        <v>7595.059124502558</v>
      </c>
      <c r="AR350" s="10">
        <f>Table1[[#This Row],[Total (HRK million)                                         ]]-Table1[[#This Row],[Total (HRK million)                                          ]]</f>
        <v>2.616206</v>
      </c>
      <c r="AS350" s="11">
        <f>Table1[[#This Row],[Total (HRK million)                                                  ]]*1000000/Table1[[#This Row],[Population 2017               ]]</f>
        <v>1487.3257532689029</v>
      </c>
      <c r="AT350" s="45">
        <v>1766</v>
      </c>
      <c r="AU350" s="46">
        <v>10.300689</v>
      </c>
      <c r="AV350" s="13">
        <f>Table1[[#This Row],[Total (HRK million)                                ]]*1000000/Table1[[#This Row],[Population 2016]]</f>
        <v>5832.7797281993207</v>
      </c>
      <c r="AW350" s="46">
        <v>8.5007450000000002</v>
      </c>
      <c r="AX350" s="13">
        <f>Table1[[#This Row],[Total (HRK million)                                                        ]]*1000000/Table1[[#This Row],[Population 2016]]</f>
        <v>4813.5588901472256</v>
      </c>
      <c r="AY350" s="82">
        <f>Table1[[#This Row],[Total (HRK million)                                ]]-Table1[[#This Row],[Total (HRK million)                                                        ]]</f>
        <v>1.799944</v>
      </c>
      <c r="AZ350" s="13">
        <f>Table1[[#This Row],[Total (HRK million)                                                                      ]]*1000000/Table1[[#This Row],[Population 2016]]</f>
        <v>1019.2208380520951</v>
      </c>
      <c r="BA350" s="68">
        <v>1777</v>
      </c>
      <c r="BB350" s="52">
        <v>7.1303960000000002</v>
      </c>
      <c r="BC350" s="13">
        <f>Table1[[#This Row],[Total (HRK million)                                                           ]]*1000000/Table1[[#This Row],[Population 2015]]</f>
        <v>4012.6032639279683</v>
      </c>
      <c r="BD350" s="52">
        <v>9.1345489999999998</v>
      </c>
      <c r="BE350" s="13">
        <f>Table1[[#This Row],[Total (HRK million) ]]*1000000/Table1[[#This Row],[Population 2015]]</f>
        <v>5140.4327518289256</v>
      </c>
      <c r="BF350" s="82">
        <f>Table1[[#This Row],[Total (HRK million)                                                           ]]-Table1[[#This Row],[Total (HRK million) ]]</f>
        <v>-2.0041529999999996</v>
      </c>
      <c r="BG350" s="13">
        <f>Table1[[#This Row],[Total (HRK million)     ]]*1000000/Table1[[#This Row],[Population 2015]]</f>
        <v>-1127.8294879009563</v>
      </c>
      <c r="BH350" s="68">
        <v>1792</v>
      </c>
      <c r="BI350" s="88">
        <v>11.495001999999999</v>
      </c>
      <c r="BJ350" s="12">
        <f>Table1[[#This Row],[Total (HRK million)                                  ]]*1000000/Table1[[#This Row],[Population 2014]]</f>
        <v>6414.6216517857147</v>
      </c>
      <c r="BK350" s="88">
        <v>9.8123529999999999</v>
      </c>
      <c r="BL350" s="12">
        <f>Table1[[#This Row],[Total (HRK million)    ]]*1000000/Table1[[#This Row],[Population 2014]]</f>
        <v>5475.6434151785716</v>
      </c>
      <c r="BM350" s="88">
        <f>Table1[[#This Row],[Total (HRK million)                                  ]]-Table1[[#This Row],[Total (HRK million)    ]]</f>
        <v>1.6826489999999996</v>
      </c>
      <c r="BN350" s="12">
        <f>Table1[[#This Row],[Total (HRK million)      ]]*1000000/Table1[[#This Row],[Population 2014]]</f>
        <v>938.97823660714255</v>
      </c>
      <c r="BO350" s="94">
        <v>5</v>
      </c>
      <c r="BP350" s="53">
        <v>5</v>
      </c>
      <c r="BQ350" s="55">
        <v>5</v>
      </c>
      <c r="BR350" s="26">
        <v>4</v>
      </c>
      <c r="BS350" s="13">
        <v>5</v>
      </c>
      <c r="BT350" s="13">
        <v>4</v>
      </c>
      <c r="BU350" s="13">
        <v>4</v>
      </c>
      <c r="BV350" s="13">
        <v>3</v>
      </c>
      <c r="BW350" s="56">
        <v>1</v>
      </c>
    </row>
    <row r="351" spans="1:75" x14ac:dyDescent="0.25">
      <c r="A351" s="14" t="s">
        <v>608</v>
      </c>
      <c r="B351" s="15" t="s">
        <v>676</v>
      </c>
      <c r="C351" s="15" t="s">
        <v>425</v>
      </c>
      <c r="D351" s="45">
        <v>1641</v>
      </c>
      <c r="E351" s="44">
        <v>16.624294509999999</v>
      </c>
      <c r="F351" s="40">
        <f>Table1[[#This Row],[Total (HRK million)]]*1000000/Table1[[#This Row],[Population 2022]]</f>
        <v>10130.587757464958</v>
      </c>
      <c r="G351" s="44">
        <v>15.768806369999998</v>
      </c>
      <c r="H351" s="40">
        <f>Table1[[#This Row],[Total (HRK million)                ]]*1000000/Table1[[#This Row],[Population 2022]]</f>
        <v>9609.2665265082269</v>
      </c>
      <c r="I351" s="44">
        <v>0.85548814000000062</v>
      </c>
      <c r="J351" s="40">
        <f>Table1[[#This Row],[Total (HRK million)                           ]]*1000000/Table1[[#This Row],[Population 2022]]</f>
        <v>521.3212309567341</v>
      </c>
      <c r="K351" s="45">
        <v>1606</v>
      </c>
      <c r="L351" s="44">
        <v>15.507376000000001</v>
      </c>
      <c r="M351" s="40">
        <f>Table1[[#This Row],[Total (HRK million)  ]]*1000000/Table1[[#This Row],[Population 2021]]</f>
        <v>9655.9003735990045</v>
      </c>
      <c r="N351" s="44">
        <v>17.113600000000002</v>
      </c>
      <c r="O351" s="40">
        <f>Table1[[#This Row],[Total (HRK million)                 ]]*1000000/Table1[[#This Row],[Population 2021]]</f>
        <v>10656.039850560399</v>
      </c>
      <c r="P351" s="44">
        <v>-1.606224000000001</v>
      </c>
      <c r="Q351" s="40">
        <f>Table1[[#This Row],[Total (HRK million)                            ]]*1000000/Table1[[#This Row],[Population 2021]]</f>
        <v>-1000.1394769613953</v>
      </c>
      <c r="R351" s="64">
        <v>1941</v>
      </c>
      <c r="S351" s="35">
        <v>13.455151000000001</v>
      </c>
      <c r="T351" s="36">
        <f>Table1[[#This Row],[Total (HRK million)   ]]*1000000/Table1[[#This Row],[Population 2020]]</f>
        <v>6932.0716125708395</v>
      </c>
      <c r="U351" s="35">
        <v>17.639489999999999</v>
      </c>
      <c r="V351" s="36">
        <f>Table1[[#This Row],[Total (HRK million)                  ]]*1000000/Table1[[#This Row],[Population 2020]]</f>
        <v>9087.8361669242659</v>
      </c>
      <c r="W351" s="35">
        <f>Table1[[#This Row],[Total (HRK million)   ]]-Table1[[#This Row],[Total (HRK million)                  ]]</f>
        <v>-4.1843389999999978</v>
      </c>
      <c r="X351" s="36">
        <f>Table1[[#This Row],[Total (HRK million)                             ]]*1000000/Table1[[#This Row],[Population 2020]]</f>
        <v>-2155.764554353425</v>
      </c>
      <c r="Y351" s="68">
        <v>1956</v>
      </c>
      <c r="Z351" s="7">
        <v>12.866790999999999</v>
      </c>
      <c r="AA351" s="6">
        <f>Table1[[#This Row],[Total (HRK million)                     ]]*1000000/Table1[[#This Row],[Population 2019                 ]]</f>
        <v>6578.1140081799595</v>
      </c>
      <c r="AB351" s="7">
        <v>9.4358179999999994</v>
      </c>
      <c r="AC351" s="6">
        <f>Table1[[#This Row],[Total (HRK million)                                   ]]*1000000/Table1[[#This Row],[Population 2019                 ]]</f>
        <v>4824.0378323108389</v>
      </c>
      <c r="AD351" s="7">
        <f>Table1[[#This Row],[Total (HRK million)                     ]]-Table1[[#This Row],[Total (HRK million)                                   ]]</f>
        <v>3.4309729999999998</v>
      </c>
      <c r="AE351" s="8">
        <f>Table1[[#This Row],[Total (HRK million)                       ]]*1000000/Table1[[#This Row],[Population 2019                 ]]</f>
        <v>1754.0761758691206</v>
      </c>
      <c r="AF351" s="6">
        <v>1977</v>
      </c>
      <c r="AG351" s="7">
        <v>10.836372000000001</v>
      </c>
      <c r="AH351" s="6">
        <f>Table1[[#This Row],[Total (HRK million)                                 ]]*1000000/Table1[[#This Row],[Population 2018]]</f>
        <v>5481.2200303490135</v>
      </c>
      <c r="AI351" s="7">
        <v>11.086144000000001</v>
      </c>
      <c r="AJ351" s="6">
        <f>Table1[[#This Row],[Total (HRK million)                                     ]]*1000000/Table1[[#This Row],[Population 2018]]</f>
        <v>5607.558927668184</v>
      </c>
      <c r="AK351" s="7">
        <f>Table1[[#This Row],[Total (HRK million)                                 ]]-Table1[[#This Row],[Total (HRK million)                                     ]]</f>
        <v>-0.24977200000000011</v>
      </c>
      <c r="AL351" s="8">
        <f>Table1[[#This Row],[Total (HRK million)                                      ]]*1000000/Table1[[#This Row],[Population 2018]]</f>
        <v>-126.33889731917051</v>
      </c>
      <c r="AM351" s="9">
        <v>1973</v>
      </c>
      <c r="AN351" s="10">
        <v>9.7889959999999991</v>
      </c>
      <c r="AO351" s="11">
        <f>Table1[[#This Row],[Total (HRK million)                                         ]]*1000000/Table1[[#This Row],[Population 2017               ]]</f>
        <v>4961.4779523568168</v>
      </c>
      <c r="AP351" s="10">
        <v>10.081739000000001</v>
      </c>
      <c r="AQ351" s="11">
        <f>Table1[[#This Row],[Total (HRK million)                                          ]]*1000000/Table1[[#This Row],[Population 2017               ]]</f>
        <v>5109.8525088697415</v>
      </c>
      <c r="AR351" s="10">
        <f>Table1[[#This Row],[Total (HRK million)                                         ]]-Table1[[#This Row],[Total (HRK million)                                          ]]</f>
        <v>-0.29274300000000153</v>
      </c>
      <c r="AS351" s="11">
        <f>Table1[[#This Row],[Total (HRK million)                                                  ]]*1000000/Table1[[#This Row],[Population 2017               ]]</f>
        <v>-148.37455651292524</v>
      </c>
      <c r="AT351" s="45">
        <v>1942</v>
      </c>
      <c r="AU351" s="46">
        <v>10.12336</v>
      </c>
      <c r="AV351" s="13">
        <f>Table1[[#This Row],[Total (HRK million)                                ]]*1000000/Table1[[#This Row],[Population 2016]]</f>
        <v>5212.852729145211</v>
      </c>
      <c r="AW351" s="46">
        <v>10.768848999999999</v>
      </c>
      <c r="AX351" s="13">
        <f>Table1[[#This Row],[Total (HRK million)                                                        ]]*1000000/Table1[[#This Row],[Population 2016]]</f>
        <v>5545.236354273944</v>
      </c>
      <c r="AY351" s="82">
        <f>Table1[[#This Row],[Total (HRK million)                                ]]-Table1[[#This Row],[Total (HRK million)                                                        ]]</f>
        <v>-0.64548899999999954</v>
      </c>
      <c r="AZ351" s="13">
        <f>Table1[[#This Row],[Total (HRK million)                                                                      ]]*1000000/Table1[[#This Row],[Population 2016]]</f>
        <v>-332.383625128733</v>
      </c>
      <c r="BA351" s="68">
        <v>1944</v>
      </c>
      <c r="BB351" s="52">
        <v>9.4029430000000005</v>
      </c>
      <c r="BC351" s="13">
        <f>Table1[[#This Row],[Total (HRK million)                                                           ]]*1000000/Table1[[#This Row],[Population 2015]]</f>
        <v>4836.9048353909466</v>
      </c>
      <c r="BD351" s="52">
        <v>10.757792999999999</v>
      </c>
      <c r="BE351" s="13">
        <f>Table1[[#This Row],[Total (HRK million) ]]*1000000/Table1[[#This Row],[Population 2015]]</f>
        <v>5533.8441358024693</v>
      </c>
      <c r="BF351" s="82">
        <f>Table1[[#This Row],[Total (HRK million)                                                           ]]-Table1[[#This Row],[Total (HRK million) ]]</f>
        <v>-1.354849999999999</v>
      </c>
      <c r="BG351" s="13">
        <f>Table1[[#This Row],[Total (HRK million)     ]]*1000000/Table1[[#This Row],[Population 2015]]</f>
        <v>-696.93930041152214</v>
      </c>
      <c r="BH351" s="68">
        <v>1942</v>
      </c>
      <c r="BI351" s="88">
        <v>8.6350990000000003</v>
      </c>
      <c r="BJ351" s="12">
        <f>Table1[[#This Row],[Total (HRK million)                                  ]]*1000000/Table1[[#This Row],[Population 2014]]</f>
        <v>4446.4979402677654</v>
      </c>
      <c r="BK351" s="88">
        <v>7.5362650000000002</v>
      </c>
      <c r="BL351" s="12">
        <f>Table1[[#This Row],[Total (HRK million)    ]]*1000000/Table1[[#This Row],[Population 2014]]</f>
        <v>3880.6719876416064</v>
      </c>
      <c r="BM351" s="88">
        <f>Table1[[#This Row],[Total (HRK million)                                  ]]-Table1[[#This Row],[Total (HRK million)    ]]</f>
        <v>1.0988340000000001</v>
      </c>
      <c r="BN351" s="12">
        <f>Table1[[#This Row],[Total (HRK million)      ]]*1000000/Table1[[#This Row],[Population 2014]]</f>
        <v>565.8259526261586</v>
      </c>
      <c r="BO351" s="94">
        <v>5</v>
      </c>
      <c r="BP351" s="53">
        <v>5</v>
      </c>
      <c r="BQ351" s="55">
        <v>5</v>
      </c>
      <c r="BR351" s="26">
        <v>5</v>
      </c>
      <c r="BS351" s="13">
        <v>4</v>
      </c>
      <c r="BT351" s="13">
        <v>4</v>
      </c>
      <c r="BU351" s="13">
        <v>4</v>
      </c>
      <c r="BV351" s="13">
        <v>4</v>
      </c>
      <c r="BW351" s="56">
        <v>4</v>
      </c>
    </row>
    <row r="352" spans="1:75" x14ac:dyDescent="0.25">
      <c r="A352" s="14" t="s">
        <v>608</v>
      </c>
      <c r="B352" s="15" t="s">
        <v>121</v>
      </c>
      <c r="C352" s="15" t="s">
        <v>159</v>
      </c>
      <c r="D352" s="45">
        <v>3510</v>
      </c>
      <c r="E352" s="44">
        <v>20.231646399999999</v>
      </c>
      <c r="F352" s="40">
        <f>Table1[[#This Row],[Total (HRK million)]]*1000000/Table1[[#This Row],[Population 2022]]</f>
        <v>5764.001823361823</v>
      </c>
      <c r="G352" s="44">
        <v>20.476834699999998</v>
      </c>
      <c r="H352" s="40">
        <f>Table1[[#This Row],[Total (HRK million)                ]]*1000000/Table1[[#This Row],[Population 2022]]</f>
        <v>5833.85603988604</v>
      </c>
      <c r="I352" s="44">
        <v>-0.24518830000000075</v>
      </c>
      <c r="J352" s="40">
        <f>Table1[[#This Row],[Total (HRK million)                           ]]*1000000/Table1[[#This Row],[Population 2022]]</f>
        <v>-69.854216524216739</v>
      </c>
      <c r="K352" s="45">
        <v>3484</v>
      </c>
      <c r="L352" s="44">
        <v>27.963947000000001</v>
      </c>
      <c r="M352" s="40">
        <f>Table1[[#This Row],[Total (HRK million)  ]]*1000000/Table1[[#This Row],[Population 2021]]</f>
        <v>8026.3912169919631</v>
      </c>
      <c r="N352" s="44">
        <v>28.496918999999998</v>
      </c>
      <c r="O352" s="40">
        <f>Table1[[#This Row],[Total (HRK million)                 ]]*1000000/Table1[[#This Row],[Population 2021]]</f>
        <v>8179.3682548794486</v>
      </c>
      <c r="P352" s="44">
        <v>-0.53297199999999734</v>
      </c>
      <c r="Q352" s="40">
        <f>Table1[[#This Row],[Total (HRK million)                            ]]*1000000/Table1[[#This Row],[Population 2021]]</f>
        <v>-152.97703788748487</v>
      </c>
      <c r="R352" s="64">
        <v>3508</v>
      </c>
      <c r="S352" s="35">
        <v>13.679444999999999</v>
      </c>
      <c r="T352" s="36">
        <f>Table1[[#This Row],[Total (HRK million)   ]]*1000000/Table1[[#This Row],[Population 2020]]</f>
        <v>3899.4997149372862</v>
      </c>
      <c r="U352" s="35">
        <v>14.134016000000001</v>
      </c>
      <c r="V352" s="36">
        <f>Table1[[#This Row],[Total (HRK million)                  ]]*1000000/Table1[[#This Row],[Population 2020]]</f>
        <v>4029.0809578107182</v>
      </c>
      <c r="W352" s="35">
        <f>Table1[[#This Row],[Total (HRK million)   ]]-Table1[[#This Row],[Total (HRK million)                  ]]</f>
        <v>-0.45457100000000139</v>
      </c>
      <c r="X352" s="36">
        <f>Table1[[#This Row],[Total (HRK million)                             ]]*1000000/Table1[[#This Row],[Population 2020]]</f>
        <v>-129.58124287343256</v>
      </c>
      <c r="Y352" s="68">
        <v>3546</v>
      </c>
      <c r="Z352" s="7">
        <v>15.835848</v>
      </c>
      <c r="AA352" s="6">
        <f>Table1[[#This Row],[Total (HRK million)                     ]]*1000000/Table1[[#This Row],[Population 2019                 ]]</f>
        <v>4465.8341793570216</v>
      </c>
      <c r="AB352" s="7">
        <v>14.460399000000001</v>
      </c>
      <c r="AC352" s="6">
        <f>Table1[[#This Row],[Total (HRK million)                                   ]]*1000000/Table1[[#This Row],[Population 2019                 ]]</f>
        <v>4077.9467005076144</v>
      </c>
      <c r="AD352" s="7">
        <f>Table1[[#This Row],[Total (HRK million)                     ]]-Table1[[#This Row],[Total (HRK million)                                   ]]</f>
        <v>1.3754489999999997</v>
      </c>
      <c r="AE352" s="8">
        <f>Table1[[#This Row],[Total (HRK million)                       ]]*1000000/Table1[[#This Row],[Population 2019                 ]]</f>
        <v>387.88747884940773</v>
      </c>
      <c r="AF352" s="6">
        <v>3565</v>
      </c>
      <c r="AG352" s="7">
        <v>14.770763000000001</v>
      </c>
      <c r="AH352" s="6">
        <f>Table1[[#This Row],[Total (HRK million)                                 ]]*1000000/Table1[[#This Row],[Population 2018]]</f>
        <v>4143.2715287517531</v>
      </c>
      <c r="AI352" s="7">
        <v>15.880018</v>
      </c>
      <c r="AJ352" s="6">
        <f>Table1[[#This Row],[Total (HRK million)                                     ]]*1000000/Table1[[#This Row],[Population 2018]]</f>
        <v>4454.4230014025243</v>
      </c>
      <c r="AK352" s="7">
        <f>Table1[[#This Row],[Total (HRK million)                                 ]]-Table1[[#This Row],[Total (HRK million)                                     ]]</f>
        <v>-1.1092549999999992</v>
      </c>
      <c r="AL352" s="8">
        <f>Table1[[#This Row],[Total (HRK million)                                      ]]*1000000/Table1[[#This Row],[Population 2018]]</f>
        <v>-311.15147265077121</v>
      </c>
      <c r="AM352" s="9">
        <v>3563</v>
      </c>
      <c r="AN352" s="10">
        <v>13.754101</v>
      </c>
      <c r="AO352" s="11">
        <f>Table1[[#This Row],[Total (HRK million)                                         ]]*1000000/Table1[[#This Row],[Population 2017               ]]</f>
        <v>3860.2584900364859</v>
      </c>
      <c r="AP352" s="10">
        <v>14.598777</v>
      </c>
      <c r="AQ352" s="11">
        <f>Table1[[#This Row],[Total (HRK million)                                          ]]*1000000/Table1[[#This Row],[Population 2017               ]]</f>
        <v>4097.3272523154646</v>
      </c>
      <c r="AR352" s="10">
        <f>Table1[[#This Row],[Total (HRK million)                                         ]]-Table1[[#This Row],[Total (HRK million)                                          ]]</f>
        <v>-0.84467599999999976</v>
      </c>
      <c r="AS352" s="11">
        <f>Table1[[#This Row],[Total (HRK million)                                                  ]]*1000000/Table1[[#This Row],[Population 2017               ]]</f>
        <v>-237.06876227897831</v>
      </c>
      <c r="AT352" s="45">
        <v>3589</v>
      </c>
      <c r="AU352" s="46">
        <v>14.920654000000001</v>
      </c>
      <c r="AV352" s="13">
        <f>Table1[[#This Row],[Total (HRK million)                                ]]*1000000/Table1[[#This Row],[Population 2016]]</f>
        <v>4157.3290610197828</v>
      </c>
      <c r="AW352" s="46">
        <v>12.128926999999999</v>
      </c>
      <c r="AX352" s="13">
        <f>Table1[[#This Row],[Total (HRK million)                                                        ]]*1000000/Table1[[#This Row],[Population 2016]]</f>
        <v>3379.472555029256</v>
      </c>
      <c r="AY352" s="82">
        <f>Table1[[#This Row],[Total (HRK million)                                ]]-Table1[[#This Row],[Total (HRK million)                                                        ]]</f>
        <v>2.7917270000000016</v>
      </c>
      <c r="AZ352" s="13">
        <f>Table1[[#This Row],[Total (HRK million)                                                                      ]]*1000000/Table1[[#This Row],[Population 2016]]</f>
        <v>777.85650599052701</v>
      </c>
      <c r="BA352" s="68">
        <v>3586</v>
      </c>
      <c r="BB352" s="52">
        <v>16.819241999999999</v>
      </c>
      <c r="BC352" s="13">
        <f>Table1[[#This Row],[Total (HRK million)                                                           ]]*1000000/Table1[[#This Row],[Population 2015]]</f>
        <v>4690.251533742331</v>
      </c>
      <c r="BD352" s="52">
        <v>18.907039000000001</v>
      </c>
      <c r="BE352" s="13">
        <f>Table1[[#This Row],[Total (HRK million) ]]*1000000/Table1[[#This Row],[Population 2015]]</f>
        <v>5272.4592861126603</v>
      </c>
      <c r="BF352" s="82">
        <f>Table1[[#This Row],[Total (HRK million)                                                           ]]-Table1[[#This Row],[Total (HRK million) ]]</f>
        <v>-2.0877970000000019</v>
      </c>
      <c r="BG352" s="13">
        <f>Table1[[#This Row],[Total (HRK million)     ]]*1000000/Table1[[#This Row],[Population 2015]]</f>
        <v>-582.20775237032956</v>
      </c>
      <c r="BH352" s="68">
        <v>3624</v>
      </c>
      <c r="BI352" s="88">
        <v>16.429738</v>
      </c>
      <c r="BJ352" s="12">
        <f>Table1[[#This Row],[Total (HRK million)                                  ]]*1000000/Table1[[#This Row],[Population 2014]]</f>
        <v>4533.592163355408</v>
      </c>
      <c r="BK352" s="88">
        <v>15.22523</v>
      </c>
      <c r="BL352" s="12">
        <f>Table1[[#This Row],[Total (HRK million)    ]]*1000000/Table1[[#This Row],[Population 2014]]</f>
        <v>4201.2224061810157</v>
      </c>
      <c r="BM352" s="88">
        <f>Table1[[#This Row],[Total (HRK million)                                  ]]-Table1[[#This Row],[Total (HRK million)    ]]</f>
        <v>1.2045080000000006</v>
      </c>
      <c r="BN352" s="12">
        <f>Table1[[#This Row],[Total (HRK million)      ]]*1000000/Table1[[#This Row],[Population 2014]]</f>
        <v>332.36975717439304</v>
      </c>
      <c r="BO352" s="94">
        <v>5</v>
      </c>
      <c r="BP352" s="53">
        <v>5</v>
      </c>
      <c r="BQ352" s="55">
        <v>5</v>
      </c>
      <c r="BR352" s="26">
        <v>5</v>
      </c>
      <c r="BS352" s="13">
        <v>5</v>
      </c>
      <c r="BT352" s="13">
        <v>5</v>
      </c>
      <c r="BU352" s="13">
        <v>5</v>
      </c>
      <c r="BV352" s="13">
        <v>4</v>
      </c>
      <c r="BW352" s="56">
        <v>0</v>
      </c>
    </row>
    <row r="353" spans="1:75" x14ac:dyDescent="0.25">
      <c r="A353" s="14" t="s">
        <v>608</v>
      </c>
      <c r="B353" s="15" t="s">
        <v>665</v>
      </c>
      <c r="C353" s="15" t="s">
        <v>320</v>
      </c>
      <c r="D353" s="45">
        <v>8301</v>
      </c>
      <c r="E353" s="44">
        <v>63.093398349999994</v>
      </c>
      <c r="F353" s="40">
        <f>Table1[[#This Row],[Total (HRK million)]]*1000000/Table1[[#This Row],[Population 2022]]</f>
        <v>7600.6985122274418</v>
      </c>
      <c r="G353" s="44">
        <v>59.620555039999999</v>
      </c>
      <c r="H353" s="40">
        <f>Table1[[#This Row],[Total (HRK million)                ]]*1000000/Table1[[#This Row],[Population 2022]]</f>
        <v>7182.3340609565112</v>
      </c>
      <c r="I353" s="44">
        <v>3.4728433099999951</v>
      </c>
      <c r="J353" s="40">
        <f>Table1[[#This Row],[Total (HRK million)                           ]]*1000000/Table1[[#This Row],[Population 2022]]</f>
        <v>418.3644512709306</v>
      </c>
      <c r="K353" s="45">
        <v>8402</v>
      </c>
      <c r="L353" s="44">
        <v>39.078904999999999</v>
      </c>
      <c r="M353" s="40">
        <f>Table1[[#This Row],[Total (HRK million)  ]]*1000000/Table1[[#This Row],[Population 2021]]</f>
        <v>4651.1431801951912</v>
      </c>
      <c r="N353" s="44">
        <v>49.372472999999999</v>
      </c>
      <c r="O353" s="40">
        <f>Table1[[#This Row],[Total (HRK million)                 ]]*1000000/Table1[[#This Row],[Population 2021]]</f>
        <v>5876.2762437514875</v>
      </c>
      <c r="P353" s="44">
        <v>-10.293568</v>
      </c>
      <c r="Q353" s="40">
        <f>Table1[[#This Row],[Total (HRK million)                            ]]*1000000/Table1[[#This Row],[Population 2021]]</f>
        <v>-1225.1330635562961</v>
      </c>
      <c r="R353" s="64">
        <v>8967</v>
      </c>
      <c r="S353" s="35">
        <v>31.367798000000001</v>
      </c>
      <c r="T353" s="36">
        <f>Table1[[#This Row],[Total (HRK million)   ]]*1000000/Table1[[#This Row],[Population 2020]]</f>
        <v>3498.1373926619826</v>
      </c>
      <c r="U353" s="35">
        <v>28.484217000000001</v>
      </c>
      <c r="V353" s="36">
        <f>Table1[[#This Row],[Total (HRK million)                  ]]*1000000/Table1[[#This Row],[Population 2020]]</f>
        <v>3176.560388089662</v>
      </c>
      <c r="W353" s="35">
        <f>Table1[[#This Row],[Total (HRK million)   ]]-Table1[[#This Row],[Total (HRK million)                  ]]</f>
        <v>2.8835809999999995</v>
      </c>
      <c r="X353" s="36">
        <f>Table1[[#This Row],[Total (HRK million)                             ]]*1000000/Table1[[#This Row],[Population 2020]]</f>
        <v>321.57700457232067</v>
      </c>
      <c r="Y353" s="68">
        <v>9051</v>
      </c>
      <c r="Z353" s="7">
        <v>31.714718999999999</v>
      </c>
      <c r="AA353" s="6">
        <f>Table1[[#This Row],[Total (HRK million)                     ]]*1000000/Table1[[#This Row],[Population 2019                 ]]</f>
        <v>3504.0016572754394</v>
      </c>
      <c r="AB353" s="7">
        <v>30.647303999999998</v>
      </c>
      <c r="AC353" s="6">
        <f>Table1[[#This Row],[Total (HRK million)                                   ]]*1000000/Table1[[#This Row],[Population 2019                 ]]</f>
        <v>3386.068279748094</v>
      </c>
      <c r="AD353" s="7">
        <f>Table1[[#This Row],[Total (HRK million)                     ]]-Table1[[#This Row],[Total (HRK million)                                   ]]</f>
        <v>1.0674150000000004</v>
      </c>
      <c r="AE353" s="8">
        <f>Table1[[#This Row],[Total (HRK million)                       ]]*1000000/Table1[[#This Row],[Population 2019                 ]]</f>
        <v>117.9333775273451</v>
      </c>
      <c r="AF353" s="6">
        <v>9263</v>
      </c>
      <c r="AG353" s="7">
        <v>33.808062</v>
      </c>
      <c r="AH353" s="6">
        <f>Table1[[#This Row],[Total (HRK million)                                 ]]*1000000/Table1[[#This Row],[Population 2018]]</f>
        <v>3649.7961783439491</v>
      </c>
      <c r="AI353" s="7">
        <v>31.682867999999999</v>
      </c>
      <c r="AJ353" s="6">
        <f>Table1[[#This Row],[Total (HRK million)                                     ]]*1000000/Table1[[#This Row],[Population 2018]]</f>
        <v>3420.3679153621938</v>
      </c>
      <c r="AK353" s="7">
        <f>Table1[[#This Row],[Total (HRK million)                                 ]]-Table1[[#This Row],[Total (HRK million)                                     ]]</f>
        <v>2.1251940000000005</v>
      </c>
      <c r="AL353" s="8">
        <f>Table1[[#This Row],[Total (HRK million)                                      ]]*1000000/Table1[[#This Row],[Population 2018]]</f>
        <v>229.42826298175541</v>
      </c>
      <c r="AM353" s="9">
        <v>9427</v>
      </c>
      <c r="AN353" s="10">
        <v>20.700500999999999</v>
      </c>
      <c r="AO353" s="11">
        <f>Table1[[#This Row],[Total (HRK million)                                         ]]*1000000/Table1[[#This Row],[Population 2017               ]]</f>
        <v>2195.873660761642</v>
      </c>
      <c r="AP353" s="10">
        <v>18.315128000000001</v>
      </c>
      <c r="AQ353" s="11">
        <f>Table1[[#This Row],[Total (HRK million)                                          ]]*1000000/Table1[[#This Row],[Population 2017               ]]</f>
        <v>1942.8373819879071</v>
      </c>
      <c r="AR353" s="10">
        <f>Table1[[#This Row],[Total (HRK million)                                         ]]-Table1[[#This Row],[Total (HRK million)                                          ]]</f>
        <v>2.3853729999999977</v>
      </c>
      <c r="AS353" s="11">
        <f>Table1[[#This Row],[Total (HRK million)                                                  ]]*1000000/Table1[[#This Row],[Population 2017               ]]</f>
        <v>253.03627877373478</v>
      </c>
      <c r="AT353" s="45">
        <v>9598</v>
      </c>
      <c r="AU353" s="46">
        <v>17.589783000000001</v>
      </c>
      <c r="AV353" s="13">
        <f>Table1[[#This Row],[Total (HRK million)                                ]]*1000000/Table1[[#This Row],[Population 2016]]</f>
        <v>1832.6508647634923</v>
      </c>
      <c r="AW353" s="46">
        <v>16.824387000000002</v>
      </c>
      <c r="AX353" s="13">
        <f>Table1[[#This Row],[Total (HRK million)                                                        ]]*1000000/Table1[[#This Row],[Population 2016]]</f>
        <v>1752.9055011460721</v>
      </c>
      <c r="AY353" s="82">
        <f>Table1[[#This Row],[Total (HRK million)                                ]]-Table1[[#This Row],[Total (HRK million)                                                        ]]</f>
        <v>0.76539599999999908</v>
      </c>
      <c r="AZ353" s="13">
        <f>Table1[[#This Row],[Total (HRK million)                                                                      ]]*1000000/Table1[[#This Row],[Population 2016]]</f>
        <v>79.745363617420196</v>
      </c>
      <c r="BA353" s="68">
        <v>9711</v>
      </c>
      <c r="BB353" s="52">
        <v>20.261576000000002</v>
      </c>
      <c r="BC353" s="13">
        <f>Table1[[#This Row],[Total (HRK million)                                                           ]]*1000000/Table1[[#This Row],[Population 2015]]</f>
        <v>2086.4561837091956</v>
      </c>
      <c r="BD353" s="52">
        <v>18.417446999999999</v>
      </c>
      <c r="BE353" s="13">
        <f>Table1[[#This Row],[Total (HRK million) ]]*1000000/Table1[[#This Row],[Population 2015]]</f>
        <v>1896.5551436515293</v>
      </c>
      <c r="BF353" s="82">
        <f>Table1[[#This Row],[Total (HRK million)                                                           ]]-Table1[[#This Row],[Total (HRK million) ]]</f>
        <v>1.8441290000000023</v>
      </c>
      <c r="BG353" s="13">
        <f>Table1[[#This Row],[Total (HRK million)     ]]*1000000/Table1[[#This Row],[Population 2015]]</f>
        <v>189.90104005766679</v>
      </c>
      <c r="BH353" s="68">
        <v>9805</v>
      </c>
      <c r="BI353" s="88">
        <v>16.486096</v>
      </c>
      <c r="BJ353" s="12">
        <f>Table1[[#This Row],[Total (HRK million)                                  ]]*1000000/Table1[[#This Row],[Population 2014]]</f>
        <v>1681.3968383477818</v>
      </c>
      <c r="BK353" s="88">
        <v>15.766496</v>
      </c>
      <c r="BL353" s="12">
        <f>Table1[[#This Row],[Total (HRK million)    ]]*1000000/Table1[[#This Row],[Population 2014]]</f>
        <v>1608.0057113717492</v>
      </c>
      <c r="BM353" s="88">
        <f>Table1[[#This Row],[Total (HRK million)                                  ]]-Table1[[#This Row],[Total (HRK million)    ]]</f>
        <v>0.7195999999999998</v>
      </c>
      <c r="BN353" s="12">
        <f>Table1[[#This Row],[Total (HRK million)      ]]*1000000/Table1[[#This Row],[Population 2014]]</f>
        <v>73.391126976032609</v>
      </c>
      <c r="BO353" s="94">
        <v>5</v>
      </c>
      <c r="BP353" s="53">
        <v>5</v>
      </c>
      <c r="BQ353" s="55">
        <v>5</v>
      </c>
      <c r="BR353" s="26">
        <v>4</v>
      </c>
      <c r="BS353" s="13">
        <v>5</v>
      </c>
      <c r="BT353" s="13">
        <v>5</v>
      </c>
      <c r="BU353" s="13">
        <v>5</v>
      </c>
      <c r="BV353" s="13">
        <v>4</v>
      </c>
      <c r="BW353" s="56">
        <v>2</v>
      </c>
    </row>
    <row r="354" spans="1:75" x14ac:dyDescent="0.25">
      <c r="A354" s="14" t="s">
        <v>608</v>
      </c>
      <c r="B354" s="15" t="s">
        <v>24</v>
      </c>
      <c r="C354" s="15" t="s">
        <v>214</v>
      </c>
      <c r="D354" s="45">
        <v>1601</v>
      </c>
      <c r="E354" s="44">
        <v>7.3804440800000002</v>
      </c>
      <c r="F354" s="40">
        <f>Table1[[#This Row],[Total (HRK million)]]*1000000/Table1[[#This Row],[Population 2022]]</f>
        <v>4609.8963647720175</v>
      </c>
      <c r="G354" s="44">
        <v>7.0665670399999998</v>
      </c>
      <c r="H354" s="40">
        <f>Table1[[#This Row],[Total (HRK million)                ]]*1000000/Table1[[#This Row],[Population 2022]]</f>
        <v>4413.845746408495</v>
      </c>
      <c r="I354" s="44">
        <v>0.31387704000000005</v>
      </c>
      <c r="J354" s="40">
        <f>Table1[[#This Row],[Total (HRK million)                           ]]*1000000/Table1[[#This Row],[Population 2022]]</f>
        <v>196.05061836352283</v>
      </c>
      <c r="K354" s="45">
        <v>1650</v>
      </c>
      <c r="L354" s="44">
        <v>7.2911279999999996</v>
      </c>
      <c r="M354" s="40">
        <f>Table1[[#This Row],[Total (HRK million)  ]]*1000000/Table1[[#This Row],[Population 2021]]</f>
        <v>4418.8654545454547</v>
      </c>
      <c r="N354" s="44">
        <v>7.0214860000000003</v>
      </c>
      <c r="O354" s="40">
        <f>Table1[[#This Row],[Total (HRK million)                 ]]*1000000/Table1[[#This Row],[Population 2021]]</f>
        <v>4255.4460606060602</v>
      </c>
      <c r="P354" s="44">
        <v>0.26964199999999927</v>
      </c>
      <c r="Q354" s="40">
        <f>Table1[[#This Row],[Total (HRK million)                            ]]*1000000/Table1[[#This Row],[Population 2021]]</f>
        <v>163.41939393939347</v>
      </c>
      <c r="R354" s="64">
        <v>1598</v>
      </c>
      <c r="S354" s="35">
        <v>6.1541199999999998</v>
      </c>
      <c r="T354" s="36">
        <f>Table1[[#This Row],[Total (HRK million)   ]]*1000000/Table1[[#This Row],[Population 2020]]</f>
        <v>3851.1389236545683</v>
      </c>
      <c r="U354" s="35">
        <v>7.6166840000000002</v>
      </c>
      <c r="V354" s="36">
        <f>Table1[[#This Row],[Total (HRK million)                  ]]*1000000/Table1[[#This Row],[Population 2020]]</f>
        <v>4766.385481852315</v>
      </c>
      <c r="W354" s="35">
        <f>Table1[[#This Row],[Total (HRK million)   ]]-Table1[[#This Row],[Total (HRK million)                  ]]</f>
        <v>-1.4625640000000004</v>
      </c>
      <c r="X354" s="36">
        <f>Table1[[#This Row],[Total (HRK million)                             ]]*1000000/Table1[[#This Row],[Population 2020]]</f>
        <v>-915.2465581977475</v>
      </c>
      <c r="Y354" s="68">
        <v>1590</v>
      </c>
      <c r="Z354" s="7">
        <v>8.1518569999999997</v>
      </c>
      <c r="AA354" s="6">
        <f>Table1[[#This Row],[Total (HRK million)                     ]]*1000000/Table1[[#This Row],[Population 2019                 ]]</f>
        <v>5126.9540880503146</v>
      </c>
      <c r="AB354" s="7">
        <v>8.580349</v>
      </c>
      <c r="AC354" s="6">
        <f>Table1[[#This Row],[Total (HRK million)                                   ]]*1000000/Table1[[#This Row],[Population 2019                 ]]</f>
        <v>5396.445911949686</v>
      </c>
      <c r="AD354" s="7">
        <f>Table1[[#This Row],[Total (HRK million)                     ]]-Table1[[#This Row],[Total (HRK million)                                   ]]</f>
        <v>-0.42849200000000032</v>
      </c>
      <c r="AE354" s="8">
        <f>Table1[[#This Row],[Total (HRK million)                       ]]*1000000/Table1[[#This Row],[Population 2019                 ]]</f>
        <v>-269.49182389937124</v>
      </c>
      <c r="AF354" s="6">
        <v>1649</v>
      </c>
      <c r="AG354" s="7">
        <v>6.6592830000000003</v>
      </c>
      <c r="AH354" s="6">
        <f>Table1[[#This Row],[Total (HRK million)                                 ]]*1000000/Table1[[#This Row],[Population 2018]]</f>
        <v>4038.3765918738632</v>
      </c>
      <c r="AI354" s="7">
        <v>6.2931840000000001</v>
      </c>
      <c r="AJ354" s="6">
        <f>Table1[[#This Row],[Total (HRK million)                                     ]]*1000000/Table1[[#This Row],[Population 2018]]</f>
        <v>3816.3638568829592</v>
      </c>
      <c r="AK354" s="7">
        <f>Table1[[#This Row],[Total (HRK million)                                 ]]-Table1[[#This Row],[Total (HRK million)                                     ]]</f>
        <v>0.36609900000000017</v>
      </c>
      <c r="AL354" s="8">
        <f>Table1[[#This Row],[Total (HRK million)                                      ]]*1000000/Table1[[#This Row],[Population 2018]]</f>
        <v>222.01273499090368</v>
      </c>
      <c r="AM354" s="9">
        <v>1701</v>
      </c>
      <c r="AN354" s="10">
        <v>5.0110989999999997</v>
      </c>
      <c r="AO354" s="11">
        <f>Table1[[#This Row],[Total (HRK million)                                         ]]*1000000/Table1[[#This Row],[Population 2017               ]]</f>
        <v>2945.9723691945915</v>
      </c>
      <c r="AP354" s="10">
        <v>5.3639159999999997</v>
      </c>
      <c r="AQ354" s="11">
        <f>Table1[[#This Row],[Total (HRK million)                                          ]]*1000000/Table1[[#This Row],[Population 2017               ]]</f>
        <v>3153.389770723104</v>
      </c>
      <c r="AR354" s="10">
        <f>Table1[[#This Row],[Total (HRK million)                                         ]]-Table1[[#This Row],[Total (HRK million)                                          ]]</f>
        <v>-0.35281699999999994</v>
      </c>
      <c r="AS354" s="11">
        <f>Table1[[#This Row],[Total (HRK million)                                                  ]]*1000000/Table1[[#This Row],[Population 2017               ]]</f>
        <v>-207.41740152851261</v>
      </c>
      <c r="AT354" s="45">
        <v>1796</v>
      </c>
      <c r="AU354" s="46">
        <v>4.34009</v>
      </c>
      <c r="AV354" s="13">
        <f>Table1[[#This Row],[Total (HRK million)                                ]]*1000000/Table1[[#This Row],[Population 2016]]</f>
        <v>2416.5311804008907</v>
      </c>
      <c r="AW354" s="46">
        <v>3.8488169999999999</v>
      </c>
      <c r="AX354" s="13">
        <f>Table1[[#This Row],[Total (HRK million)                                                        ]]*1000000/Table1[[#This Row],[Population 2016]]</f>
        <v>2142.9938752783964</v>
      </c>
      <c r="AY354" s="82">
        <f>Table1[[#This Row],[Total (HRK million)                                ]]-Table1[[#This Row],[Total (HRK million)                                                        ]]</f>
        <v>0.49127300000000007</v>
      </c>
      <c r="AZ354" s="13">
        <f>Table1[[#This Row],[Total (HRK million)                                                                      ]]*1000000/Table1[[#This Row],[Population 2016]]</f>
        <v>273.53730512249444</v>
      </c>
      <c r="BA354" s="68">
        <v>1799</v>
      </c>
      <c r="BB354" s="52">
        <v>3.976788</v>
      </c>
      <c r="BC354" s="13">
        <f>Table1[[#This Row],[Total (HRK million)                                                           ]]*1000000/Table1[[#This Row],[Population 2015]]</f>
        <v>2210.5547526403557</v>
      </c>
      <c r="BD354" s="52">
        <v>3.553229</v>
      </c>
      <c r="BE354" s="13">
        <f>Table1[[#This Row],[Total (HRK million) ]]*1000000/Table1[[#This Row],[Population 2015]]</f>
        <v>1975.1133963312952</v>
      </c>
      <c r="BF354" s="82">
        <f>Table1[[#This Row],[Total (HRK million)                                                           ]]-Table1[[#This Row],[Total (HRK million) ]]</f>
        <v>0.42355900000000002</v>
      </c>
      <c r="BG354" s="13">
        <f>Table1[[#This Row],[Total (HRK million)     ]]*1000000/Table1[[#This Row],[Population 2015]]</f>
        <v>235.44135630906058</v>
      </c>
      <c r="BH354" s="68">
        <v>1914</v>
      </c>
      <c r="BI354" s="88">
        <v>3.1639590000000002</v>
      </c>
      <c r="BJ354" s="12">
        <f>Table1[[#This Row],[Total (HRK million)                                  ]]*1000000/Table1[[#This Row],[Population 2014]]</f>
        <v>1653.0611285266457</v>
      </c>
      <c r="BK354" s="88">
        <v>2.5851090000000001</v>
      </c>
      <c r="BL354" s="12">
        <f>Table1[[#This Row],[Total (HRK million)    ]]*1000000/Table1[[#This Row],[Population 2014]]</f>
        <v>1350.6316614420064</v>
      </c>
      <c r="BM354" s="88">
        <f>Table1[[#This Row],[Total (HRK million)                                  ]]-Table1[[#This Row],[Total (HRK million)    ]]</f>
        <v>0.57885000000000009</v>
      </c>
      <c r="BN354" s="12">
        <f>Table1[[#This Row],[Total (HRK million)      ]]*1000000/Table1[[#This Row],[Population 2014]]</f>
        <v>302.42946708463955</v>
      </c>
      <c r="BO354" s="94">
        <v>5</v>
      </c>
      <c r="BP354" s="53">
        <v>3</v>
      </c>
      <c r="BQ354" s="55">
        <v>3</v>
      </c>
      <c r="BR354" s="26">
        <v>4</v>
      </c>
      <c r="BS354" s="13">
        <v>4</v>
      </c>
      <c r="BT354" s="13">
        <v>3</v>
      </c>
      <c r="BU354" s="13">
        <v>3</v>
      </c>
      <c r="BV354" s="13">
        <v>0</v>
      </c>
      <c r="BW354" s="56">
        <v>0</v>
      </c>
    </row>
    <row r="355" spans="1:75" x14ac:dyDescent="0.25">
      <c r="A355" s="14" t="s">
        <v>607</v>
      </c>
      <c r="B355" s="15" t="s">
        <v>673</v>
      </c>
      <c r="C355" s="15" t="s">
        <v>66</v>
      </c>
      <c r="D355" s="45">
        <v>8857</v>
      </c>
      <c r="E355" s="44">
        <v>51.493292630000006</v>
      </c>
      <c r="F355" s="40">
        <f>Table1[[#This Row],[Total (HRK million)]]*1000000/Table1[[#This Row],[Population 2022]]</f>
        <v>5813.8526171389867</v>
      </c>
      <c r="G355" s="44">
        <v>56.952130200000006</v>
      </c>
      <c r="H355" s="40">
        <f>Table1[[#This Row],[Total (HRK million)                ]]*1000000/Table1[[#This Row],[Population 2022]]</f>
        <v>6430.1829287569153</v>
      </c>
      <c r="I355" s="44">
        <v>-5.45883757</v>
      </c>
      <c r="J355" s="40">
        <f>Table1[[#This Row],[Total (HRK million)                           ]]*1000000/Table1[[#This Row],[Population 2022]]</f>
        <v>-616.3303116179294</v>
      </c>
      <c r="K355" s="45">
        <v>9138</v>
      </c>
      <c r="L355" s="44">
        <v>52.069904000000001</v>
      </c>
      <c r="M355" s="40">
        <f>Table1[[#This Row],[Total (HRK million)  ]]*1000000/Table1[[#This Row],[Population 2021]]</f>
        <v>5698.1729043554387</v>
      </c>
      <c r="N355" s="44">
        <v>47.049562000000002</v>
      </c>
      <c r="O355" s="40">
        <f>Table1[[#This Row],[Total (HRK million)                 ]]*1000000/Table1[[#This Row],[Population 2021]]</f>
        <v>5148.7811337272924</v>
      </c>
      <c r="P355" s="44">
        <v>5.0203419999999994</v>
      </c>
      <c r="Q355" s="40">
        <f>Table1[[#This Row],[Total (HRK million)                            ]]*1000000/Table1[[#This Row],[Population 2021]]</f>
        <v>549.39177062814611</v>
      </c>
      <c r="R355" s="64">
        <v>9230</v>
      </c>
      <c r="S355" s="35">
        <v>55.953620999999998</v>
      </c>
      <c r="T355" s="36">
        <f>Table1[[#This Row],[Total (HRK million)   ]]*1000000/Table1[[#This Row],[Population 2020]]</f>
        <v>6062.1474539544961</v>
      </c>
      <c r="U355" s="35">
        <v>51.194454</v>
      </c>
      <c r="V355" s="36">
        <f>Table1[[#This Row],[Total (HRK million)                  ]]*1000000/Table1[[#This Row],[Population 2020]]</f>
        <v>5546.5280606717224</v>
      </c>
      <c r="W355" s="35">
        <f>Table1[[#This Row],[Total (HRK million)   ]]-Table1[[#This Row],[Total (HRK million)                  ]]</f>
        <v>4.7591669999999979</v>
      </c>
      <c r="X355" s="36">
        <f>Table1[[#This Row],[Total (HRK million)                             ]]*1000000/Table1[[#This Row],[Population 2020]]</f>
        <v>515.61939328277333</v>
      </c>
      <c r="Y355" s="68">
        <v>9382</v>
      </c>
      <c r="Z355" s="7">
        <v>60.224913000000001</v>
      </c>
      <c r="AA355" s="6">
        <f>Table1[[#This Row],[Total (HRK million)                     ]]*1000000/Table1[[#This Row],[Population 2019                 ]]</f>
        <v>6419.1977190364532</v>
      </c>
      <c r="AB355" s="7">
        <v>69.438750999999996</v>
      </c>
      <c r="AC355" s="6">
        <f>Table1[[#This Row],[Total (HRK million)                                   ]]*1000000/Table1[[#This Row],[Population 2019                 ]]</f>
        <v>7401.2738222127482</v>
      </c>
      <c r="AD355" s="7">
        <f>Table1[[#This Row],[Total (HRK million)                     ]]-Table1[[#This Row],[Total (HRK million)                                   ]]</f>
        <v>-9.2138379999999955</v>
      </c>
      <c r="AE355" s="8">
        <f>Table1[[#This Row],[Total (HRK million)                       ]]*1000000/Table1[[#This Row],[Population 2019                 ]]</f>
        <v>-982.07610317629462</v>
      </c>
      <c r="AF355" s="6">
        <v>9658</v>
      </c>
      <c r="AG355" s="7">
        <v>51.280518999999998</v>
      </c>
      <c r="AH355" s="6">
        <f>Table1[[#This Row],[Total (HRK million)                                 ]]*1000000/Table1[[#This Row],[Population 2018]]</f>
        <v>5309.64164423276</v>
      </c>
      <c r="AI355" s="7">
        <v>44.065891999999998</v>
      </c>
      <c r="AJ355" s="6">
        <f>Table1[[#This Row],[Total (HRK million)                                     ]]*1000000/Table1[[#This Row],[Population 2018]]</f>
        <v>4562.6311865810731</v>
      </c>
      <c r="AK355" s="7">
        <f>Table1[[#This Row],[Total (HRK million)                                 ]]-Table1[[#This Row],[Total (HRK million)                                     ]]</f>
        <v>7.2146270000000001</v>
      </c>
      <c r="AL355" s="8">
        <f>Table1[[#This Row],[Total (HRK million)                                      ]]*1000000/Table1[[#This Row],[Population 2018]]</f>
        <v>747.01045765168772</v>
      </c>
      <c r="AM355" s="9">
        <v>9981</v>
      </c>
      <c r="AN355" s="10">
        <v>23.771674000000001</v>
      </c>
      <c r="AO355" s="11">
        <f>Table1[[#This Row],[Total (HRK million)                                         ]]*1000000/Table1[[#This Row],[Population 2017               ]]</f>
        <v>2381.6926159703435</v>
      </c>
      <c r="AP355" s="10">
        <v>22.672740999999998</v>
      </c>
      <c r="AQ355" s="11">
        <f>Table1[[#This Row],[Total (HRK million)                                          ]]*1000000/Table1[[#This Row],[Population 2017               ]]</f>
        <v>2271.5901212303374</v>
      </c>
      <c r="AR355" s="10">
        <f>Table1[[#This Row],[Total (HRK million)                                         ]]-Table1[[#This Row],[Total (HRK million)                                          ]]</f>
        <v>1.0989330000000024</v>
      </c>
      <c r="AS355" s="11">
        <f>Table1[[#This Row],[Total (HRK million)                                                  ]]*1000000/Table1[[#This Row],[Population 2017               ]]</f>
        <v>110.10249474000625</v>
      </c>
      <c r="AT355" s="45">
        <v>10284</v>
      </c>
      <c r="AU355" s="46">
        <v>20.797186</v>
      </c>
      <c r="AV355" s="13">
        <f>Table1[[#This Row],[Total (HRK million)                                ]]*1000000/Table1[[#This Row],[Population 2016]]</f>
        <v>2022.2856865033061</v>
      </c>
      <c r="AW355" s="46">
        <v>17.557686</v>
      </c>
      <c r="AX355" s="13">
        <f>Table1[[#This Row],[Total (HRK million)                                                        ]]*1000000/Table1[[#This Row],[Population 2016]]</f>
        <v>1707.281796966161</v>
      </c>
      <c r="AY355" s="82">
        <f>Table1[[#This Row],[Total (HRK million)                                ]]-Table1[[#This Row],[Total (HRK million)                                                        ]]</f>
        <v>3.2394999999999996</v>
      </c>
      <c r="AZ355" s="13">
        <f>Table1[[#This Row],[Total (HRK million)                                                                      ]]*1000000/Table1[[#This Row],[Population 2016]]</f>
        <v>315.00388953714503</v>
      </c>
      <c r="BA355" s="68">
        <v>10662</v>
      </c>
      <c r="BB355" s="52">
        <v>19.921140999999999</v>
      </c>
      <c r="BC355" s="13">
        <f>Table1[[#This Row],[Total (HRK million)                                                           ]]*1000000/Table1[[#This Row],[Population 2015]]</f>
        <v>1868.4244044269367</v>
      </c>
      <c r="BD355" s="52">
        <v>20.433723000000001</v>
      </c>
      <c r="BE355" s="13">
        <f>Table1[[#This Row],[Total (HRK million) ]]*1000000/Table1[[#This Row],[Population 2015]]</f>
        <v>1916.5</v>
      </c>
      <c r="BF355" s="82">
        <f>Table1[[#This Row],[Total (HRK million)                                                           ]]-Table1[[#This Row],[Total (HRK million) ]]</f>
        <v>-0.51258200000000187</v>
      </c>
      <c r="BG355" s="13">
        <f>Table1[[#This Row],[Total (HRK million)     ]]*1000000/Table1[[#This Row],[Population 2015]]</f>
        <v>-48.075595573063389</v>
      </c>
      <c r="BH355" s="68">
        <v>10906</v>
      </c>
      <c r="BI355" s="88">
        <v>23.010313</v>
      </c>
      <c r="BJ355" s="12">
        <f>Table1[[#This Row],[Total (HRK million)                                  ]]*1000000/Table1[[#This Row],[Population 2014]]</f>
        <v>2109.8764900055016</v>
      </c>
      <c r="BK355" s="88">
        <v>21.574552000000001</v>
      </c>
      <c r="BL355" s="12">
        <f>Table1[[#This Row],[Total (HRK million)    ]]*1000000/Table1[[#This Row],[Population 2014]]</f>
        <v>1978.2277645332845</v>
      </c>
      <c r="BM355" s="88">
        <f>Table1[[#This Row],[Total (HRK million)                                  ]]-Table1[[#This Row],[Total (HRK million)    ]]</f>
        <v>1.4357609999999994</v>
      </c>
      <c r="BN355" s="12">
        <f>Table1[[#This Row],[Total (HRK million)      ]]*1000000/Table1[[#This Row],[Population 2014]]</f>
        <v>131.64872547221705</v>
      </c>
      <c r="BO355" s="94">
        <v>5</v>
      </c>
      <c r="BP355" s="53">
        <v>5</v>
      </c>
      <c r="BQ355" s="55">
        <v>5</v>
      </c>
      <c r="BR355" s="26">
        <v>5</v>
      </c>
      <c r="BS355" s="13">
        <v>5</v>
      </c>
      <c r="BT355" s="13">
        <v>5</v>
      </c>
      <c r="BU355" s="13">
        <v>1</v>
      </c>
      <c r="BV355" s="13">
        <v>0</v>
      </c>
      <c r="BW355" s="56">
        <v>0</v>
      </c>
    </row>
    <row r="356" spans="1:75" x14ac:dyDescent="0.25">
      <c r="A356" s="14" t="s">
        <v>608</v>
      </c>
      <c r="B356" s="15" t="s">
        <v>675</v>
      </c>
      <c r="C356" s="15" t="s">
        <v>310</v>
      </c>
      <c r="D356" s="47">
        <v>3833</v>
      </c>
      <c r="E356" s="46">
        <v>24.460472339999999</v>
      </c>
      <c r="F356" s="36">
        <f>Table1[[#This Row],[Total (HRK million)]]*1000000/Table1[[#This Row],[Population 2022]]</f>
        <v>6381.5477015392644</v>
      </c>
      <c r="G356" s="46">
        <v>26.558452829999997</v>
      </c>
      <c r="H356" s="36">
        <f>Table1[[#This Row],[Total (HRK million)                ]]*1000000/Table1[[#This Row],[Population 2022]]</f>
        <v>6928.894555178711</v>
      </c>
      <c r="I356" s="46">
        <v>-2.0979804899999985</v>
      </c>
      <c r="J356" s="36">
        <f>Table1[[#This Row],[Total (HRK million)                           ]]*1000000/Table1[[#This Row],[Population 2022]]</f>
        <v>-547.34685363944652</v>
      </c>
      <c r="K356" s="47">
        <v>3649</v>
      </c>
      <c r="L356" s="46">
        <v>20.270244000000002</v>
      </c>
      <c r="M356" s="36">
        <f>Table1[[#This Row],[Total (HRK million)  ]]*1000000/Table1[[#This Row],[Population 2021]]</f>
        <v>5555.0134283365305</v>
      </c>
      <c r="N356" s="46">
        <v>21.529754000000001</v>
      </c>
      <c r="O356" s="36">
        <f>Table1[[#This Row],[Total (HRK million)                 ]]*1000000/Table1[[#This Row],[Population 2021]]</f>
        <v>5900.1792271855302</v>
      </c>
      <c r="P356" s="46">
        <v>-1.2595099999999988</v>
      </c>
      <c r="Q356" s="36">
        <f>Table1[[#This Row],[Total (HRK million)                            ]]*1000000/Table1[[#This Row],[Population 2021]]</f>
        <v>-345.16579884899943</v>
      </c>
      <c r="R356" s="64">
        <v>3450</v>
      </c>
      <c r="S356" s="35">
        <v>24.717953999999999</v>
      </c>
      <c r="T356" s="36">
        <f>Table1[[#This Row],[Total (HRK million)   ]]*1000000/Table1[[#This Row],[Population 2020]]</f>
        <v>7164.6243478260867</v>
      </c>
      <c r="U356" s="35">
        <v>25.100014999999999</v>
      </c>
      <c r="V356" s="36">
        <f>Table1[[#This Row],[Total (HRK million)                  ]]*1000000/Table1[[#This Row],[Population 2020]]</f>
        <v>7275.3666666666668</v>
      </c>
      <c r="W356" s="35">
        <f>Table1[[#This Row],[Total (HRK million)   ]]-Table1[[#This Row],[Total (HRK million)                  ]]</f>
        <v>-0.38206100000000021</v>
      </c>
      <c r="X356" s="36">
        <f>Table1[[#This Row],[Total (HRK million)                             ]]*1000000/Table1[[#This Row],[Population 2020]]</f>
        <v>-110.74231884057978</v>
      </c>
      <c r="Y356" s="68">
        <v>3493</v>
      </c>
      <c r="Z356" s="7">
        <v>30.606686</v>
      </c>
      <c r="AA356" s="6">
        <f>Table1[[#This Row],[Total (HRK million)                     ]]*1000000/Table1[[#This Row],[Population 2019                 ]]</f>
        <v>8762.2920125966211</v>
      </c>
      <c r="AB356" s="7">
        <v>30.775344</v>
      </c>
      <c r="AC356" s="6">
        <f>Table1[[#This Row],[Total (HRK million)                                   ]]*1000000/Table1[[#This Row],[Population 2019                 ]]</f>
        <v>8810.5765817348984</v>
      </c>
      <c r="AD356" s="7">
        <f>Table1[[#This Row],[Total (HRK million)                     ]]-Table1[[#This Row],[Total (HRK million)                                   ]]</f>
        <v>-0.16865800000000064</v>
      </c>
      <c r="AE356" s="8">
        <f>Table1[[#This Row],[Total (HRK million)                       ]]*1000000/Table1[[#This Row],[Population 2019                 ]]</f>
        <v>-48.284569138276737</v>
      </c>
      <c r="AF356" s="6">
        <v>3505</v>
      </c>
      <c r="AG356" s="7">
        <v>24.118286999999999</v>
      </c>
      <c r="AH356" s="6">
        <f>Table1[[#This Row],[Total (HRK million)                                 ]]*1000000/Table1[[#This Row],[Population 2018]]</f>
        <v>6881.1089871611985</v>
      </c>
      <c r="AI356" s="7">
        <v>26.744074000000001</v>
      </c>
      <c r="AJ356" s="6">
        <f>Table1[[#This Row],[Total (HRK million)                                     ]]*1000000/Table1[[#This Row],[Population 2018]]</f>
        <v>7630.2636233951498</v>
      </c>
      <c r="AK356" s="7">
        <f>Table1[[#This Row],[Total (HRK million)                                 ]]-Table1[[#This Row],[Total (HRK million)                                     ]]</f>
        <v>-2.6257870000000025</v>
      </c>
      <c r="AL356" s="8">
        <f>Table1[[#This Row],[Total (HRK million)                                      ]]*1000000/Table1[[#This Row],[Population 2018]]</f>
        <v>-749.15463623395215</v>
      </c>
      <c r="AM356" s="9">
        <v>3617</v>
      </c>
      <c r="AN356" s="10">
        <v>22.041501</v>
      </c>
      <c r="AO356" s="11">
        <f>Table1[[#This Row],[Total (HRK million)                                         ]]*1000000/Table1[[#This Row],[Population 2017               ]]</f>
        <v>6093.8625933093726</v>
      </c>
      <c r="AP356" s="10">
        <v>20.716881999999998</v>
      </c>
      <c r="AQ356" s="11">
        <f>Table1[[#This Row],[Total (HRK million)                                          ]]*1000000/Table1[[#This Row],[Population 2017               ]]</f>
        <v>5727.6422449543825</v>
      </c>
      <c r="AR356" s="10">
        <f>Table1[[#This Row],[Total (HRK million)                                         ]]-Table1[[#This Row],[Total (HRK million)                                          ]]</f>
        <v>1.324619000000002</v>
      </c>
      <c r="AS356" s="11">
        <f>Table1[[#This Row],[Total (HRK million)                                                  ]]*1000000/Table1[[#This Row],[Population 2017               ]]</f>
        <v>366.2203483549909</v>
      </c>
      <c r="AT356" s="45">
        <v>3725</v>
      </c>
      <c r="AU356" s="46">
        <v>19.261149</v>
      </c>
      <c r="AV356" s="13">
        <f>Table1[[#This Row],[Total (HRK million)                                ]]*1000000/Table1[[#This Row],[Population 2016]]</f>
        <v>5170.7782550335569</v>
      </c>
      <c r="AW356" s="46">
        <v>20.938136</v>
      </c>
      <c r="AX356" s="13">
        <f>Table1[[#This Row],[Total (HRK million)                                                        ]]*1000000/Table1[[#This Row],[Population 2016]]</f>
        <v>5620.9761073825503</v>
      </c>
      <c r="AY356" s="82">
        <f>Table1[[#This Row],[Total (HRK million)                                ]]-Table1[[#This Row],[Total (HRK million)                                                        ]]</f>
        <v>-1.6769870000000004</v>
      </c>
      <c r="AZ356" s="13">
        <f>Table1[[#This Row],[Total (HRK million)                                                                      ]]*1000000/Table1[[#This Row],[Population 2016]]</f>
        <v>-450.19785234899342</v>
      </c>
      <c r="BA356" s="68">
        <v>3801</v>
      </c>
      <c r="BB356" s="52">
        <v>20.432289000000001</v>
      </c>
      <c r="BC356" s="13">
        <f>Table1[[#This Row],[Total (HRK million)                                                           ]]*1000000/Table1[[#This Row],[Population 2015]]</f>
        <v>5375.5035516969219</v>
      </c>
      <c r="BD356" s="52">
        <v>34.105693000000002</v>
      </c>
      <c r="BE356" s="13">
        <f>Table1[[#This Row],[Total (HRK million) ]]*1000000/Table1[[#This Row],[Population 2015]]</f>
        <v>8972.8210997106016</v>
      </c>
      <c r="BF356" s="82">
        <f>Table1[[#This Row],[Total (HRK million)                                                           ]]-Table1[[#This Row],[Total (HRK million) ]]</f>
        <v>-13.673404000000001</v>
      </c>
      <c r="BG356" s="13">
        <f>Table1[[#This Row],[Total (HRK million)     ]]*1000000/Table1[[#This Row],[Population 2015]]</f>
        <v>-3597.3175480136811</v>
      </c>
      <c r="BH356" s="68">
        <v>3914</v>
      </c>
      <c r="BI356" s="88">
        <v>38.870153000000002</v>
      </c>
      <c r="BJ356" s="12">
        <f>Table1[[#This Row],[Total (HRK million)                                  ]]*1000000/Table1[[#This Row],[Population 2014]]</f>
        <v>9931.0559529892689</v>
      </c>
      <c r="BK356" s="88">
        <v>27.763597000000001</v>
      </c>
      <c r="BL356" s="12">
        <f>Table1[[#This Row],[Total (HRK million)    ]]*1000000/Table1[[#This Row],[Population 2014]]</f>
        <v>7093.4075114971893</v>
      </c>
      <c r="BM356" s="88">
        <f>Table1[[#This Row],[Total (HRK million)                                  ]]-Table1[[#This Row],[Total (HRK million)    ]]</f>
        <v>11.106556000000001</v>
      </c>
      <c r="BN356" s="12">
        <f>Table1[[#This Row],[Total (HRK million)      ]]*1000000/Table1[[#This Row],[Population 2014]]</f>
        <v>2837.6484414920801</v>
      </c>
      <c r="BO356" s="94">
        <v>4</v>
      </c>
      <c r="BP356" s="53">
        <v>5</v>
      </c>
      <c r="BQ356" s="55">
        <v>4</v>
      </c>
      <c r="BR356" s="26">
        <v>4</v>
      </c>
      <c r="BS356" s="13">
        <v>4</v>
      </c>
      <c r="BT356" s="13">
        <v>3</v>
      </c>
      <c r="BU356" s="13">
        <v>2</v>
      </c>
      <c r="BV356" s="13">
        <v>1</v>
      </c>
      <c r="BW356" s="56">
        <v>2</v>
      </c>
    </row>
    <row r="357" spans="1:75" x14ac:dyDescent="0.25">
      <c r="A357" s="14" t="s">
        <v>607</v>
      </c>
      <c r="B357" s="15" t="s">
        <v>663</v>
      </c>
      <c r="C357" s="15" t="s">
        <v>117</v>
      </c>
      <c r="D357" s="45">
        <v>7997</v>
      </c>
      <c r="E357" s="44">
        <v>52.631728330000001</v>
      </c>
      <c r="F357" s="40">
        <f>Table1[[#This Row],[Total (HRK million)]]*1000000/Table1[[#This Row],[Population 2022]]</f>
        <v>6581.4340790296355</v>
      </c>
      <c r="G357" s="44">
        <v>52.705739469999997</v>
      </c>
      <c r="H357" s="40">
        <f>Table1[[#This Row],[Total (HRK million)                ]]*1000000/Table1[[#This Row],[Population 2022]]</f>
        <v>6590.6889421032884</v>
      </c>
      <c r="I357" s="44">
        <v>-7.40111400000006E-2</v>
      </c>
      <c r="J357" s="40">
        <f>Table1[[#This Row],[Total (HRK million)                           ]]*1000000/Table1[[#This Row],[Population 2022]]</f>
        <v>-9.2548630736526949</v>
      </c>
      <c r="K357" s="45">
        <v>8220</v>
      </c>
      <c r="L357" s="44">
        <v>43.687314000000001</v>
      </c>
      <c r="M357" s="40">
        <f>Table1[[#This Row],[Total (HRK million)  ]]*1000000/Table1[[#This Row],[Population 2021]]</f>
        <v>5314.7583941605835</v>
      </c>
      <c r="N357" s="44">
        <v>44.197468000000001</v>
      </c>
      <c r="O357" s="40">
        <f>Table1[[#This Row],[Total (HRK million)                 ]]*1000000/Table1[[#This Row],[Population 2021]]</f>
        <v>5376.8209245742091</v>
      </c>
      <c r="P357" s="44">
        <v>-0.510154</v>
      </c>
      <c r="Q357" s="40">
        <f>Table1[[#This Row],[Total (HRK million)                            ]]*1000000/Table1[[#This Row],[Population 2021]]</f>
        <v>-62.062530413625304</v>
      </c>
      <c r="R357" s="64">
        <v>8841</v>
      </c>
      <c r="S357" s="35">
        <v>55.016081999999997</v>
      </c>
      <c r="T357" s="36">
        <f>Table1[[#This Row],[Total (HRK million)   ]]*1000000/Table1[[#This Row],[Population 2020]]</f>
        <v>6222.8347472005426</v>
      </c>
      <c r="U357" s="35">
        <v>54.120061999999997</v>
      </c>
      <c r="V357" s="36">
        <f>Table1[[#This Row],[Total (HRK million)                  ]]*1000000/Table1[[#This Row],[Population 2020]]</f>
        <v>6121.4864834294767</v>
      </c>
      <c r="W357" s="35">
        <f>Table1[[#This Row],[Total (HRK million)   ]]-Table1[[#This Row],[Total (HRK million)                  ]]</f>
        <v>0.89602000000000004</v>
      </c>
      <c r="X357" s="36">
        <f>Table1[[#This Row],[Total (HRK million)                             ]]*1000000/Table1[[#This Row],[Population 2020]]</f>
        <v>101.34826377106663</v>
      </c>
      <c r="Y357" s="68">
        <v>8841</v>
      </c>
      <c r="Z357" s="7">
        <v>43.311794999999996</v>
      </c>
      <c r="AA357" s="6">
        <f>Table1[[#This Row],[Total (HRK million)                     ]]*1000000/Table1[[#This Row],[Population 2019                 ]]</f>
        <v>4898.9701391245335</v>
      </c>
      <c r="AB357" s="7">
        <v>44.240775999999997</v>
      </c>
      <c r="AC357" s="6">
        <f>Table1[[#This Row],[Total (HRK million)                                   ]]*1000000/Table1[[#This Row],[Population 2019                 ]]</f>
        <v>5004.0466010632281</v>
      </c>
      <c r="AD357" s="7">
        <f>Table1[[#This Row],[Total (HRK million)                     ]]-Table1[[#This Row],[Total (HRK million)                                   ]]</f>
        <v>-0.92898100000000028</v>
      </c>
      <c r="AE357" s="8">
        <f>Table1[[#This Row],[Total (HRK million)                       ]]*1000000/Table1[[#This Row],[Population 2019                 ]]</f>
        <v>-105.07646193869475</v>
      </c>
      <c r="AF357" s="6">
        <v>8929</v>
      </c>
      <c r="AG357" s="7">
        <v>35.594631999999997</v>
      </c>
      <c r="AH357" s="6">
        <f>Table1[[#This Row],[Total (HRK million)                                 ]]*1000000/Table1[[#This Row],[Population 2018]]</f>
        <v>3986.4074364430508</v>
      </c>
      <c r="AI357" s="7">
        <v>39.985387000000003</v>
      </c>
      <c r="AJ357" s="6">
        <f>Table1[[#This Row],[Total (HRK million)                                     ]]*1000000/Table1[[#This Row],[Population 2018]]</f>
        <v>4478.1483928771422</v>
      </c>
      <c r="AK357" s="7">
        <f>Table1[[#This Row],[Total (HRK million)                                 ]]-Table1[[#This Row],[Total (HRK million)                                     ]]</f>
        <v>-4.3907550000000057</v>
      </c>
      <c r="AL357" s="8">
        <f>Table1[[#This Row],[Total (HRK million)                                      ]]*1000000/Table1[[#This Row],[Population 2018]]</f>
        <v>-491.7409564340918</v>
      </c>
      <c r="AM357" s="9">
        <v>9031</v>
      </c>
      <c r="AN357" s="10">
        <v>31.701378999999999</v>
      </c>
      <c r="AO357" s="11">
        <f>Table1[[#This Row],[Total (HRK million)                                         ]]*1000000/Table1[[#This Row],[Population 2017               ]]</f>
        <v>3510.2844646218582</v>
      </c>
      <c r="AP357" s="10">
        <v>29.115235999999999</v>
      </c>
      <c r="AQ357" s="11">
        <f>Table1[[#This Row],[Total (HRK million)                                          ]]*1000000/Table1[[#This Row],[Population 2017               ]]</f>
        <v>3223.9216033661833</v>
      </c>
      <c r="AR357" s="10">
        <f>Table1[[#This Row],[Total (HRK million)                                         ]]-Table1[[#This Row],[Total (HRK million)                                          ]]</f>
        <v>2.5861429999999999</v>
      </c>
      <c r="AS357" s="11">
        <f>Table1[[#This Row],[Total (HRK million)                                                  ]]*1000000/Table1[[#This Row],[Population 2017               ]]</f>
        <v>286.36286125567489</v>
      </c>
      <c r="AT357" s="45">
        <v>9141</v>
      </c>
      <c r="AU357" s="46">
        <v>23.757577999999999</v>
      </c>
      <c r="AV357" s="13">
        <f>Table1[[#This Row],[Total (HRK million)                                ]]*1000000/Table1[[#This Row],[Population 2016]]</f>
        <v>2599.013018269336</v>
      </c>
      <c r="AW357" s="46">
        <v>24.134702000000001</v>
      </c>
      <c r="AX357" s="13">
        <f>Table1[[#This Row],[Total (HRK million)                                                        ]]*1000000/Table1[[#This Row],[Population 2016]]</f>
        <v>2640.2693359588666</v>
      </c>
      <c r="AY357" s="82">
        <f>Table1[[#This Row],[Total (HRK million)                                ]]-Table1[[#This Row],[Total (HRK million)                                                        ]]</f>
        <v>-0.37712400000000201</v>
      </c>
      <c r="AZ357" s="13">
        <f>Table1[[#This Row],[Total (HRK million)                                                                      ]]*1000000/Table1[[#This Row],[Population 2016]]</f>
        <v>-41.25631768953091</v>
      </c>
      <c r="BA357" s="68">
        <v>9415</v>
      </c>
      <c r="BB357" s="52">
        <v>26.951694</v>
      </c>
      <c r="BC357" s="13">
        <f>Table1[[#This Row],[Total (HRK million)                                                           ]]*1000000/Table1[[#This Row],[Population 2015]]</f>
        <v>2862.6334572490705</v>
      </c>
      <c r="BD357" s="52">
        <v>22.304849000000001</v>
      </c>
      <c r="BE357" s="13">
        <f>Table1[[#This Row],[Total (HRK million) ]]*1000000/Table1[[#This Row],[Population 2015]]</f>
        <v>2369.0758364312269</v>
      </c>
      <c r="BF357" s="82">
        <f>Table1[[#This Row],[Total (HRK million)                                                           ]]-Table1[[#This Row],[Total (HRK million) ]]</f>
        <v>4.646844999999999</v>
      </c>
      <c r="BG357" s="13">
        <f>Table1[[#This Row],[Total (HRK million)     ]]*1000000/Table1[[#This Row],[Population 2015]]</f>
        <v>493.55762081784377</v>
      </c>
      <c r="BH357" s="68">
        <v>9514</v>
      </c>
      <c r="BI357" s="88">
        <v>21.934258</v>
      </c>
      <c r="BJ357" s="12">
        <f>Table1[[#This Row],[Total (HRK million)                                  ]]*1000000/Table1[[#This Row],[Population 2014]]</f>
        <v>2305.4717258776541</v>
      </c>
      <c r="BK357" s="88">
        <v>27.618556999999999</v>
      </c>
      <c r="BL357" s="12">
        <f>Table1[[#This Row],[Total (HRK million)    ]]*1000000/Table1[[#This Row],[Population 2014]]</f>
        <v>2902.9385116670169</v>
      </c>
      <c r="BM357" s="88">
        <f>Table1[[#This Row],[Total (HRK million)                                  ]]-Table1[[#This Row],[Total (HRK million)    ]]</f>
        <v>-5.6842989999999993</v>
      </c>
      <c r="BN357" s="12">
        <f>Table1[[#This Row],[Total (HRK million)      ]]*1000000/Table1[[#This Row],[Population 2014]]</f>
        <v>-597.46678578936292</v>
      </c>
      <c r="BO357" s="94">
        <v>5</v>
      </c>
      <c r="BP357" s="53">
        <v>5</v>
      </c>
      <c r="BQ357" s="55">
        <v>5</v>
      </c>
      <c r="BR357" s="26">
        <v>5</v>
      </c>
      <c r="BS357" s="13">
        <v>3</v>
      </c>
      <c r="BT357" s="13">
        <v>4</v>
      </c>
      <c r="BU357" s="13">
        <v>3</v>
      </c>
      <c r="BV357" s="13">
        <v>2</v>
      </c>
      <c r="BW357" s="56">
        <v>3</v>
      </c>
    </row>
    <row r="358" spans="1:75" x14ac:dyDescent="0.25">
      <c r="A358" s="14" t="s">
        <v>608</v>
      </c>
      <c r="B358" s="15" t="s">
        <v>660</v>
      </c>
      <c r="C358" s="15" t="s">
        <v>478</v>
      </c>
      <c r="D358" s="45">
        <v>3935</v>
      </c>
      <c r="E358" s="44">
        <v>14.310918470000001</v>
      </c>
      <c r="F358" s="40">
        <f>Table1[[#This Row],[Total (HRK million)]]*1000000/Table1[[#This Row],[Population 2022]]</f>
        <v>3636.8280736975858</v>
      </c>
      <c r="G358" s="44">
        <v>14.181022870000001</v>
      </c>
      <c r="H358" s="40">
        <f>Table1[[#This Row],[Total (HRK million)                ]]*1000000/Table1[[#This Row],[Population 2022]]</f>
        <v>3603.8177560355784</v>
      </c>
      <c r="I358" s="44">
        <v>0.12989559999999964</v>
      </c>
      <c r="J358" s="40">
        <f>Table1[[#This Row],[Total (HRK million)                           ]]*1000000/Table1[[#This Row],[Population 2022]]</f>
        <v>33.01031766200753</v>
      </c>
      <c r="K358" s="45">
        <v>4035</v>
      </c>
      <c r="L358" s="44">
        <v>12.765582</v>
      </c>
      <c r="M358" s="40">
        <f>Table1[[#This Row],[Total (HRK million)  ]]*1000000/Table1[[#This Row],[Population 2021]]</f>
        <v>3163.7130111524166</v>
      </c>
      <c r="N358" s="44">
        <v>19.847117000000001</v>
      </c>
      <c r="O358" s="40">
        <f>Table1[[#This Row],[Total (HRK million)                 ]]*1000000/Table1[[#This Row],[Population 2021]]</f>
        <v>4918.740272614622</v>
      </c>
      <c r="P358" s="44">
        <v>-7.0815350000000006</v>
      </c>
      <c r="Q358" s="40">
        <f>Table1[[#This Row],[Total (HRK million)                            ]]*1000000/Table1[[#This Row],[Population 2021]]</f>
        <v>-1755.0272614622058</v>
      </c>
      <c r="R358" s="64">
        <v>4309</v>
      </c>
      <c r="S358" s="35">
        <v>17.643540999999999</v>
      </c>
      <c r="T358" s="36">
        <f>Table1[[#This Row],[Total (HRK million)   ]]*1000000/Table1[[#This Row],[Population 2020]]</f>
        <v>4094.5790206544443</v>
      </c>
      <c r="U358" s="35">
        <v>18.308440999999998</v>
      </c>
      <c r="V358" s="36">
        <f>Table1[[#This Row],[Total (HRK million)                  ]]*1000000/Table1[[#This Row],[Population 2020]]</f>
        <v>4248.8839637967048</v>
      </c>
      <c r="W358" s="35">
        <f>Table1[[#This Row],[Total (HRK million)   ]]-Table1[[#This Row],[Total (HRK million)                  ]]</f>
        <v>-0.66489999999999938</v>
      </c>
      <c r="X358" s="36">
        <f>Table1[[#This Row],[Total (HRK million)                             ]]*1000000/Table1[[#This Row],[Population 2020]]</f>
        <v>-154.30494314226024</v>
      </c>
      <c r="Y358" s="68">
        <v>4306</v>
      </c>
      <c r="Z358" s="7">
        <v>17.952017999999999</v>
      </c>
      <c r="AA358" s="6">
        <f>Table1[[#This Row],[Total (HRK million)                     ]]*1000000/Table1[[#This Row],[Population 2019                 ]]</f>
        <v>4169.070599163957</v>
      </c>
      <c r="AB358" s="7">
        <v>19.022981000000001</v>
      </c>
      <c r="AC358" s="6">
        <f>Table1[[#This Row],[Total (HRK million)                                   ]]*1000000/Table1[[#This Row],[Population 2019                 ]]</f>
        <v>4417.7847189967488</v>
      </c>
      <c r="AD358" s="7">
        <f>Table1[[#This Row],[Total (HRK million)                     ]]-Table1[[#This Row],[Total (HRK million)                                   ]]</f>
        <v>-1.0709630000000026</v>
      </c>
      <c r="AE358" s="8">
        <f>Table1[[#This Row],[Total (HRK million)                       ]]*1000000/Table1[[#This Row],[Population 2019                 ]]</f>
        <v>-248.71411983279205</v>
      </c>
      <c r="AF358" s="6">
        <v>4273</v>
      </c>
      <c r="AG358" s="7">
        <v>11.862659000000001</v>
      </c>
      <c r="AH358" s="6">
        <f>Table1[[#This Row],[Total (HRK million)                                 ]]*1000000/Table1[[#This Row],[Population 2018]]</f>
        <v>2776.1897963959746</v>
      </c>
      <c r="AI358" s="7">
        <v>13.154769</v>
      </c>
      <c r="AJ358" s="6">
        <f>Table1[[#This Row],[Total (HRK million)                                     ]]*1000000/Table1[[#This Row],[Population 2018]]</f>
        <v>3078.5792183477652</v>
      </c>
      <c r="AK358" s="7">
        <f>Table1[[#This Row],[Total (HRK million)                                 ]]-Table1[[#This Row],[Total (HRK million)                                     ]]</f>
        <v>-1.2921099999999992</v>
      </c>
      <c r="AL358" s="8">
        <f>Table1[[#This Row],[Total (HRK million)                                      ]]*1000000/Table1[[#This Row],[Population 2018]]</f>
        <v>-302.38942195179015</v>
      </c>
      <c r="AM358" s="9">
        <v>4268</v>
      </c>
      <c r="AN358" s="10">
        <v>11.960238</v>
      </c>
      <c r="AO358" s="11">
        <f>Table1[[#This Row],[Total (HRK million)                                         ]]*1000000/Table1[[#This Row],[Population 2017               ]]</f>
        <v>2802.3050609184629</v>
      </c>
      <c r="AP358" s="10">
        <v>9.6053750000000004</v>
      </c>
      <c r="AQ358" s="11">
        <f>Table1[[#This Row],[Total (HRK million)                                          ]]*1000000/Table1[[#This Row],[Population 2017               ]]</f>
        <v>2250.5564667291474</v>
      </c>
      <c r="AR358" s="10">
        <f>Table1[[#This Row],[Total (HRK million)                                         ]]-Table1[[#This Row],[Total (HRK million)                                          ]]</f>
        <v>2.3548629999999999</v>
      </c>
      <c r="AS358" s="11">
        <f>Table1[[#This Row],[Total (HRK million)                                                  ]]*1000000/Table1[[#This Row],[Population 2017               ]]</f>
        <v>551.7485941893159</v>
      </c>
      <c r="AT358" s="45">
        <v>4346</v>
      </c>
      <c r="AU358" s="46">
        <v>12.064178999999999</v>
      </c>
      <c r="AV358" s="13">
        <f>Table1[[#This Row],[Total (HRK million)                                ]]*1000000/Table1[[#This Row],[Population 2016]]</f>
        <v>2775.9270593649335</v>
      </c>
      <c r="AW358" s="46">
        <v>11.306096999999999</v>
      </c>
      <c r="AX358" s="13">
        <f>Table1[[#This Row],[Total (HRK million)                                                        ]]*1000000/Table1[[#This Row],[Population 2016]]</f>
        <v>2601.494937873907</v>
      </c>
      <c r="AY358" s="82">
        <f>Table1[[#This Row],[Total (HRK million)                                ]]-Table1[[#This Row],[Total (HRK million)                                                        ]]</f>
        <v>0.75808199999999992</v>
      </c>
      <c r="AZ358" s="13">
        <f>Table1[[#This Row],[Total (HRK million)                                                                      ]]*1000000/Table1[[#This Row],[Population 2016]]</f>
        <v>174.43212149102621</v>
      </c>
      <c r="BA358" s="68">
        <v>4428</v>
      </c>
      <c r="BB358" s="52">
        <v>8.5810960000000005</v>
      </c>
      <c r="BC358" s="13">
        <f>Table1[[#This Row],[Total (HRK million)                                                           ]]*1000000/Table1[[#This Row],[Population 2015]]</f>
        <v>1937.9168925022584</v>
      </c>
      <c r="BD358" s="52">
        <v>6.5350809999999999</v>
      </c>
      <c r="BE358" s="13">
        <f>Table1[[#This Row],[Total (HRK million) ]]*1000000/Table1[[#This Row],[Population 2015]]</f>
        <v>1475.8538843721772</v>
      </c>
      <c r="BF358" s="82">
        <f>Table1[[#This Row],[Total (HRK million)                                                           ]]-Table1[[#This Row],[Total (HRK million) ]]</f>
        <v>2.0460150000000006</v>
      </c>
      <c r="BG358" s="13">
        <f>Table1[[#This Row],[Total (HRK million)     ]]*1000000/Table1[[#This Row],[Population 2015]]</f>
        <v>462.06300813008147</v>
      </c>
      <c r="BH358" s="68">
        <v>4463</v>
      </c>
      <c r="BI358" s="88">
        <v>8.4315250000000006</v>
      </c>
      <c r="BJ358" s="12">
        <f>Table1[[#This Row],[Total (HRK million)                                  ]]*1000000/Table1[[#This Row],[Population 2014]]</f>
        <v>1889.2056912390769</v>
      </c>
      <c r="BK358" s="88">
        <v>6.7596249999999998</v>
      </c>
      <c r="BL358" s="12">
        <f>Table1[[#This Row],[Total (HRK million)    ]]*1000000/Table1[[#This Row],[Population 2014]]</f>
        <v>1514.5922025543357</v>
      </c>
      <c r="BM358" s="88">
        <f>Table1[[#This Row],[Total (HRK million)                                  ]]-Table1[[#This Row],[Total (HRK million)    ]]</f>
        <v>1.6719000000000008</v>
      </c>
      <c r="BN358" s="12">
        <f>Table1[[#This Row],[Total (HRK million)      ]]*1000000/Table1[[#This Row],[Population 2014]]</f>
        <v>374.61348868474141</v>
      </c>
      <c r="BO358" s="94">
        <v>5</v>
      </c>
      <c r="BP358" s="53">
        <v>4</v>
      </c>
      <c r="BQ358" s="55">
        <v>2</v>
      </c>
      <c r="BR358" s="26">
        <v>0</v>
      </c>
      <c r="BS358" s="13">
        <v>2</v>
      </c>
      <c r="BT358" s="13">
        <v>0</v>
      </c>
      <c r="BU358" s="13">
        <v>1</v>
      </c>
      <c r="BV358" s="13">
        <v>0</v>
      </c>
      <c r="BW358" s="56">
        <v>1</v>
      </c>
    </row>
    <row r="359" spans="1:75" x14ac:dyDescent="0.25">
      <c r="A359" s="14" t="s">
        <v>608</v>
      </c>
      <c r="B359" s="15" t="s">
        <v>670</v>
      </c>
      <c r="C359" s="15" t="s">
        <v>347</v>
      </c>
      <c r="D359" s="45">
        <v>2170</v>
      </c>
      <c r="E359" s="44">
        <v>8.2944895599999988</v>
      </c>
      <c r="F359" s="40">
        <f>Table1[[#This Row],[Total (HRK million)]]*1000000/Table1[[#This Row],[Population 2022]]</f>
        <v>3822.3454193548382</v>
      </c>
      <c r="G359" s="44">
        <v>8.715567029999999</v>
      </c>
      <c r="H359" s="40">
        <f>Table1[[#This Row],[Total (HRK million)                ]]*1000000/Table1[[#This Row],[Population 2022]]</f>
        <v>4016.3903364055295</v>
      </c>
      <c r="I359" s="44">
        <v>-0.42107746999999973</v>
      </c>
      <c r="J359" s="40">
        <f>Table1[[#This Row],[Total (HRK million)                           ]]*1000000/Table1[[#This Row],[Population 2022]]</f>
        <v>-194.04491705069111</v>
      </c>
      <c r="K359" s="45">
        <v>2207</v>
      </c>
      <c r="L359" s="44">
        <v>11.145832</v>
      </c>
      <c r="M359" s="40">
        <f>Table1[[#This Row],[Total (HRK million)  ]]*1000000/Table1[[#This Row],[Population 2021]]</f>
        <v>5050.2183960126868</v>
      </c>
      <c r="N359" s="44">
        <v>13.886631</v>
      </c>
      <c r="O359" s="40">
        <f>Table1[[#This Row],[Total (HRK million)                 ]]*1000000/Table1[[#This Row],[Population 2021]]</f>
        <v>6292.0847304032623</v>
      </c>
      <c r="P359" s="44">
        <v>-2.7407989999999991</v>
      </c>
      <c r="Q359" s="40">
        <f>Table1[[#This Row],[Total (HRK million)                            ]]*1000000/Table1[[#This Row],[Population 2021]]</f>
        <v>-1241.866334390575</v>
      </c>
      <c r="R359" s="64">
        <v>2285</v>
      </c>
      <c r="S359" s="35">
        <v>8.0248899999999992</v>
      </c>
      <c r="T359" s="36">
        <f>Table1[[#This Row],[Total (HRK million)   ]]*1000000/Table1[[#This Row],[Population 2020]]</f>
        <v>3511.9868708971549</v>
      </c>
      <c r="U359" s="35">
        <v>10.630850000000001</v>
      </c>
      <c r="V359" s="36">
        <f>Table1[[#This Row],[Total (HRK million)                  ]]*1000000/Table1[[#This Row],[Population 2020]]</f>
        <v>4652.4507658643324</v>
      </c>
      <c r="W359" s="35">
        <f>Table1[[#This Row],[Total (HRK million)   ]]-Table1[[#This Row],[Total (HRK million)                  ]]</f>
        <v>-2.6059600000000014</v>
      </c>
      <c r="X359" s="36">
        <f>Table1[[#This Row],[Total (HRK million)                             ]]*1000000/Table1[[#This Row],[Population 2020]]</f>
        <v>-1140.4638949671778</v>
      </c>
      <c r="Y359" s="68">
        <v>2315</v>
      </c>
      <c r="Z359" s="7">
        <v>9.3772699999999993</v>
      </c>
      <c r="AA359" s="6">
        <f>Table1[[#This Row],[Total (HRK million)                     ]]*1000000/Table1[[#This Row],[Population 2019                 ]]</f>
        <v>4050.6565874730022</v>
      </c>
      <c r="AB359" s="7">
        <v>7.1406939999999999</v>
      </c>
      <c r="AC359" s="6">
        <f>Table1[[#This Row],[Total (HRK million)                                   ]]*1000000/Table1[[#This Row],[Population 2019                 ]]</f>
        <v>3084.5330453563715</v>
      </c>
      <c r="AD359" s="7">
        <f>Table1[[#This Row],[Total (HRK million)                     ]]-Table1[[#This Row],[Total (HRK million)                                   ]]</f>
        <v>2.2365759999999995</v>
      </c>
      <c r="AE359" s="8">
        <f>Table1[[#This Row],[Total (HRK million)                       ]]*1000000/Table1[[#This Row],[Population 2019                 ]]</f>
        <v>966.12354211663046</v>
      </c>
      <c r="AF359" s="6">
        <v>2328</v>
      </c>
      <c r="AG359" s="7">
        <v>7.3393269999999999</v>
      </c>
      <c r="AH359" s="6">
        <f>Table1[[#This Row],[Total (HRK million)                                 ]]*1000000/Table1[[#This Row],[Population 2018]]</f>
        <v>3152.6318728522338</v>
      </c>
      <c r="AI359" s="7">
        <v>6.8955529999999996</v>
      </c>
      <c r="AJ359" s="6">
        <f>Table1[[#This Row],[Total (HRK million)                                     ]]*1000000/Table1[[#This Row],[Population 2018]]</f>
        <v>2962.0073024054982</v>
      </c>
      <c r="AK359" s="7">
        <f>Table1[[#This Row],[Total (HRK million)                                 ]]-Table1[[#This Row],[Total (HRK million)                                     ]]</f>
        <v>0.44377400000000033</v>
      </c>
      <c r="AL359" s="8">
        <f>Table1[[#This Row],[Total (HRK million)                                      ]]*1000000/Table1[[#This Row],[Population 2018]]</f>
        <v>190.62457044673553</v>
      </c>
      <c r="AM359" s="9">
        <v>2372</v>
      </c>
      <c r="AN359" s="10">
        <v>5.0552650000000003</v>
      </c>
      <c r="AO359" s="11">
        <f>Table1[[#This Row],[Total (HRK million)                                         ]]*1000000/Table1[[#This Row],[Population 2017               ]]</f>
        <v>2131.2247048903878</v>
      </c>
      <c r="AP359" s="10">
        <v>5.9298580000000003</v>
      </c>
      <c r="AQ359" s="11">
        <f>Table1[[#This Row],[Total (HRK million)                                          ]]*1000000/Table1[[#This Row],[Population 2017               ]]</f>
        <v>2499.9401349072514</v>
      </c>
      <c r="AR359" s="10">
        <f>Table1[[#This Row],[Total (HRK million)                                         ]]-Table1[[#This Row],[Total (HRK million)                                          ]]</f>
        <v>-0.87459299999999995</v>
      </c>
      <c r="AS359" s="11">
        <f>Table1[[#This Row],[Total (HRK million)                                                  ]]*1000000/Table1[[#This Row],[Population 2017               ]]</f>
        <v>-368.71543001686342</v>
      </c>
      <c r="AT359" s="45">
        <v>2439</v>
      </c>
      <c r="AU359" s="46">
        <v>4.4674779999999998</v>
      </c>
      <c r="AV359" s="13">
        <f>Table1[[#This Row],[Total (HRK million)                                ]]*1000000/Table1[[#This Row],[Population 2016]]</f>
        <v>1831.6842968429685</v>
      </c>
      <c r="AW359" s="46">
        <v>4.4349080000000001</v>
      </c>
      <c r="AX359" s="13">
        <f>Table1[[#This Row],[Total (HRK million)                                                        ]]*1000000/Table1[[#This Row],[Population 2016]]</f>
        <v>1818.330463304633</v>
      </c>
      <c r="AY359" s="82">
        <f>Table1[[#This Row],[Total (HRK million)                                ]]-Table1[[#This Row],[Total (HRK million)                                                        ]]</f>
        <v>3.2569999999999766E-2</v>
      </c>
      <c r="AZ359" s="13">
        <f>Table1[[#This Row],[Total (HRK million)                                                                      ]]*1000000/Table1[[#This Row],[Population 2016]]</f>
        <v>13.353833538335287</v>
      </c>
      <c r="BA359" s="68">
        <v>2481</v>
      </c>
      <c r="BB359" s="52">
        <v>3.005903</v>
      </c>
      <c r="BC359" s="13">
        <f>Table1[[#This Row],[Total (HRK million)                                                           ]]*1000000/Table1[[#This Row],[Population 2015]]</f>
        <v>1211.5691253526804</v>
      </c>
      <c r="BD359" s="52">
        <v>3.3392230000000001</v>
      </c>
      <c r="BE359" s="13">
        <f>Table1[[#This Row],[Total (HRK million) ]]*1000000/Table1[[#This Row],[Population 2015]]</f>
        <v>1345.9181781539701</v>
      </c>
      <c r="BF359" s="82">
        <f>Table1[[#This Row],[Total (HRK million)                                                           ]]-Table1[[#This Row],[Total (HRK million) ]]</f>
        <v>-0.33332000000000006</v>
      </c>
      <c r="BG359" s="13">
        <f>Table1[[#This Row],[Total (HRK million)     ]]*1000000/Table1[[#This Row],[Population 2015]]</f>
        <v>-134.34905280128982</v>
      </c>
      <c r="BH359" s="68">
        <v>2518</v>
      </c>
      <c r="BI359" s="88">
        <v>3.5202209999999998</v>
      </c>
      <c r="BJ359" s="12">
        <f>Table1[[#This Row],[Total (HRK million)                                  ]]*1000000/Table1[[#This Row],[Population 2014]]</f>
        <v>1398.0226370135028</v>
      </c>
      <c r="BK359" s="88">
        <v>3.2761800000000001</v>
      </c>
      <c r="BL359" s="12">
        <f>Table1[[#This Row],[Total (HRK million)    ]]*1000000/Table1[[#This Row],[Population 2014]]</f>
        <v>1301.1040508339952</v>
      </c>
      <c r="BM359" s="88">
        <f>Table1[[#This Row],[Total (HRK million)                                  ]]-Table1[[#This Row],[Total (HRK million)    ]]</f>
        <v>0.24404099999999973</v>
      </c>
      <c r="BN359" s="12">
        <f>Table1[[#This Row],[Total (HRK million)      ]]*1000000/Table1[[#This Row],[Population 2014]]</f>
        <v>96.918586179507443</v>
      </c>
      <c r="BO359" s="94">
        <v>5</v>
      </c>
      <c r="BP359" s="53">
        <v>5</v>
      </c>
      <c r="BQ359" s="55">
        <v>5</v>
      </c>
      <c r="BR359" s="26">
        <v>5</v>
      </c>
      <c r="BS359" s="13">
        <v>1</v>
      </c>
      <c r="BT359" s="13">
        <v>2</v>
      </c>
      <c r="BU359" s="13">
        <v>1</v>
      </c>
      <c r="BV359" s="13">
        <v>3</v>
      </c>
      <c r="BW359" s="56">
        <v>2</v>
      </c>
    </row>
    <row r="360" spans="1:75" x14ac:dyDescent="0.25">
      <c r="A360" s="14" t="s">
        <v>608</v>
      </c>
      <c r="B360" s="15" t="s">
        <v>660</v>
      </c>
      <c r="C360" s="15" t="s">
        <v>479</v>
      </c>
      <c r="D360" s="45">
        <v>2237</v>
      </c>
      <c r="E360" s="44">
        <v>21.273361389999998</v>
      </c>
      <c r="F360" s="40">
        <f>Table1[[#This Row],[Total (HRK million)]]*1000000/Table1[[#This Row],[Population 2022]]</f>
        <v>9509.7726374608828</v>
      </c>
      <c r="G360" s="44">
        <v>16.142641019999999</v>
      </c>
      <c r="H360" s="40">
        <f>Table1[[#This Row],[Total (HRK million)                ]]*1000000/Table1[[#This Row],[Population 2022]]</f>
        <v>7216.2007241841748</v>
      </c>
      <c r="I360" s="44">
        <v>5.130720369999997</v>
      </c>
      <c r="J360" s="40">
        <f>Table1[[#This Row],[Total (HRK million)                           ]]*1000000/Table1[[#This Row],[Population 2022]]</f>
        <v>2293.5719132767085</v>
      </c>
      <c r="K360" s="45">
        <v>2233</v>
      </c>
      <c r="L360" s="44">
        <v>20.571394000000002</v>
      </c>
      <c r="M360" s="40">
        <f>Table1[[#This Row],[Total (HRK million)  ]]*1000000/Table1[[#This Row],[Population 2021]]</f>
        <v>9212.4469323779667</v>
      </c>
      <c r="N360" s="44">
        <v>16.187377999999999</v>
      </c>
      <c r="O360" s="40">
        <f>Table1[[#This Row],[Total (HRK million)                 ]]*1000000/Table1[[#This Row],[Population 2021]]</f>
        <v>7249.1616659202855</v>
      </c>
      <c r="P360" s="44">
        <v>4.3840160000000026</v>
      </c>
      <c r="Q360" s="40">
        <f>Table1[[#This Row],[Total (HRK million)                            ]]*1000000/Table1[[#This Row],[Population 2021]]</f>
        <v>1963.2852664576815</v>
      </c>
      <c r="R360" s="64">
        <v>2461</v>
      </c>
      <c r="S360" s="35">
        <v>11.959796000000001</v>
      </c>
      <c r="T360" s="36">
        <f>Table1[[#This Row],[Total (HRK million)   ]]*1000000/Table1[[#This Row],[Population 2020]]</f>
        <v>4859.7301909792768</v>
      </c>
      <c r="U360" s="35">
        <v>19.981020999999998</v>
      </c>
      <c r="V360" s="36">
        <f>Table1[[#This Row],[Total (HRK million)                  ]]*1000000/Table1[[#This Row],[Population 2020]]</f>
        <v>8119.065826899634</v>
      </c>
      <c r="W360" s="35">
        <f>Table1[[#This Row],[Total (HRK million)   ]]-Table1[[#This Row],[Total (HRK million)                  ]]</f>
        <v>-8.0212249999999976</v>
      </c>
      <c r="X360" s="36">
        <f>Table1[[#This Row],[Total (HRK million)                             ]]*1000000/Table1[[#This Row],[Population 2020]]</f>
        <v>-3259.3356359203563</v>
      </c>
      <c r="Y360" s="68">
        <v>2487</v>
      </c>
      <c r="Z360" s="7">
        <v>19.644711999999998</v>
      </c>
      <c r="AA360" s="6">
        <f>Table1[[#This Row],[Total (HRK million)                     ]]*1000000/Table1[[#This Row],[Population 2019                 ]]</f>
        <v>7898.9593888218733</v>
      </c>
      <c r="AB360" s="7">
        <v>19.803366</v>
      </c>
      <c r="AC360" s="6">
        <f>Table1[[#This Row],[Total (HRK million)                                   ]]*1000000/Table1[[#This Row],[Population 2019                 ]]</f>
        <v>7962.7527141133896</v>
      </c>
      <c r="AD360" s="7">
        <f>Table1[[#This Row],[Total (HRK million)                     ]]-Table1[[#This Row],[Total (HRK million)                                   ]]</f>
        <v>-0.15865400000000207</v>
      </c>
      <c r="AE360" s="8">
        <f>Table1[[#This Row],[Total (HRK million)                       ]]*1000000/Table1[[#This Row],[Population 2019                 ]]</f>
        <v>-63.793325291516716</v>
      </c>
      <c r="AF360" s="6">
        <v>2505</v>
      </c>
      <c r="AG360" s="7">
        <v>16.032143000000001</v>
      </c>
      <c r="AH360" s="6">
        <f>Table1[[#This Row],[Total (HRK million)                                 ]]*1000000/Table1[[#This Row],[Population 2018]]</f>
        <v>6400.0570858283445</v>
      </c>
      <c r="AI360" s="7">
        <v>17.859591000000002</v>
      </c>
      <c r="AJ360" s="6">
        <f>Table1[[#This Row],[Total (HRK million)                                     ]]*1000000/Table1[[#This Row],[Population 2018]]</f>
        <v>7129.5772455089818</v>
      </c>
      <c r="AK360" s="7">
        <f>Table1[[#This Row],[Total (HRK million)                                 ]]-Table1[[#This Row],[Total (HRK million)                                     ]]</f>
        <v>-1.8274480000000004</v>
      </c>
      <c r="AL360" s="8">
        <f>Table1[[#This Row],[Total (HRK million)                                      ]]*1000000/Table1[[#This Row],[Population 2018]]</f>
        <v>-729.52015968063893</v>
      </c>
      <c r="AM360" s="9">
        <v>2467</v>
      </c>
      <c r="AN360" s="10">
        <v>14.51327</v>
      </c>
      <c r="AO360" s="11">
        <f>Table1[[#This Row],[Total (HRK million)                                         ]]*1000000/Table1[[#This Row],[Population 2017               ]]</f>
        <v>5882.9631130928256</v>
      </c>
      <c r="AP360" s="10">
        <v>13.990166</v>
      </c>
      <c r="AQ360" s="11">
        <f>Table1[[#This Row],[Total (HRK million)                                          ]]*1000000/Table1[[#This Row],[Population 2017               ]]</f>
        <v>5670.9225780299957</v>
      </c>
      <c r="AR360" s="10">
        <f>Table1[[#This Row],[Total (HRK million)                                         ]]-Table1[[#This Row],[Total (HRK million)                                          ]]</f>
        <v>0.52310400000000001</v>
      </c>
      <c r="AS360" s="11">
        <f>Table1[[#This Row],[Total (HRK million)                                                  ]]*1000000/Table1[[#This Row],[Population 2017               ]]</f>
        <v>212.04053506282935</v>
      </c>
      <c r="AT360" s="45">
        <v>2492</v>
      </c>
      <c r="AU360" s="46">
        <v>16.962230000000002</v>
      </c>
      <c r="AV360" s="13">
        <f>Table1[[#This Row],[Total (HRK million)                                ]]*1000000/Table1[[#This Row],[Population 2016]]</f>
        <v>6806.6733547351523</v>
      </c>
      <c r="AW360" s="46">
        <v>18.577583000000001</v>
      </c>
      <c r="AX360" s="13">
        <f>Table1[[#This Row],[Total (HRK million)                                                        ]]*1000000/Table1[[#This Row],[Population 2016]]</f>
        <v>7454.8888443017659</v>
      </c>
      <c r="AY360" s="82">
        <f>Table1[[#This Row],[Total (HRK million)                                ]]-Table1[[#This Row],[Total (HRK million)                                                        ]]</f>
        <v>-1.6153529999999989</v>
      </c>
      <c r="AZ360" s="13">
        <f>Table1[[#This Row],[Total (HRK million)                                                                      ]]*1000000/Table1[[#This Row],[Population 2016]]</f>
        <v>-648.21548956661275</v>
      </c>
      <c r="BA360" s="68">
        <v>2508</v>
      </c>
      <c r="BB360" s="52">
        <v>14.862028</v>
      </c>
      <c r="BC360" s="13">
        <f>Table1[[#This Row],[Total (HRK million)                                                           ]]*1000000/Table1[[#This Row],[Population 2015]]</f>
        <v>5925.848484848485</v>
      </c>
      <c r="BD360" s="52">
        <v>13.757382</v>
      </c>
      <c r="BE360" s="13">
        <f>Table1[[#This Row],[Total (HRK million) ]]*1000000/Table1[[#This Row],[Population 2015]]</f>
        <v>5485.3995215311006</v>
      </c>
      <c r="BF360" s="82">
        <f>Table1[[#This Row],[Total (HRK million)                                                           ]]-Table1[[#This Row],[Total (HRK million) ]]</f>
        <v>1.1046460000000007</v>
      </c>
      <c r="BG360" s="13">
        <f>Table1[[#This Row],[Total (HRK million)     ]]*1000000/Table1[[#This Row],[Population 2015]]</f>
        <v>440.44896331738465</v>
      </c>
      <c r="BH360" s="68">
        <v>2531</v>
      </c>
      <c r="BI360" s="88">
        <v>13.361465000000001</v>
      </c>
      <c r="BJ360" s="12">
        <f>Table1[[#This Row],[Total (HRK million)                                  ]]*1000000/Table1[[#This Row],[Population 2014]]</f>
        <v>5279.1248518372186</v>
      </c>
      <c r="BK360" s="88">
        <v>15.903529000000001</v>
      </c>
      <c r="BL360" s="12">
        <f>Table1[[#This Row],[Total (HRK million)    ]]*1000000/Table1[[#This Row],[Population 2014]]</f>
        <v>6283.496246542868</v>
      </c>
      <c r="BM360" s="88">
        <f>Table1[[#This Row],[Total (HRK million)                                  ]]-Table1[[#This Row],[Total (HRK million)    ]]</f>
        <v>-2.5420639999999999</v>
      </c>
      <c r="BN360" s="12">
        <f>Table1[[#This Row],[Total (HRK million)      ]]*1000000/Table1[[#This Row],[Population 2014]]</f>
        <v>-1004.3713947056499</v>
      </c>
      <c r="BO360" s="94">
        <v>4</v>
      </c>
      <c r="BP360" s="53">
        <v>5</v>
      </c>
      <c r="BQ360" s="55">
        <v>5</v>
      </c>
      <c r="BR360" s="26">
        <v>5</v>
      </c>
      <c r="BS360" s="13">
        <v>5</v>
      </c>
      <c r="BT360" s="13">
        <v>5</v>
      </c>
      <c r="BU360" s="13">
        <v>2</v>
      </c>
      <c r="BV360" s="13">
        <v>2</v>
      </c>
      <c r="BW360" s="56">
        <v>0</v>
      </c>
    </row>
    <row r="361" spans="1:75" x14ac:dyDescent="0.25">
      <c r="A361" s="14" t="s">
        <v>608</v>
      </c>
      <c r="B361" s="15" t="s">
        <v>666</v>
      </c>
      <c r="C361" s="15" t="s">
        <v>406</v>
      </c>
      <c r="D361" s="47">
        <v>2455</v>
      </c>
      <c r="E361" s="46">
        <v>12.023916199999999</v>
      </c>
      <c r="F361" s="36">
        <f>Table1[[#This Row],[Total (HRK million)]]*1000000/Table1[[#This Row],[Population 2022]]</f>
        <v>4897.7255397148674</v>
      </c>
      <c r="G361" s="46">
        <v>8.8014898900000009</v>
      </c>
      <c r="H361" s="36">
        <f>Table1[[#This Row],[Total (HRK million)                ]]*1000000/Table1[[#This Row],[Population 2022]]</f>
        <v>3585.1282647657845</v>
      </c>
      <c r="I361" s="46">
        <v>3.2224263099999986</v>
      </c>
      <c r="J361" s="36">
        <f>Table1[[#This Row],[Total (HRK million)                           ]]*1000000/Table1[[#This Row],[Population 2022]]</f>
        <v>1312.5972749490829</v>
      </c>
      <c r="K361" s="47">
        <v>2455</v>
      </c>
      <c r="L361" s="46">
        <v>10.756582999999999</v>
      </c>
      <c r="M361" s="36">
        <f>Table1[[#This Row],[Total (HRK million)  ]]*1000000/Table1[[#This Row],[Population 2021]]</f>
        <v>4381.500203665988</v>
      </c>
      <c r="N361" s="46">
        <v>12.444303</v>
      </c>
      <c r="O361" s="36">
        <f>Table1[[#This Row],[Total (HRK million)                 ]]*1000000/Table1[[#This Row],[Population 2021]]</f>
        <v>5068.9625254582488</v>
      </c>
      <c r="P361" s="46">
        <v>-1.6877200000000006</v>
      </c>
      <c r="Q361" s="36">
        <f>Table1[[#This Row],[Total (HRK million)                            ]]*1000000/Table1[[#This Row],[Population 2021]]</f>
        <v>-687.46232179226092</v>
      </c>
      <c r="R361" s="64">
        <v>2450</v>
      </c>
      <c r="S361" s="35">
        <v>13.993257</v>
      </c>
      <c r="T361" s="36">
        <f>Table1[[#This Row],[Total (HRK million)   ]]*1000000/Table1[[#This Row],[Population 2020]]</f>
        <v>5711.5334693877548</v>
      </c>
      <c r="U361" s="35">
        <v>12.583043</v>
      </c>
      <c r="V361" s="36">
        <f>Table1[[#This Row],[Total (HRK million)                  ]]*1000000/Table1[[#This Row],[Population 2020]]</f>
        <v>5135.9359183673469</v>
      </c>
      <c r="W361" s="35">
        <f>Table1[[#This Row],[Total (HRK million)   ]]-Table1[[#This Row],[Total (HRK million)                  ]]</f>
        <v>1.4102139999999999</v>
      </c>
      <c r="X361" s="36">
        <f>Table1[[#This Row],[Total (HRK million)                             ]]*1000000/Table1[[#This Row],[Population 2020]]</f>
        <v>575.5975510204081</v>
      </c>
      <c r="Y361" s="68">
        <v>2508</v>
      </c>
      <c r="Z361" s="7">
        <v>9.1407720000000001</v>
      </c>
      <c r="AA361" s="6">
        <f>Table1[[#This Row],[Total (HRK million)                     ]]*1000000/Table1[[#This Row],[Population 2019                 ]]</f>
        <v>3644.6459330143539</v>
      </c>
      <c r="AB361" s="7">
        <v>9.0272749999999995</v>
      </c>
      <c r="AC361" s="6">
        <f>Table1[[#This Row],[Total (HRK million)                                   ]]*1000000/Table1[[#This Row],[Population 2019                 ]]</f>
        <v>3599.3919457735246</v>
      </c>
      <c r="AD361" s="7">
        <f>Table1[[#This Row],[Total (HRK million)                     ]]-Table1[[#This Row],[Total (HRK million)                                   ]]</f>
        <v>0.11349700000000063</v>
      </c>
      <c r="AE361" s="8">
        <f>Table1[[#This Row],[Total (HRK million)                       ]]*1000000/Table1[[#This Row],[Population 2019                 ]]</f>
        <v>45.253987240829595</v>
      </c>
      <c r="AF361" s="6">
        <v>2563</v>
      </c>
      <c r="AG361" s="7">
        <v>9.7312110000000001</v>
      </c>
      <c r="AH361" s="6">
        <f>Table1[[#This Row],[Total (HRK million)                                 ]]*1000000/Table1[[#This Row],[Population 2018]]</f>
        <v>3796.8049161139288</v>
      </c>
      <c r="AI361" s="7">
        <v>8.9414180000000005</v>
      </c>
      <c r="AJ361" s="6">
        <f>Table1[[#This Row],[Total (HRK million)                                     ]]*1000000/Table1[[#This Row],[Population 2018]]</f>
        <v>3488.6531408505657</v>
      </c>
      <c r="AK361" s="7">
        <f>Table1[[#This Row],[Total (HRK million)                                 ]]-Table1[[#This Row],[Total (HRK million)                                     ]]</f>
        <v>0.78979299999999952</v>
      </c>
      <c r="AL361" s="8">
        <f>Table1[[#This Row],[Total (HRK million)                                      ]]*1000000/Table1[[#This Row],[Population 2018]]</f>
        <v>308.15177526336305</v>
      </c>
      <c r="AM361" s="9">
        <v>2600</v>
      </c>
      <c r="AN361" s="10">
        <v>5.9771580000000002</v>
      </c>
      <c r="AO361" s="11">
        <f>Table1[[#This Row],[Total (HRK million)                                         ]]*1000000/Table1[[#This Row],[Population 2017               ]]</f>
        <v>2298.9069230769232</v>
      </c>
      <c r="AP361" s="10">
        <v>6.8803280000000004</v>
      </c>
      <c r="AQ361" s="11">
        <f>Table1[[#This Row],[Total (HRK million)                                          ]]*1000000/Table1[[#This Row],[Population 2017               ]]</f>
        <v>2646.28</v>
      </c>
      <c r="AR361" s="10">
        <f>Table1[[#This Row],[Total (HRK million)                                         ]]-Table1[[#This Row],[Total (HRK million)                                          ]]</f>
        <v>-0.90317000000000025</v>
      </c>
      <c r="AS361" s="11">
        <f>Table1[[#This Row],[Total (HRK million)                                                  ]]*1000000/Table1[[#This Row],[Population 2017               ]]</f>
        <v>-347.37307692307701</v>
      </c>
      <c r="AT361" s="45">
        <v>2669</v>
      </c>
      <c r="AU361" s="46">
        <v>4.9932400000000001</v>
      </c>
      <c r="AV361" s="13">
        <f>Table1[[#This Row],[Total (HRK million)                                ]]*1000000/Table1[[#This Row],[Population 2016]]</f>
        <v>1870.8280254777071</v>
      </c>
      <c r="AW361" s="46">
        <v>4.569007</v>
      </c>
      <c r="AX361" s="13">
        <f>Table1[[#This Row],[Total (HRK million)                                                        ]]*1000000/Table1[[#This Row],[Population 2016]]</f>
        <v>1711.8797302360435</v>
      </c>
      <c r="AY361" s="82">
        <f>Table1[[#This Row],[Total (HRK million)                                ]]-Table1[[#This Row],[Total (HRK million)                                                        ]]</f>
        <v>0.42423300000000008</v>
      </c>
      <c r="AZ361" s="13">
        <f>Table1[[#This Row],[Total (HRK million)                                                                      ]]*1000000/Table1[[#This Row],[Population 2016]]</f>
        <v>158.94829524166357</v>
      </c>
      <c r="BA361" s="68">
        <v>2752</v>
      </c>
      <c r="BB361" s="52">
        <v>5.4997509999999998</v>
      </c>
      <c r="BC361" s="13">
        <f>Table1[[#This Row],[Total (HRK million)                                                           ]]*1000000/Table1[[#This Row],[Population 2015]]</f>
        <v>1998.4560319767443</v>
      </c>
      <c r="BD361" s="52">
        <v>4.2953380000000001</v>
      </c>
      <c r="BE361" s="13">
        <f>Table1[[#This Row],[Total (HRK million) ]]*1000000/Table1[[#This Row],[Population 2015]]</f>
        <v>1560.8059593023256</v>
      </c>
      <c r="BF361" s="82">
        <f>Table1[[#This Row],[Total (HRK million)                                                           ]]-Table1[[#This Row],[Total (HRK million) ]]</f>
        <v>1.2044129999999997</v>
      </c>
      <c r="BG361" s="13">
        <f>Table1[[#This Row],[Total (HRK million)     ]]*1000000/Table1[[#This Row],[Population 2015]]</f>
        <v>437.65007267441854</v>
      </c>
      <c r="BH361" s="68">
        <v>2825</v>
      </c>
      <c r="BI361" s="88">
        <v>5.0185659999999999</v>
      </c>
      <c r="BJ361" s="12">
        <f>Table1[[#This Row],[Total (HRK million)                                  ]]*1000000/Table1[[#This Row],[Population 2014]]</f>
        <v>1776.4835398230089</v>
      </c>
      <c r="BK361" s="88">
        <v>4.7473520000000002</v>
      </c>
      <c r="BL361" s="12">
        <f>Table1[[#This Row],[Total (HRK million)    ]]*1000000/Table1[[#This Row],[Population 2014]]</f>
        <v>1680.4785840707964</v>
      </c>
      <c r="BM361" s="88">
        <f>Table1[[#This Row],[Total (HRK million)                                  ]]-Table1[[#This Row],[Total (HRK million)    ]]</f>
        <v>0.27121399999999962</v>
      </c>
      <c r="BN361" s="12">
        <f>Table1[[#This Row],[Total (HRK million)      ]]*1000000/Table1[[#This Row],[Population 2014]]</f>
        <v>96.004955752212268</v>
      </c>
      <c r="BO361" s="94">
        <v>4</v>
      </c>
      <c r="BP361" s="53">
        <v>4</v>
      </c>
      <c r="BQ361" s="55">
        <v>4</v>
      </c>
      <c r="BR361" s="26">
        <v>3</v>
      </c>
      <c r="BS361" s="13">
        <v>3</v>
      </c>
      <c r="BT361" s="13">
        <v>3</v>
      </c>
      <c r="BU361" s="13">
        <v>3</v>
      </c>
      <c r="BV361" s="13">
        <v>3</v>
      </c>
      <c r="BW361" s="56">
        <v>3</v>
      </c>
    </row>
    <row r="362" spans="1:75" x14ac:dyDescent="0.25">
      <c r="A362" s="14" t="s">
        <v>608</v>
      </c>
      <c r="B362" s="15" t="s">
        <v>666</v>
      </c>
      <c r="C362" s="15" t="s">
        <v>407</v>
      </c>
      <c r="D362" s="48">
        <v>916</v>
      </c>
      <c r="E362" s="44">
        <v>5.2187059500000004</v>
      </c>
      <c r="F362" s="40">
        <f>Table1[[#This Row],[Total (HRK million)]]*1000000/Table1[[#This Row],[Population 2022]]</f>
        <v>5697.2772379912667</v>
      </c>
      <c r="G362" s="44">
        <v>4.7030400199999995</v>
      </c>
      <c r="H362" s="40">
        <f>Table1[[#This Row],[Total (HRK million)                ]]*1000000/Table1[[#This Row],[Population 2022]]</f>
        <v>5134.3231659388639</v>
      </c>
      <c r="I362" s="44">
        <v>0.51566593000000061</v>
      </c>
      <c r="J362" s="40">
        <f>Table1[[#This Row],[Total (HRK million)                           ]]*1000000/Table1[[#This Row],[Population 2022]]</f>
        <v>562.95407205240247</v>
      </c>
      <c r="K362" s="48">
        <v>954</v>
      </c>
      <c r="L362" s="44">
        <v>6.0530869999999997</v>
      </c>
      <c r="M362" s="40">
        <f>Table1[[#This Row],[Total (HRK million)  ]]*1000000/Table1[[#This Row],[Population 2021]]</f>
        <v>6344.9549266247377</v>
      </c>
      <c r="N362" s="44">
        <v>4.6925350000000003</v>
      </c>
      <c r="O362" s="40">
        <f>Table1[[#This Row],[Total (HRK million)                 ]]*1000000/Table1[[#This Row],[Population 2021]]</f>
        <v>4918.7997903563937</v>
      </c>
      <c r="P362" s="44">
        <v>1.3605519999999993</v>
      </c>
      <c r="Q362" s="40">
        <f>Table1[[#This Row],[Total (HRK million)                            ]]*1000000/Table1[[#This Row],[Population 2021]]</f>
        <v>1426.1551362683431</v>
      </c>
      <c r="R362" s="64">
        <v>949</v>
      </c>
      <c r="S362" s="35">
        <v>4.7225479999999997</v>
      </c>
      <c r="T362" s="36">
        <f>Table1[[#This Row],[Total (HRK million)   ]]*1000000/Table1[[#This Row],[Population 2020]]</f>
        <v>4976.3414120126445</v>
      </c>
      <c r="U362" s="35">
        <v>6.1037480000000004</v>
      </c>
      <c r="V362" s="36">
        <f>Table1[[#This Row],[Total (HRK million)                  ]]*1000000/Table1[[#This Row],[Population 2020]]</f>
        <v>6431.7681770284507</v>
      </c>
      <c r="W362" s="35">
        <f>Table1[[#This Row],[Total (HRK million)   ]]-Table1[[#This Row],[Total (HRK million)                  ]]</f>
        <v>-1.3812000000000006</v>
      </c>
      <c r="X362" s="36">
        <f>Table1[[#This Row],[Total (HRK million)                             ]]*1000000/Table1[[#This Row],[Population 2020]]</f>
        <v>-1455.426765015807</v>
      </c>
      <c r="Y362" s="68">
        <v>949</v>
      </c>
      <c r="Z362" s="7">
        <v>8.7887900000000005</v>
      </c>
      <c r="AA362" s="6">
        <f>Table1[[#This Row],[Total (HRK million)                     ]]*1000000/Table1[[#This Row],[Population 2019                 ]]</f>
        <v>9261.1064278187569</v>
      </c>
      <c r="AB362" s="7">
        <v>8.1184829999999994</v>
      </c>
      <c r="AC362" s="6">
        <f>Table1[[#This Row],[Total (HRK million)                                   ]]*1000000/Table1[[#This Row],[Population 2019                 ]]</f>
        <v>8554.7766069546888</v>
      </c>
      <c r="AD362" s="7">
        <f>Table1[[#This Row],[Total (HRK million)                     ]]-Table1[[#This Row],[Total (HRK million)                                   ]]</f>
        <v>0.6703070000000011</v>
      </c>
      <c r="AE362" s="8">
        <f>Table1[[#This Row],[Total (HRK million)                       ]]*1000000/Table1[[#This Row],[Population 2019                 ]]</f>
        <v>706.32982086406855</v>
      </c>
      <c r="AF362" s="6">
        <v>994</v>
      </c>
      <c r="AG362" s="7">
        <v>4.9567189999999997</v>
      </c>
      <c r="AH362" s="6">
        <f>Table1[[#This Row],[Total (HRK million)                                 ]]*1000000/Table1[[#This Row],[Population 2018]]</f>
        <v>4986.6388329979882</v>
      </c>
      <c r="AI362" s="7">
        <v>5.4250870000000004</v>
      </c>
      <c r="AJ362" s="6">
        <f>Table1[[#This Row],[Total (HRK million)                                     ]]*1000000/Table1[[#This Row],[Population 2018]]</f>
        <v>5457.8340040241446</v>
      </c>
      <c r="AK362" s="7">
        <f>Table1[[#This Row],[Total (HRK million)                                 ]]-Table1[[#This Row],[Total (HRK million)                                     ]]</f>
        <v>-0.46836800000000078</v>
      </c>
      <c r="AL362" s="8">
        <f>Table1[[#This Row],[Total (HRK million)                                      ]]*1000000/Table1[[#This Row],[Population 2018]]</f>
        <v>-471.19517102615771</v>
      </c>
      <c r="AM362" s="9">
        <v>1020</v>
      </c>
      <c r="AN362" s="10">
        <v>3.400207</v>
      </c>
      <c r="AO362" s="11">
        <f>Table1[[#This Row],[Total (HRK million)                                         ]]*1000000/Table1[[#This Row],[Population 2017               ]]</f>
        <v>3333.5362745098041</v>
      </c>
      <c r="AP362" s="10">
        <v>2.5664609999999999</v>
      </c>
      <c r="AQ362" s="11">
        <f>Table1[[#This Row],[Total (HRK million)                                          ]]*1000000/Table1[[#This Row],[Population 2017               ]]</f>
        <v>2516.1382352941177</v>
      </c>
      <c r="AR362" s="10">
        <f>Table1[[#This Row],[Total (HRK million)                                         ]]-Table1[[#This Row],[Total (HRK million)                                          ]]</f>
        <v>0.8337460000000001</v>
      </c>
      <c r="AS362" s="11">
        <f>Table1[[#This Row],[Total (HRK million)                                                  ]]*1000000/Table1[[#This Row],[Population 2017               ]]</f>
        <v>817.39803921568637</v>
      </c>
      <c r="AT362" s="45">
        <v>1069</v>
      </c>
      <c r="AU362" s="46">
        <v>2.2945419999999999</v>
      </c>
      <c r="AV362" s="13">
        <f>Table1[[#This Row],[Total (HRK million)                                ]]*1000000/Table1[[#This Row],[Population 2016]]</f>
        <v>2146.4377923292795</v>
      </c>
      <c r="AW362" s="46">
        <v>2.33203</v>
      </c>
      <c r="AX362" s="13">
        <f>Table1[[#This Row],[Total (HRK million)                                                        ]]*1000000/Table1[[#This Row],[Population 2016]]</f>
        <v>2181.5060804490176</v>
      </c>
      <c r="AY362" s="82">
        <f>Table1[[#This Row],[Total (HRK million)                                ]]-Table1[[#This Row],[Total (HRK million)                                                        ]]</f>
        <v>-3.7488000000000188E-2</v>
      </c>
      <c r="AZ362" s="13">
        <f>Table1[[#This Row],[Total (HRK million)                                                                      ]]*1000000/Table1[[#This Row],[Population 2016]]</f>
        <v>-35.068288119738249</v>
      </c>
      <c r="BA362" s="68">
        <v>1116</v>
      </c>
      <c r="BB362" s="52">
        <v>3.0885359999999999</v>
      </c>
      <c r="BC362" s="13">
        <f>Table1[[#This Row],[Total (HRK million)                                                           ]]*1000000/Table1[[#This Row],[Population 2015]]</f>
        <v>2767.505376344086</v>
      </c>
      <c r="BD362" s="52">
        <v>3.4200870000000001</v>
      </c>
      <c r="BE362" s="13">
        <f>Table1[[#This Row],[Total (HRK million) ]]*1000000/Table1[[#This Row],[Population 2015]]</f>
        <v>3064.5940860215055</v>
      </c>
      <c r="BF362" s="82">
        <f>Table1[[#This Row],[Total (HRK million)                                                           ]]-Table1[[#This Row],[Total (HRK million) ]]</f>
        <v>-0.33155100000000015</v>
      </c>
      <c r="BG362" s="13">
        <f>Table1[[#This Row],[Total (HRK million)     ]]*1000000/Table1[[#This Row],[Population 2015]]</f>
        <v>-297.0887096774195</v>
      </c>
      <c r="BH362" s="68">
        <v>1127</v>
      </c>
      <c r="BI362" s="88">
        <v>2.7299370000000001</v>
      </c>
      <c r="BJ362" s="12">
        <f>Table1[[#This Row],[Total (HRK million)                                  ]]*1000000/Table1[[#This Row],[Population 2014]]</f>
        <v>2422.304347826087</v>
      </c>
      <c r="BK362" s="88">
        <v>2.7254480000000001</v>
      </c>
      <c r="BL362" s="12">
        <f>Table1[[#This Row],[Total (HRK million)    ]]*1000000/Table1[[#This Row],[Population 2014]]</f>
        <v>2418.321206743567</v>
      </c>
      <c r="BM362" s="88">
        <f>Table1[[#This Row],[Total (HRK million)                                  ]]-Table1[[#This Row],[Total (HRK million)    ]]</f>
        <v>4.4889999999999652E-3</v>
      </c>
      <c r="BN362" s="12">
        <f>Table1[[#This Row],[Total (HRK million)      ]]*1000000/Table1[[#This Row],[Population 2014]]</f>
        <v>3.9831410825199338</v>
      </c>
      <c r="BO362" s="94">
        <v>5</v>
      </c>
      <c r="BP362" s="53">
        <v>3</v>
      </c>
      <c r="BQ362" s="55">
        <v>3</v>
      </c>
      <c r="BR362" s="26">
        <v>1</v>
      </c>
      <c r="BS362" s="13">
        <v>4</v>
      </c>
      <c r="BT362" s="13">
        <v>0</v>
      </c>
      <c r="BU362" s="13">
        <v>0</v>
      </c>
      <c r="BV362" s="13">
        <v>0</v>
      </c>
      <c r="BW362" s="56">
        <v>0</v>
      </c>
    </row>
    <row r="363" spans="1:75" x14ac:dyDescent="0.25">
      <c r="A363" s="14" t="s">
        <v>608</v>
      </c>
      <c r="B363" s="15" t="s">
        <v>672</v>
      </c>
      <c r="C363" s="15" t="s">
        <v>259</v>
      </c>
      <c r="D363" s="45">
        <v>1437</v>
      </c>
      <c r="E363" s="44">
        <v>10.448326550000001</v>
      </c>
      <c r="F363" s="40">
        <f>Table1[[#This Row],[Total (HRK million)]]*1000000/Table1[[#This Row],[Population 2022]]</f>
        <v>7270.9300974251919</v>
      </c>
      <c r="G363" s="44">
        <v>6.3417299500000004</v>
      </c>
      <c r="H363" s="40">
        <f>Table1[[#This Row],[Total (HRK million)                ]]*1000000/Table1[[#This Row],[Population 2022]]</f>
        <v>4413.1732428670839</v>
      </c>
      <c r="I363" s="44">
        <v>4.1065966000000005</v>
      </c>
      <c r="J363" s="40">
        <f>Table1[[#This Row],[Total (HRK million)                           ]]*1000000/Table1[[#This Row],[Population 2022]]</f>
        <v>2857.7568545581075</v>
      </c>
      <c r="K363" s="45">
        <v>1446</v>
      </c>
      <c r="L363" s="44">
        <v>9.2586709999999997</v>
      </c>
      <c r="M363" s="40">
        <f>Table1[[#This Row],[Total (HRK million)  ]]*1000000/Table1[[#This Row],[Population 2021]]</f>
        <v>6402.9536652835404</v>
      </c>
      <c r="N363" s="44">
        <v>6.8729690000000003</v>
      </c>
      <c r="O363" s="40">
        <f>Table1[[#This Row],[Total (HRK million)                 ]]*1000000/Table1[[#This Row],[Population 2021]]</f>
        <v>4753.0905947441215</v>
      </c>
      <c r="P363" s="44">
        <v>2.3857019999999993</v>
      </c>
      <c r="Q363" s="40">
        <f>Table1[[#This Row],[Total (HRK million)                            ]]*1000000/Table1[[#This Row],[Population 2021]]</f>
        <v>1649.8630705394187</v>
      </c>
      <c r="R363" s="64">
        <v>1435</v>
      </c>
      <c r="S363" s="35">
        <v>9.1642589999999995</v>
      </c>
      <c r="T363" s="36">
        <f>Table1[[#This Row],[Total (HRK million)   ]]*1000000/Table1[[#This Row],[Population 2020]]</f>
        <v>6386.2432055749132</v>
      </c>
      <c r="U363" s="35">
        <v>7.6363690000000002</v>
      </c>
      <c r="V363" s="36">
        <f>Table1[[#This Row],[Total (HRK million)                  ]]*1000000/Table1[[#This Row],[Population 2020]]</f>
        <v>5321.5114982578398</v>
      </c>
      <c r="W363" s="35">
        <f>Table1[[#This Row],[Total (HRK million)   ]]-Table1[[#This Row],[Total (HRK million)                  ]]</f>
        <v>1.5278899999999993</v>
      </c>
      <c r="X363" s="36">
        <f>Table1[[#This Row],[Total (HRK million)                             ]]*1000000/Table1[[#This Row],[Population 2020]]</f>
        <v>1064.7317073170727</v>
      </c>
      <c r="Y363" s="68">
        <v>1473</v>
      </c>
      <c r="Z363" s="7">
        <v>9.5476799999999997</v>
      </c>
      <c r="AA363" s="6">
        <f>Table1[[#This Row],[Total (HRK million)                     ]]*1000000/Table1[[#This Row],[Population 2019                 ]]</f>
        <v>6481.792260692464</v>
      </c>
      <c r="AB363" s="7">
        <v>11.560746</v>
      </c>
      <c r="AC363" s="6">
        <f>Table1[[#This Row],[Total (HRK million)                                   ]]*1000000/Table1[[#This Row],[Population 2019                 ]]</f>
        <v>7848.4358452138495</v>
      </c>
      <c r="AD363" s="7">
        <f>Table1[[#This Row],[Total (HRK million)                     ]]-Table1[[#This Row],[Total (HRK million)                                   ]]</f>
        <v>-2.0130660000000002</v>
      </c>
      <c r="AE363" s="8">
        <f>Table1[[#This Row],[Total (HRK million)                       ]]*1000000/Table1[[#This Row],[Population 2019                 ]]</f>
        <v>-1366.643584521385</v>
      </c>
      <c r="AF363" s="6">
        <v>1529</v>
      </c>
      <c r="AG363" s="7">
        <v>6.580851</v>
      </c>
      <c r="AH363" s="6">
        <f>Table1[[#This Row],[Total (HRK million)                                 ]]*1000000/Table1[[#This Row],[Population 2018]]</f>
        <v>4304.0228907782866</v>
      </c>
      <c r="AI363" s="7">
        <v>4.6214589999999998</v>
      </c>
      <c r="AJ363" s="6">
        <f>Table1[[#This Row],[Total (HRK million)                                     ]]*1000000/Table1[[#This Row],[Population 2018]]</f>
        <v>3022.5369522563769</v>
      </c>
      <c r="AK363" s="7">
        <f>Table1[[#This Row],[Total (HRK million)                                 ]]-Table1[[#This Row],[Total (HRK million)                                     ]]</f>
        <v>1.9593920000000002</v>
      </c>
      <c r="AL363" s="8">
        <f>Table1[[#This Row],[Total (HRK million)                                      ]]*1000000/Table1[[#This Row],[Population 2018]]</f>
        <v>1281.4859385219099</v>
      </c>
      <c r="AM363" s="9">
        <v>1548</v>
      </c>
      <c r="AN363" s="10">
        <v>4.4371270000000003</v>
      </c>
      <c r="AO363" s="11">
        <f>Table1[[#This Row],[Total (HRK million)                                         ]]*1000000/Table1[[#This Row],[Population 2017               ]]</f>
        <v>2866.3611111111113</v>
      </c>
      <c r="AP363" s="10">
        <v>3.5898690000000002</v>
      </c>
      <c r="AQ363" s="11">
        <f>Table1[[#This Row],[Total (HRK million)                                          ]]*1000000/Table1[[#This Row],[Population 2017               ]]</f>
        <v>2319.0368217054265</v>
      </c>
      <c r="AR363" s="10">
        <f>Table1[[#This Row],[Total (HRK million)                                         ]]-Table1[[#This Row],[Total (HRK million)                                          ]]</f>
        <v>0.84725800000000007</v>
      </c>
      <c r="AS363" s="11">
        <f>Table1[[#This Row],[Total (HRK million)                                                  ]]*1000000/Table1[[#This Row],[Population 2017               ]]</f>
        <v>547.32428940568479</v>
      </c>
      <c r="AT363" s="45">
        <v>1578</v>
      </c>
      <c r="AU363" s="46">
        <v>4.0957569999999999</v>
      </c>
      <c r="AV363" s="13">
        <f>Table1[[#This Row],[Total (HRK million)                                ]]*1000000/Table1[[#This Row],[Population 2016]]</f>
        <v>2595.5367553865653</v>
      </c>
      <c r="AW363" s="46">
        <v>3.5204029999999999</v>
      </c>
      <c r="AX363" s="13">
        <f>Table1[[#This Row],[Total (HRK million)                                                        ]]*1000000/Table1[[#This Row],[Population 2016]]</f>
        <v>2230.9271229404308</v>
      </c>
      <c r="AY363" s="82">
        <f>Table1[[#This Row],[Total (HRK million)                                ]]-Table1[[#This Row],[Total (HRK million)                                                        ]]</f>
        <v>0.57535399999999992</v>
      </c>
      <c r="AZ363" s="13">
        <f>Table1[[#This Row],[Total (HRK million)                                                                      ]]*1000000/Table1[[#This Row],[Population 2016]]</f>
        <v>364.6096324461343</v>
      </c>
      <c r="BA363" s="68">
        <v>1589</v>
      </c>
      <c r="BB363" s="52">
        <v>5.1244579999999997</v>
      </c>
      <c r="BC363" s="13">
        <f>Table1[[#This Row],[Total (HRK million)                                                           ]]*1000000/Table1[[#This Row],[Population 2015]]</f>
        <v>3224.9578351164255</v>
      </c>
      <c r="BD363" s="52">
        <v>5.5935100000000002</v>
      </c>
      <c r="BE363" s="13">
        <f>Table1[[#This Row],[Total (HRK million) ]]*1000000/Table1[[#This Row],[Population 2015]]</f>
        <v>3520.1447451227186</v>
      </c>
      <c r="BF363" s="82">
        <f>Table1[[#This Row],[Total (HRK million)                                                           ]]-Table1[[#This Row],[Total (HRK million) ]]</f>
        <v>-0.46905200000000047</v>
      </c>
      <c r="BG363" s="13">
        <f>Table1[[#This Row],[Total (HRK million)     ]]*1000000/Table1[[#This Row],[Population 2015]]</f>
        <v>-295.18691000629354</v>
      </c>
      <c r="BH363" s="68">
        <v>1585</v>
      </c>
      <c r="BI363" s="88">
        <v>6.3072480000000004</v>
      </c>
      <c r="BJ363" s="12">
        <f>Table1[[#This Row],[Total (HRK million)                                  ]]*1000000/Table1[[#This Row],[Population 2014]]</f>
        <v>3979.3362776025238</v>
      </c>
      <c r="BK363" s="88">
        <v>7.0394430000000003</v>
      </c>
      <c r="BL363" s="12">
        <f>Table1[[#This Row],[Total (HRK million)    ]]*1000000/Table1[[#This Row],[Population 2014]]</f>
        <v>4441.2889589905362</v>
      </c>
      <c r="BM363" s="88">
        <f>Table1[[#This Row],[Total (HRK million)                                  ]]-Table1[[#This Row],[Total (HRK million)    ]]</f>
        <v>-0.73219499999999993</v>
      </c>
      <c r="BN363" s="12">
        <f>Table1[[#This Row],[Total (HRK million)      ]]*1000000/Table1[[#This Row],[Population 2014]]</f>
        <v>-461.95268138801254</v>
      </c>
      <c r="BO363" s="94">
        <v>5</v>
      </c>
      <c r="BP363" s="53">
        <v>5</v>
      </c>
      <c r="BQ363" s="55">
        <v>4</v>
      </c>
      <c r="BR363" s="26">
        <v>5</v>
      </c>
      <c r="BS363" s="13">
        <v>5</v>
      </c>
      <c r="BT363" s="13">
        <v>5</v>
      </c>
      <c r="BU363" s="13">
        <v>3</v>
      </c>
      <c r="BV363" s="13">
        <v>3</v>
      </c>
      <c r="BW363" s="56">
        <v>0</v>
      </c>
    </row>
    <row r="364" spans="1:75" x14ac:dyDescent="0.25">
      <c r="A364" s="14" t="s">
        <v>608</v>
      </c>
      <c r="B364" s="15" t="s">
        <v>660</v>
      </c>
      <c r="C364" s="15" t="s">
        <v>480</v>
      </c>
      <c r="D364" s="47">
        <v>11003</v>
      </c>
      <c r="E364" s="46">
        <v>78.742383939999996</v>
      </c>
      <c r="F364" s="36">
        <f>Table1[[#This Row],[Total (HRK million)]]*1000000/Table1[[#This Row],[Population 2022]]</f>
        <v>7156.4467817867853</v>
      </c>
      <c r="G364" s="46">
        <v>56.371883089999997</v>
      </c>
      <c r="H364" s="36">
        <f>Table1[[#This Row],[Total (HRK million)                ]]*1000000/Table1[[#This Row],[Population 2022]]</f>
        <v>5123.3193756248293</v>
      </c>
      <c r="I364" s="46">
        <v>22.370500850000003</v>
      </c>
      <c r="J364" s="36">
        <f>Table1[[#This Row],[Total (HRK million)                           ]]*1000000/Table1[[#This Row],[Population 2022]]</f>
        <v>2033.1274061619561</v>
      </c>
      <c r="K364" s="47">
        <v>10403</v>
      </c>
      <c r="L364" s="46">
        <v>57.532201000000001</v>
      </c>
      <c r="M364" s="36">
        <f>Table1[[#This Row],[Total (HRK million)  ]]*1000000/Table1[[#This Row],[Population 2021]]</f>
        <v>5530.3471114101703</v>
      </c>
      <c r="N364" s="46">
        <v>47.671390000000002</v>
      </c>
      <c r="O364" s="36">
        <f>Table1[[#This Row],[Total (HRK million)                 ]]*1000000/Table1[[#This Row],[Population 2021]]</f>
        <v>4582.4656349130055</v>
      </c>
      <c r="P364" s="46">
        <v>9.8608109999999982</v>
      </c>
      <c r="Q364" s="36">
        <f>Table1[[#This Row],[Total (HRK million)                            ]]*1000000/Table1[[#This Row],[Population 2021]]</f>
        <v>947.88147649716404</v>
      </c>
      <c r="R364" s="64">
        <v>11912</v>
      </c>
      <c r="S364" s="35">
        <v>61.905268</v>
      </c>
      <c r="T364" s="36">
        <f>Table1[[#This Row],[Total (HRK million)   ]]*1000000/Table1[[#This Row],[Population 2020]]</f>
        <v>5196.8828072531896</v>
      </c>
      <c r="U364" s="35">
        <v>58.98198</v>
      </c>
      <c r="V364" s="36">
        <f>Table1[[#This Row],[Total (HRK million)                  ]]*1000000/Table1[[#This Row],[Population 2020]]</f>
        <v>4951.4758226997983</v>
      </c>
      <c r="W364" s="35">
        <f>Table1[[#This Row],[Total (HRK million)   ]]-Table1[[#This Row],[Total (HRK million)                  ]]</f>
        <v>2.9232879999999994</v>
      </c>
      <c r="X364" s="36">
        <f>Table1[[#This Row],[Total (HRK million)                             ]]*1000000/Table1[[#This Row],[Population 2020]]</f>
        <v>245.40698455339151</v>
      </c>
      <c r="Y364" s="68">
        <v>11827</v>
      </c>
      <c r="Z364" s="7">
        <v>45.025807</v>
      </c>
      <c r="AA364" s="6">
        <f>Table1[[#This Row],[Total (HRK million)                     ]]*1000000/Table1[[#This Row],[Population 2019                 ]]</f>
        <v>3807.0353428595586</v>
      </c>
      <c r="AB364" s="7">
        <v>45.117229999999999</v>
      </c>
      <c r="AC364" s="6">
        <f>Table1[[#This Row],[Total (HRK million)                                   ]]*1000000/Table1[[#This Row],[Population 2019                 ]]</f>
        <v>3814.7653673797245</v>
      </c>
      <c r="AD364" s="7">
        <f>Table1[[#This Row],[Total (HRK million)                     ]]-Table1[[#This Row],[Total (HRK million)                                   ]]</f>
        <v>-9.1422999999998922E-2</v>
      </c>
      <c r="AE364" s="8">
        <f>Table1[[#This Row],[Total (HRK million)                       ]]*1000000/Table1[[#This Row],[Population 2019                 ]]</f>
        <v>-7.7300245201656317</v>
      </c>
      <c r="AF364" s="6">
        <v>11568</v>
      </c>
      <c r="AG364" s="7">
        <v>45.044415000000001</v>
      </c>
      <c r="AH364" s="6">
        <f>Table1[[#This Row],[Total (HRK million)                                 ]]*1000000/Table1[[#This Row],[Population 2018]]</f>
        <v>3893.8809647302905</v>
      </c>
      <c r="AI364" s="7">
        <v>46.756275000000002</v>
      </c>
      <c r="AJ364" s="6">
        <f>Table1[[#This Row],[Total (HRK million)                                     ]]*1000000/Table1[[#This Row],[Population 2018]]</f>
        <v>4041.8633298755185</v>
      </c>
      <c r="AK364" s="7">
        <f>Table1[[#This Row],[Total (HRK million)                                 ]]-Table1[[#This Row],[Total (HRK million)                                     ]]</f>
        <v>-1.7118600000000015</v>
      </c>
      <c r="AL364" s="8">
        <f>Table1[[#This Row],[Total (HRK million)                                      ]]*1000000/Table1[[#This Row],[Population 2018]]</f>
        <v>-147.98236514522833</v>
      </c>
      <c r="AM364" s="9">
        <v>11377</v>
      </c>
      <c r="AN364" s="10">
        <v>40.442971999999997</v>
      </c>
      <c r="AO364" s="11">
        <f>Table1[[#This Row],[Total (HRK million)                                         ]]*1000000/Table1[[#This Row],[Population 2017               ]]</f>
        <v>3554.8010899182559</v>
      </c>
      <c r="AP364" s="10">
        <v>45.013353000000002</v>
      </c>
      <c r="AQ364" s="11">
        <f>Table1[[#This Row],[Total (HRK million)                                          ]]*1000000/Table1[[#This Row],[Population 2017               ]]</f>
        <v>3956.5221938999734</v>
      </c>
      <c r="AR364" s="10">
        <f>Table1[[#This Row],[Total (HRK million)                                         ]]-Table1[[#This Row],[Total (HRK million)                                          ]]</f>
        <v>-4.5703810000000047</v>
      </c>
      <c r="AS364" s="11">
        <f>Table1[[#This Row],[Total (HRK million)                                                  ]]*1000000/Table1[[#This Row],[Population 2017               ]]</f>
        <v>-401.72110398171793</v>
      </c>
      <c r="AT364" s="45">
        <v>11122</v>
      </c>
      <c r="AU364" s="46">
        <v>34.528582999999998</v>
      </c>
      <c r="AV364" s="13">
        <f>Table1[[#This Row],[Total (HRK million)                                ]]*1000000/Table1[[#This Row],[Population 2016]]</f>
        <v>3104.5300305700412</v>
      </c>
      <c r="AW364" s="46">
        <v>35.972479999999997</v>
      </c>
      <c r="AX364" s="13">
        <f>Table1[[#This Row],[Total (HRK million)                                                        ]]*1000000/Table1[[#This Row],[Population 2016]]</f>
        <v>3234.3535335371334</v>
      </c>
      <c r="AY364" s="82">
        <f>Table1[[#This Row],[Total (HRK million)                                ]]-Table1[[#This Row],[Total (HRK million)                                                        ]]</f>
        <v>-1.4438969999999998</v>
      </c>
      <c r="AZ364" s="13">
        <f>Table1[[#This Row],[Total (HRK million)                                                                      ]]*1000000/Table1[[#This Row],[Population 2016]]</f>
        <v>-129.82350296709222</v>
      </c>
      <c r="BA364" s="68">
        <v>10862</v>
      </c>
      <c r="BB364" s="52">
        <v>34.076766999999997</v>
      </c>
      <c r="BC364" s="13">
        <f>Table1[[#This Row],[Total (HRK million)                                                           ]]*1000000/Table1[[#This Row],[Population 2015]]</f>
        <v>3137.2460872767447</v>
      </c>
      <c r="BD364" s="52">
        <v>35.149357000000002</v>
      </c>
      <c r="BE364" s="13">
        <f>Table1[[#This Row],[Total (HRK million) ]]*1000000/Table1[[#This Row],[Population 2015]]</f>
        <v>3235.9930951942551</v>
      </c>
      <c r="BF364" s="82">
        <f>Table1[[#This Row],[Total (HRK million)                                                           ]]-Table1[[#This Row],[Total (HRK million) ]]</f>
        <v>-1.0725900000000053</v>
      </c>
      <c r="BG364" s="13">
        <f>Table1[[#This Row],[Total (HRK million)     ]]*1000000/Table1[[#This Row],[Population 2015]]</f>
        <v>-98.747007917511084</v>
      </c>
      <c r="BH364" s="68">
        <v>10594</v>
      </c>
      <c r="BI364" s="88">
        <v>27.829567000000001</v>
      </c>
      <c r="BJ364" s="12">
        <f>Table1[[#This Row],[Total (HRK million)                                  ]]*1000000/Table1[[#This Row],[Population 2014]]</f>
        <v>2626.9177836511235</v>
      </c>
      <c r="BK364" s="88">
        <v>30.686619</v>
      </c>
      <c r="BL364" s="12">
        <f>Table1[[#This Row],[Total (HRK million)    ]]*1000000/Table1[[#This Row],[Population 2014]]</f>
        <v>2896.6036435718329</v>
      </c>
      <c r="BM364" s="88">
        <f>Table1[[#This Row],[Total (HRK million)                                  ]]-Table1[[#This Row],[Total (HRK million)    ]]</f>
        <v>-2.8570519999999995</v>
      </c>
      <c r="BN364" s="12">
        <f>Table1[[#This Row],[Total (HRK million)      ]]*1000000/Table1[[#This Row],[Population 2014]]</f>
        <v>-269.68585992070979</v>
      </c>
      <c r="BO364" s="94">
        <v>4</v>
      </c>
      <c r="BP364" s="53">
        <v>5</v>
      </c>
      <c r="BQ364" s="55">
        <v>5</v>
      </c>
      <c r="BR364" s="26">
        <v>4</v>
      </c>
      <c r="BS364" s="13">
        <v>4</v>
      </c>
      <c r="BT364" s="13">
        <v>2</v>
      </c>
      <c r="BU364" s="13">
        <v>3</v>
      </c>
      <c r="BV364" s="13">
        <v>1</v>
      </c>
      <c r="BW364" s="56">
        <v>0</v>
      </c>
    </row>
    <row r="365" spans="1:75" x14ac:dyDescent="0.25">
      <c r="A365" s="14" t="s">
        <v>608</v>
      </c>
      <c r="B365" s="15" t="s">
        <v>659</v>
      </c>
      <c r="C365" s="15" t="s">
        <v>541</v>
      </c>
      <c r="D365" s="45">
        <v>3391</v>
      </c>
      <c r="E365" s="44">
        <v>9.9567062099999983</v>
      </c>
      <c r="F365" s="40">
        <f>Table1[[#This Row],[Total (HRK million)]]*1000000/Table1[[#This Row],[Population 2022]]</f>
        <v>2936.2153376585075</v>
      </c>
      <c r="G365" s="44">
        <v>12.15902457</v>
      </c>
      <c r="H365" s="40">
        <f>Table1[[#This Row],[Total (HRK million)                ]]*1000000/Table1[[#This Row],[Population 2022]]</f>
        <v>3585.6751902093779</v>
      </c>
      <c r="I365" s="44">
        <v>-2.2023183600000014</v>
      </c>
      <c r="J365" s="40">
        <f>Table1[[#This Row],[Total (HRK million)                           ]]*1000000/Table1[[#This Row],[Population 2022]]</f>
        <v>-649.45985255087032</v>
      </c>
      <c r="K365" s="45">
        <v>3517</v>
      </c>
      <c r="L365" s="44">
        <v>9.4277660000000001</v>
      </c>
      <c r="M365" s="40">
        <f>Table1[[#This Row],[Total (HRK million)  ]]*1000000/Table1[[#This Row],[Population 2021]]</f>
        <v>2680.6272391242537</v>
      </c>
      <c r="N365" s="44">
        <v>8.3443149999999999</v>
      </c>
      <c r="O365" s="40">
        <f>Table1[[#This Row],[Total (HRK million)                 ]]*1000000/Table1[[#This Row],[Population 2021]]</f>
        <v>2372.5661074779641</v>
      </c>
      <c r="P365" s="44">
        <v>1.0834510000000002</v>
      </c>
      <c r="Q365" s="40">
        <f>Table1[[#This Row],[Total (HRK million)                            ]]*1000000/Table1[[#This Row],[Population 2021]]</f>
        <v>308.06113164628954</v>
      </c>
      <c r="R365" s="64">
        <v>3320</v>
      </c>
      <c r="S365" s="35">
        <v>9.53355</v>
      </c>
      <c r="T365" s="36">
        <f>Table1[[#This Row],[Total (HRK million)   ]]*1000000/Table1[[#This Row],[Population 2020]]</f>
        <v>2871.5512048192772</v>
      </c>
      <c r="U365" s="35">
        <v>9.1427160000000001</v>
      </c>
      <c r="V365" s="36">
        <f>Table1[[#This Row],[Total (HRK million)                  ]]*1000000/Table1[[#This Row],[Population 2020]]</f>
        <v>2753.8301204819277</v>
      </c>
      <c r="W365" s="35">
        <f>Table1[[#This Row],[Total (HRK million)   ]]-Table1[[#This Row],[Total (HRK million)                  ]]</f>
        <v>0.3908339999999999</v>
      </c>
      <c r="X365" s="36">
        <f>Table1[[#This Row],[Total (HRK million)                             ]]*1000000/Table1[[#This Row],[Population 2020]]</f>
        <v>117.72108433734937</v>
      </c>
      <c r="Y365" s="68">
        <v>3390</v>
      </c>
      <c r="Z365" s="7">
        <v>9.9746109999999994</v>
      </c>
      <c r="AA365" s="6">
        <f>Table1[[#This Row],[Total (HRK million)                     ]]*1000000/Table1[[#This Row],[Population 2019                 ]]</f>
        <v>2942.3631268436579</v>
      </c>
      <c r="AB365" s="7">
        <v>10.528729999999999</v>
      </c>
      <c r="AC365" s="6">
        <f>Table1[[#This Row],[Total (HRK million)                                   ]]*1000000/Table1[[#This Row],[Population 2019                 ]]</f>
        <v>3105.8200589970502</v>
      </c>
      <c r="AD365" s="7">
        <f>Table1[[#This Row],[Total (HRK million)                     ]]-Table1[[#This Row],[Total (HRK million)                                   ]]</f>
        <v>-0.55411900000000003</v>
      </c>
      <c r="AE365" s="8">
        <f>Table1[[#This Row],[Total (HRK million)                       ]]*1000000/Table1[[#This Row],[Population 2019                 ]]</f>
        <v>-163.45693215339233</v>
      </c>
      <c r="AF365" s="6">
        <v>3472</v>
      </c>
      <c r="AG365" s="7">
        <v>8.8450780000000009</v>
      </c>
      <c r="AH365" s="6">
        <f>Table1[[#This Row],[Total (HRK million)                                 ]]*1000000/Table1[[#This Row],[Population 2018]]</f>
        <v>2547.5455069124423</v>
      </c>
      <c r="AI365" s="7">
        <v>7.5459810000000003</v>
      </c>
      <c r="AJ365" s="6">
        <f>Table1[[#This Row],[Total (HRK million)                                     ]]*1000000/Table1[[#This Row],[Population 2018]]</f>
        <v>2173.3816244239633</v>
      </c>
      <c r="AK365" s="7">
        <f>Table1[[#This Row],[Total (HRK million)                                 ]]-Table1[[#This Row],[Total (HRK million)                                     ]]</f>
        <v>1.2990970000000006</v>
      </c>
      <c r="AL365" s="8">
        <f>Table1[[#This Row],[Total (HRK million)                                      ]]*1000000/Table1[[#This Row],[Population 2018]]</f>
        <v>374.16388248847949</v>
      </c>
      <c r="AM365" s="9">
        <v>3579</v>
      </c>
      <c r="AN365" s="10">
        <v>7.5356860000000001</v>
      </c>
      <c r="AO365" s="11">
        <f>Table1[[#This Row],[Total (HRK million)                                         ]]*1000000/Table1[[#This Row],[Population 2017               ]]</f>
        <v>2105.5283598770607</v>
      </c>
      <c r="AP365" s="10">
        <v>6.2664140000000002</v>
      </c>
      <c r="AQ365" s="11">
        <f>Table1[[#This Row],[Total (HRK million)                                          ]]*1000000/Table1[[#This Row],[Population 2017               ]]</f>
        <v>1750.8840458228556</v>
      </c>
      <c r="AR365" s="10">
        <f>Table1[[#This Row],[Total (HRK million)                                         ]]-Table1[[#This Row],[Total (HRK million)                                          ]]</f>
        <v>1.269272</v>
      </c>
      <c r="AS365" s="11">
        <f>Table1[[#This Row],[Total (HRK million)                                                  ]]*1000000/Table1[[#This Row],[Population 2017               ]]</f>
        <v>354.6443140542051</v>
      </c>
      <c r="AT365" s="45">
        <v>3652</v>
      </c>
      <c r="AU365" s="46">
        <v>6.1974859999999996</v>
      </c>
      <c r="AV365" s="13">
        <f>Table1[[#This Row],[Total (HRK million)                                ]]*1000000/Table1[[#This Row],[Population 2016]]</f>
        <v>1697.011500547645</v>
      </c>
      <c r="AW365" s="46">
        <v>5.1083049999999997</v>
      </c>
      <c r="AX365" s="13">
        <f>Table1[[#This Row],[Total (HRK million)                                                        ]]*1000000/Table1[[#This Row],[Population 2016]]</f>
        <v>1398.7691675794085</v>
      </c>
      <c r="AY365" s="82">
        <f>Table1[[#This Row],[Total (HRK million)                                ]]-Table1[[#This Row],[Total (HRK million)                                                        ]]</f>
        <v>1.089181</v>
      </c>
      <c r="AZ365" s="13">
        <f>Table1[[#This Row],[Total (HRK million)                                                                      ]]*1000000/Table1[[#This Row],[Population 2016]]</f>
        <v>298.24233296823661</v>
      </c>
      <c r="BA365" s="68">
        <v>3699</v>
      </c>
      <c r="BB365" s="52">
        <v>5.0738719999999997</v>
      </c>
      <c r="BC365" s="13">
        <f>Table1[[#This Row],[Total (HRK million)                                                           ]]*1000000/Table1[[#This Row],[Population 2015]]</f>
        <v>1371.6874831035416</v>
      </c>
      <c r="BD365" s="52">
        <v>4.6193249999999999</v>
      </c>
      <c r="BE365" s="13">
        <f>Table1[[#This Row],[Total (HRK million) ]]*1000000/Table1[[#This Row],[Population 2015]]</f>
        <v>1248.8037307380373</v>
      </c>
      <c r="BF365" s="82">
        <f>Table1[[#This Row],[Total (HRK million)                                                           ]]-Table1[[#This Row],[Total (HRK million) ]]</f>
        <v>0.45454699999999981</v>
      </c>
      <c r="BG365" s="13">
        <f>Table1[[#This Row],[Total (HRK million)     ]]*1000000/Table1[[#This Row],[Population 2015]]</f>
        <v>122.88375236550414</v>
      </c>
      <c r="BH365" s="68">
        <v>3750</v>
      </c>
      <c r="BI365" s="88">
        <v>6.0530780000000002</v>
      </c>
      <c r="BJ365" s="12">
        <f>Table1[[#This Row],[Total (HRK million)                                  ]]*1000000/Table1[[#This Row],[Population 2014]]</f>
        <v>1614.1541333333332</v>
      </c>
      <c r="BK365" s="88">
        <v>5.3608630000000002</v>
      </c>
      <c r="BL365" s="12">
        <f>Table1[[#This Row],[Total (HRK million)    ]]*1000000/Table1[[#This Row],[Population 2014]]</f>
        <v>1429.5634666666667</v>
      </c>
      <c r="BM365" s="88">
        <f>Table1[[#This Row],[Total (HRK million)                                  ]]-Table1[[#This Row],[Total (HRK million)    ]]</f>
        <v>0.69221500000000002</v>
      </c>
      <c r="BN365" s="12">
        <f>Table1[[#This Row],[Total (HRK million)      ]]*1000000/Table1[[#This Row],[Population 2014]]</f>
        <v>184.59066666666666</v>
      </c>
      <c r="BO365" s="94">
        <v>5</v>
      </c>
      <c r="BP365" s="53">
        <v>5</v>
      </c>
      <c r="BQ365" s="55">
        <v>5</v>
      </c>
      <c r="BR365" s="26">
        <v>4</v>
      </c>
      <c r="BS365" s="13">
        <v>4</v>
      </c>
      <c r="BT365" s="13">
        <v>4</v>
      </c>
      <c r="BU365" s="13">
        <v>3</v>
      </c>
      <c r="BV365" s="13">
        <v>3</v>
      </c>
      <c r="BW365" s="56">
        <v>3</v>
      </c>
    </row>
    <row r="366" spans="1:75" x14ac:dyDescent="0.25">
      <c r="A366" s="14" t="s">
        <v>608</v>
      </c>
      <c r="B366" s="15" t="s">
        <v>663</v>
      </c>
      <c r="C366" s="15" t="s">
        <v>522</v>
      </c>
      <c r="D366" s="49">
        <v>919</v>
      </c>
      <c r="E366" s="46">
        <v>2.68547424</v>
      </c>
      <c r="F366" s="36">
        <f>Table1[[#This Row],[Total (HRK million)]]*1000000/Table1[[#This Row],[Population 2022]]</f>
        <v>2922.170010881393</v>
      </c>
      <c r="G366" s="46">
        <v>2.65593821</v>
      </c>
      <c r="H366" s="36">
        <f>Table1[[#This Row],[Total (HRK million)                ]]*1000000/Table1[[#This Row],[Population 2022]]</f>
        <v>2890.0306964091405</v>
      </c>
      <c r="I366" s="46">
        <v>2.9536030000000262E-2</v>
      </c>
      <c r="J366" s="36">
        <f>Table1[[#This Row],[Total (HRK million)                           ]]*1000000/Table1[[#This Row],[Population 2022]]</f>
        <v>32.139314472252735</v>
      </c>
      <c r="K366" s="49">
        <v>943</v>
      </c>
      <c r="L366" s="46">
        <v>3.9402509999999999</v>
      </c>
      <c r="M366" s="36">
        <f>Table1[[#This Row],[Total (HRK million)  ]]*1000000/Table1[[#This Row],[Population 2021]]</f>
        <v>4178.4209968186642</v>
      </c>
      <c r="N366" s="46">
        <v>3.5690010000000001</v>
      </c>
      <c r="O366" s="36">
        <f>Table1[[#This Row],[Total (HRK million)                 ]]*1000000/Table1[[#This Row],[Population 2021]]</f>
        <v>3784.7306468716861</v>
      </c>
      <c r="P366" s="46">
        <v>0.37124999999999986</v>
      </c>
      <c r="Q366" s="36">
        <f>Table1[[#This Row],[Total (HRK million)                            ]]*1000000/Table1[[#This Row],[Population 2021]]</f>
        <v>393.69034994697762</v>
      </c>
      <c r="R366" s="64">
        <v>878</v>
      </c>
      <c r="S366" s="35">
        <v>2.1984889999999999</v>
      </c>
      <c r="T366" s="36">
        <f>Table1[[#This Row],[Total (HRK million)   ]]*1000000/Table1[[#This Row],[Population 2020]]</f>
        <v>2503.9738041002279</v>
      </c>
      <c r="U366" s="35">
        <v>1.808408</v>
      </c>
      <c r="V366" s="36">
        <f>Table1[[#This Row],[Total (HRK million)                  ]]*1000000/Table1[[#This Row],[Population 2020]]</f>
        <v>2059.6902050113895</v>
      </c>
      <c r="W366" s="35">
        <f>Table1[[#This Row],[Total (HRK million)   ]]-Table1[[#This Row],[Total (HRK million)                  ]]</f>
        <v>0.3900809999999999</v>
      </c>
      <c r="X366" s="36">
        <f>Table1[[#This Row],[Total (HRK million)                             ]]*1000000/Table1[[#This Row],[Population 2020]]</f>
        <v>444.28359908883812</v>
      </c>
      <c r="Y366" s="68">
        <v>881</v>
      </c>
      <c r="Z366" s="7">
        <v>2.973792</v>
      </c>
      <c r="AA366" s="6">
        <f>Table1[[#This Row],[Total (HRK million)                     ]]*1000000/Table1[[#This Row],[Population 2019                 ]]</f>
        <v>3375.4733257661746</v>
      </c>
      <c r="AB366" s="7">
        <v>2.566335</v>
      </c>
      <c r="AC366" s="6">
        <f>Table1[[#This Row],[Total (HRK million)                                   ]]*1000000/Table1[[#This Row],[Population 2019                 ]]</f>
        <v>2912.9795686719635</v>
      </c>
      <c r="AD366" s="7">
        <f>Table1[[#This Row],[Total (HRK million)                     ]]-Table1[[#This Row],[Total (HRK million)                                   ]]</f>
        <v>0.40745699999999996</v>
      </c>
      <c r="AE366" s="8">
        <f>Table1[[#This Row],[Total (HRK million)                       ]]*1000000/Table1[[#This Row],[Population 2019                 ]]</f>
        <v>462.49375709421105</v>
      </c>
      <c r="AF366" s="6">
        <v>882</v>
      </c>
      <c r="AG366" s="7">
        <v>2.804621</v>
      </c>
      <c r="AH366" s="6">
        <f>Table1[[#This Row],[Total (HRK million)                                 ]]*1000000/Table1[[#This Row],[Population 2018]]</f>
        <v>3179.8424036281181</v>
      </c>
      <c r="AI366" s="7">
        <v>2.4454289999999999</v>
      </c>
      <c r="AJ366" s="6">
        <f>Table1[[#This Row],[Total (HRK million)                                     ]]*1000000/Table1[[#This Row],[Population 2018]]</f>
        <v>2772.5952380952381</v>
      </c>
      <c r="AK366" s="7">
        <f>Table1[[#This Row],[Total (HRK million)                                 ]]-Table1[[#This Row],[Total (HRK million)                                     ]]</f>
        <v>0.35919200000000018</v>
      </c>
      <c r="AL366" s="8">
        <f>Table1[[#This Row],[Total (HRK million)                                      ]]*1000000/Table1[[#This Row],[Population 2018]]</f>
        <v>407.24716553287999</v>
      </c>
      <c r="AM366" s="9">
        <v>895</v>
      </c>
      <c r="AN366" s="10">
        <v>0.93938200000000005</v>
      </c>
      <c r="AO366" s="11">
        <f>Table1[[#This Row],[Total (HRK million)                                         ]]*1000000/Table1[[#This Row],[Population 2017               ]]</f>
        <v>1049.5888268156425</v>
      </c>
      <c r="AP366" s="10">
        <v>1.5790839999999999</v>
      </c>
      <c r="AQ366" s="11">
        <f>Table1[[#This Row],[Total (HRK million)                                          ]]*1000000/Table1[[#This Row],[Population 2017               ]]</f>
        <v>1764.3396648044693</v>
      </c>
      <c r="AR366" s="10">
        <f>Table1[[#This Row],[Total (HRK million)                                         ]]-Table1[[#This Row],[Total (HRK million)                                          ]]</f>
        <v>-0.63970199999999988</v>
      </c>
      <c r="AS366" s="11">
        <f>Table1[[#This Row],[Total (HRK million)                                                  ]]*1000000/Table1[[#This Row],[Population 2017               ]]</f>
        <v>-714.75083798882667</v>
      </c>
      <c r="AT366" s="45">
        <v>908</v>
      </c>
      <c r="AU366" s="46">
        <v>0.74982700000000002</v>
      </c>
      <c r="AV366" s="13">
        <f>Table1[[#This Row],[Total (HRK million)                                ]]*1000000/Table1[[#This Row],[Population 2016]]</f>
        <v>825.80066079295159</v>
      </c>
      <c r="AW366" s="46">
        <v>1.8552550000000001</v>
      </c>
      <c r="AX366" s="13">
        <f>Table1[[#This Row],[Total (HRK million)                                                        ]]*1000000/Table1[[#This Row],[Population 2016]]</f>
        <v>2043.2323788546255</v>
      </c>
      <c r="AY366" s="82">
        <f>Table1[[#This Row],[Total (HRK million)                                ]]-Table1[[#This Row],[Total (HRK million)                                                        ]]</f>
        <v>-1.1054280000000001</v>
      </c>
      <c r="AZ366" s="13">
        <f>Table1[[#This Row],[Total (HRK million)                                                                      ]]*1000000/Table1[[#This Row],[Population 2016]]</f>
        <v>-1217.431718061674</v>
      </c>
      <c r="BA366" s="68">
        <v>918</v>
      </c>
      <c r="BB366" s="52">
        <v>0.94528999999999996</v>
      </c>
      <c r="BC366" s="13">
        <f>Table1[[#This Row],[Total (HRK million)                                                           ]]*1000000/Table1[[#This Row],[Population 2015]]</f>
        <v>1029.727668845316</v>
      </c>
      <c r="BD366" s="52">
        <v>2.0013749999999999</v>
      </c>
      <c r="BE366" s="13">
        <f>Table1[[#This Row],[Total (HRK million) ]]*1000000/Table1[[#This Row],[Population 2015]]</f>
        <v>2180.1470588235293</v>
      </c>
      <c r="BF366" s="82">
        <f>Table1[[#This Row],[Total (HRK million)                                                           ]]-Table1[[#This Row],[Total (HRK million) ]]</f>
        <v>-1.0560849999999999</v>
      </c>
      <c r="BG366" s="13">
        <f>Table1[[#This Row],[Total (HRK million)     ]]*1000000/Table1[[#This Row],[Population 2015]]</f>
        <v>-1150.4193899782135</v>
      </c>
      <c r="BH366" s="68">
        <v>950</v>
      </c>
      <c r="BI366" s="88">
        <v>1.1765319999999999</v>
      </c>
      <c r="BJ366" s="12">
        <f>Table1[[#This Row],[Total (HRK million)                                  ]]*1000000/Table1[[#This Row],[Population 2014]]</f>
        <v>1238.4547368421054</v>
      </c>
      <c r="BK366" s="88">
        <v>2.223258</v>
      </c>
      <c r="BL366" s="12">
        <f>Table1[[#This Row],[Total (HRK million)    ]]*1000000/Table1[[#This Row],[Population 2014]]</f>
        <v>2340.2715789473682</v>
      </c>
      <c r="BM366" s="88">
        <f>Table1[[#This Row],[Total (HRK million)                                  ]]-Table1[[#This Row],[Total (HRK million)    ]]</f>
        <v>-1.046726</v>
      </c>
      <c r="BN366" s="12">
        <f>Table1[[#This Row],[Total (HRK million)      ]]*1000000/Table1[[#This Row],[Population 2014]]</f>
        <v>-1101.816842105263</v>
      </c>
      <c r="BO366" s="94">
        <v>1</v>
      </c>
      <c r="BP366" s="53">
        <v>1</v>
      </c>
      <c r="BQ366" s="55">
        <v>1</v>
      </c>
      <c r="BR366" s="26">
        <v>1</v>
      </c>
      <c r="BS366" s="13">
        <v>0</v>
      </c>
      <c r="BT366" s="13">
        <v>0</v>
      </c>
      <c r="BU366" s="13">
        <v>0</v>
      </c>
      <c r="BV366" s="13">
        <v>0</v>
      </c>
      <c r="BW366" s="56">
        <v>0</v>
      </c>
    </row>
    <row r="367" spans="1:75" x14ac:dyDescent="0.25">
      <c r="A367" s="14" t="s">
        <v>608</v>
      </c>
      <c r="B367" s="15" t="s">
        <v>121</v>
      </c>
      <c r="C367" s="15" t="s">
        <v>160</v>
      </c>
      <c r="D367" s="45">
        <v>1884</v>
      </c>
      <c r="E367" s="44">
        <v>12.137813749999999</v>
      </c>
      <c r="F367" s="40">
        <f>Table1[[#This Row],[Total (HRK million)]]*1000000/Table1[[#This Row],[Population 2022]]</f>
        <v>6442.5763004246282</v>
      </c>
      <c r="G367" s="44">
        <v>5.9328227299999998</v>
      </c>
      <c r="H367" s="40">
        <f>Table1[[#This Row],[Total (HRK million)                ]]*1000000/Table1[[#This Row],[Population 2022]]</f>
        <v>3149.0566507430995</v>
      </c>
      <c r="I367" s="44">
        <v>6.2049910200000005</v>
      </c>
      <c r="J367" s="40">
        <f>Table1[[#This Row],[Total (HRK million)                           ]]*1000000/Table1[[#This Row],[Population 2022]]</f>
        <v>3293.5196496815288</v>
      </c>
      <c r="K367" s="45">
        <v>1926</v>
      </c>
      <c r="L367" s="44">
        <v>9.5836229999999993</v>
      </c>
      <c r="M367" s="40">
        <f>Table1[[#This Row],[Total (HRK million)  ]]*1000000/Table1[[#This Row],[Population 2021]]</f>
        <v>4975.9205607476633</v>
      </c>
      <c r="N367" s="44">
        <v>11.852615999999999</v>
      </c>
      <c r="O367" s="40">
        <f>Table1[[#This Row],[Total (HRK million)                 ]]*1000000/Table1[[#This Row],[Population 2021]]</f>
        <v>6154.0062305295951</v>
      </c>
      <c r="P367" s="44">
        <v>-2.268993</v>
      </c>
      <c r="Q367" s="40">
        <f>Table1[[#This Row],[Total (HRK million)                            ]]*1000000/Table1[[#This Row],[Population 2021]]</f>
        <v>-1178.0856697819315</v>
      </c>
      <c r="R367" s="64">
        <v>1938</v>
      </c>
      <c r="S367" s="35">
        <v>9.8348800000000001</v>
      </c>
      <c r="T367" s="36">
        <f>Table1[[#This Row],[Total (HRK million)   ]]*1000000/Table1[[#This Row],[Population 2020]]</f>
        <v>5074.7574819401443</v>
      </c>
      <c r="U367" s="35">
        <v>9.9080309999999994</v>
      </c>
      <c r="V367" s="36">
        <f>Table1[[#This Row],[Total (HRK million)                  ]]*1000000/Table1[[#This Row],[Population 2020]]</f>
        <v>5112.5030959752321</v>
      </c>
      <c r="W367" s="35">
        <f>Table1[[#This Row],[Total (HRK million)   ]]-Table1[[#This Row],[Total (HRK million)                  ]]</f>
        <v>-7.31509999999993E-2</v>
      </c>
      <c r="X367" s="36">
        <f>Table1[[#This Row],[Total (HRK million)                             ]]*1000000/Table1[[#This Row],[Population 2020]]</f>
        <v>-37.745614035087357</v>
      </c>
      <c r="Y367" s="68">
        <v>1961</v>
      </c>
      <c r="Z367" s="7">
        <v>7.8916240000000002</v>
      </c>
      <c r="AA367" s="6">
        <f>Table1[[#This Row],[Total (HRK million)                     ]]*1000000/Table1[[#This Row],[Population 2019                 ]]</f>
        <v>4024.2855685874556</v>
      </c>
      <c r="AB367" s="7">
        <v>7.2720979999999997</v>
      </c>
      <c r="AC367" s="6">
        <f>Table1[[#This Row],[Total (HRK million)                                   ]]*1000000/Table1[[#This Row],[Population 2019                 ]]</f>
        <v>3708.362060173381</v>
      </c>
      <c r="AD367" s="7">
        <f>Table1[[#This Row],[Total (HRK million)                     ]]-Table1[[#This Row],[Total (HRK million)                                   ]]</f>
        <v>0.61952600000000047</v>
      </c>
      <c r="AE367" s="8">
        <f>Table1[[#This Row],[Total (HRK million)                       ]]*1000000/Table1[[#This Row],[Population 2019                 ]]</f>
        <v>315.92350841407472</v>
      </c>
      <c r="AF367" s="6">
        <v>2004</v>
      </c>
      <c r="AG367" s="7">
        <v>6.2400859999999998</v>
      </c>
      <c r="AH367" s="6">
        <f>Table1[[#This Row],[Total (HRK million)                                 ]]*1000000/Table1[[#This Row],[Population 2018]]</f>
        <v>3113.8153692614769</v>
      </c>
      <c r="AI367" s="7">
        <v>4.4013159999999996</v>
      </c>
      <c r="AJ367" s="6">
        <f>Table1[[#This Row],[Total (HRK million)                                     ]]*1000000/Table1[[#This Row],[Population 2018]]</f>
        <v>2196.265469061876</v>
      </c>
      <c r="AK367" s="7">
        <f>Table1[[#This Row],[Total (HRK million)                                 ]]-Table1[[#This Row],[Total (HRK million)                                     ]]</f>
        <v>1.8387700000000002</v>
      </c>
      <c r="AL367" s="8">
        <f>Table1[[#This Row],[Total (HRK million)                                      ]]*1000000/Table1[[#This Row],[Population 2018]]</f>
        <v>917.54990019960087</v>
      </c>
      <c r="AM367" s="9">
        <v>2046</v>
      </c>
      <c r="AN367" s="10">
        <v>8.0679809999999996</v>
      </c>
      <c r="AO367" s="11">
        <f>Table1[[#This Row],[Total (HRK million)                                         ]]*1000000/Table1[[#This Row],[Population 2017               ]]</f>
        <v>3943.2947214076248</v>
      </c>
      <c r="AP367" s="10">
        <v>7.7687939999999998</v>
      </c>
      <c r="AQ367" s="11">
        <f>Table1[[#This Row],[Total (HRK million)                                          ]]*1000000/Table1[[#This Row],[Population 2017               ]]</f>
        <v>3797.0645161290322</v>
      </c>
      <c r="AR367" s="10">
        <f>Table1[[#This Row],[Total (HRK million)                                         ]]-Table1[[#This Row],[Total (HRK million)                                          ]]</f>
        <v>0.29918699999999987</v>
      </c>
      <c r="AS367" s="11">
        <f>Table1[[#This Row],[Total (HRK million)                                                  ]]*1000000/Table1[[#This Row],[Population 2017               ]]</f>
        <v>146.23020527859231</v>
      </c>
      <c r="AT367" s="45">
        <v>2095</v>
      </c>
      <c r="AU367" s="46">
        <v>11.685998</v>
      </c>
      <c r="AV367" s="13">
        <f>Table1[[#This Row],[Total (HRK million)                                ]]*1000000/Table1[[#This Row],[Population 2016]]</f>
        <v>5578.0420047732696</v>
      </c>
      <c r="AW367" s="46">
        <v>6.9156769999999996</v>
      </c>
      <c r="AX367" s="13">
        <f>Table1[[#This Row],[Total (HRK million)                                                        ]]*1000000/Table1[[#This Row],[Population 2016]]</f>
        <v>3301.039140811456</v>
      </c>
      <c r="AY367" s="82">
        <f>Table1[[#This Row],[Total (HRK million)                                ]]-Table1[[#This Row],[Total (HRK million)                                                        ]]</f>
        <v>4.770321</v>
      </c>
      <c r="AZ367" s="13">
        <f>Table1[[#This Row],[Total (HRK million)                                                                      ]]*1000000/Table1[[#This Row],[Population 2016]]</f>
        <v>2277.002863961814</v>
      </c>
      <c r="BA367" s="68">
        <v>2156</v>
      </c>
      <c r="BB367" s="52">
        <v>4.6833830000000001</v>
      </c>
      <c r="BC367" s="13">
        <f>Table1[[#This Row],[Total (HRK million)                                                           ]]*1000000/Table1[[#This Row],[Population 2015]]</f>
        <v>2172.2555658627089</v>
      </c>
      <c r="BD367" s="52">
        <v>12.519657</v>
      </c>
      <c r="BE367" s="13">
        <f>Table1[[#This Row],[Total (HRK million) ]]*1000000/Table1[[#This Row],[Population 2015]]</f>
        <v>5806.8910018552879</v>
      </c>
      <c r="BF367" s="82">
        <f>Table1[[#This Row],[Total (HRK million)                                                           ]]-Table1[[#This Row],[Total (HRK million) ]]</f>
        <v>-7.8362740000000004</v>
      </c>
      <c r="BG367" s="13">
        <f>Table1[[#This Row],[Total (HRK million)     ]]*1000000/Table1[[#This Row],[Population 2015]]</f>
        <v>-3634.635435992579</v>
      </c>
      <c r="BH367" s="68">
        <v>2198</v>
      </c>
      <c r="BI367" s="88">
        <v>4.7546900000000001</v>
      </c>
      <c r="BJ367" s="12">
        <f>Table1[[#This Row],[Total (HRK million)                                  ]]*1000000/Table1[[#This Row],[Population 2014]]</f>
        <v>2163.189262966333</v>
      </c>
      <c r="BK367" s="88">
        <v>5.0238149999999999</v>
      </c>
      <c r="BL367" s="12">
        <f>Table1[[#This Row],[Total (HRK million)    ]]*1000000/Table1[[#This Row],[Population 2014]]</f>
        <v>2285.630118289354</v>
      </c>
      <c r="BM367" s="88">
        <f>Table1[[#This Row],[Total (HRK million)                                  ]]-Table1[[#This Row],[Total (HRK million)    ]]</f>
        <v>-0.26912499999999984</v>
      </c>
      <c r="BN367" s="12">
        <f>Table1[[#This Row],[Total (HRK million)      ]]*1000000/Table1[[#This Row],[Population 2014]]</f>
        <v>-122.44085532302086</v>
      </c>
      <c r="BO367" s="94">
        <v>5</v>
      </c>
      <c r="BP367" s="53">
        <v>5</v>
      </c>
      <c r="BQ367" s="55">
        <v>5</v>
      </c>
      <c r="BR367" s="26">
        <v>3</v>
      </c>
      <c r="BS367" s="13">
        <v>5</v>
      </c>
      <c r="BT367" s="13">
        <v>4</v>
      </c>
      <c r="BU367" s="13">
        <v>1</v>
      </c>
      <c r="BV367" s="13">
        <v>1</v>
      </c>
      <c r="BW367" s="56">
        <v>0</v>
      </c>
    </row>
    <row r="368" spans="1:75" x14ac:dyDescent="0.25">
      <c r="A368" s="14" t="s">
        <v>608</v>
      </c>
      <c r="B368" s="15" t="s">
        <v>75</v>
      </c>
      <c r="C368" s="15" t="s">
        <v>367</v>
      </c>
      <c r="D368" s="45">
        <v>1370</v>
      </c>
      <c r="E368" s="44">
        <v>21.813136249999999</v>
      </c>
      <c r="F368" s="40">
        <f>Table1[[#This Row],[Total (HRK million)]]*1000000/Table1[[#This Row],[Population 2022]]</f>
        <v>15921.997262773722</v>
      </c>
      <c r="G368" s="44">
        <v>15.273916829999999</v>
      </c>
      <c r="H368" s="40">
        <f>Table1[[#This Row],[Total (HRK million)                ]]*1000000/Table1[[#This Row],[Population 2022]]</f>
        <v>11148.844401459854</v>
      </c>
      <c r="I368" s="44">
        <v>6.5392194200000002</v>
      </c>
      <c r="J368" s="40">
        <f>Table1[[#This Row],[Total (HRK million)                           ]]*1000000/Table1[[#This Row],[Population 2022]]</f>
        <v>4773.1528613138689</v>
      </c>
      <c r="K368" s="45">
        <v>1389</v>
      </c>
      <c r="L368" s="44">
        <v>13.446681</v>
      </c>
      <c r="M368" s="40">
        <f>Table1[[#This Row],[Total (HRK million)  ]]*1000000/Table1[[#This Row],[Population 2021]]</f>
        <v>9680.8358531317499</v>
      </c>
      <c r="N368" s="44">
        <v>23.239346999999999</v>
      </c>
      <c r="O368" s="40">
        <f>Table1[[#This Row],[Total (HRK million)                 ]]*1000000/Table1[[#This Row],[Population 2021]]</f>
        <v>16730.991360691143</v>
      </c>
      <c r="P368" s="44">
        <v>-9.7926659999999988</v>
      </c>
      <c r="Q368" s="40">
        <f>Table1[[#This Row],[Total (HRK million)                            ]]*1000000/Table1[[#This Row],[Population 2021]]</f>
        <v>-7050.1555075593942</v>
      </c>
      <c r="R368" s="64">
        <v>1276</v>
      </c>
      <c r="S368" s="35">
        <v>7.8697480000000004</v>
      </c>
      <c r="T368" s="36">
        <f>Table1[[#This Row],[Total (HRK million)   ]]*1000000/Table1[[#This Row],[Population 2020]]</f>
        <v>6167.5141065830721</v>
      </c>
      <c r="U368" s="35">
        <v>6.9505270000000001</v>
      </c>
      <c r="V368" s="36">
        <f>Table1[[#This Row],[Total (HRK million)                  ]]*1000000/Table1[[#This Row],[Population 2020]]</f>
        <v>5447.121473354232</v>
      </c>
      <c r="W368" s="35">
        <f>Table1[[#This Row],[Total (HRK million)   ]]-Table1[[#This Row],[Total (HRK million)                  ]]</f>
        <v>0.91922100000000029</v>
      </c>
      <c r="X368" s="36">
        <f>Table1[[#This Row],[Total (HRK million)                             ]]*1000000/Table1[[#This Row],[Population 2020]]</f>
        <v>720.39263322884028</v>
      </c>
      <c r="Y368" s="68">
        <v>1299</v>
      </c>
      <c r="Z368" s="7">
        <v>6.8047719999999998</v>
      </c>
      <c r="AA368" s="6">
        <f>Table1[[#This Row],[Total (HRK million)                     ]]*1000000/Table1[[#This Row],[Population 2019                 ]]</f>
        <v>5238.4695919938413</v>
      </c>
      <c r="AB368" s="7">
        <v>5.9624610000000002</v>
      </c>
      <c r="AC368" s="6">
        <f>Table1[[#This Row],[Total (HRK million)                                   ]]*1000000/Table1[[#This Row],[Population 2019                 ]]</f>
        <v>4590.0392609699766</v>
      </c>
      <c r="AD368" s="7">
        <f>Table1[[#This Row],[Total (HRK million)                     ]]-Table1[[#This Row],[Total (HRK million)                                   ]]</f>
        <v>0.84231099999999959</v>
      </c>
      <c r="AE368" s="8">
        <f>Table1[[#This Row],[Total (HRK million)                       ]]*1000000/Table1[[#This Row],[Population 2019                 ]]</f>
        <v>648.43033102386414</v>
      </c>
      <c r="AF368" s="6">
        <v>1315</v>
      </c>
      <c r="AG368" s="7">
        <v>5.5895830000000002</v>
      </c>
      <c r="AH368" s="6">
        <f>Table1[[#This Row],[Total (HRK million)                                 ]]*1000000/Table1[[#This Row],[Population 2018]]</f>
        <v>4250.6334600760456</v>
      </c>
      <c r="AI368" s="7">
        <v>5.8255559999999997</v>
      </c>
      <c r="AJ368" s="6">
        <f>Table1[[#This Row],[Total (HRK million)                                     ]]*1000000/Table1[[#This Row],[Population 2018]]</f>
        <v>4430.0806083650186</v>
      </c>
      <c r="AK368" s="7">
        <f>Table1[[#This Row],[Total (HRK million)                                 ]]-Table1[[#This Row],[Total (HRK million)                                     ]]</f>
        <v>-0.23597299999999954</v>
      </c>
      <c r="AL368" s="8">
        <f>Table1[[#This Row],[Total (HRK million)                                      ]]*1000000/Table1[[#This Row],[Population 2018]]</f>
        <v>-179.44714828897304</v>
      </c>
      <c r="AM368" s="9">
        <v>1345</v>
      </c>
      <c r="AN368" s="10">
        <v>13.077538000000001</v>
      </c>
      <c r="AO368" s="11">
        <f>Table1[[#This Row],[Total (HRK million)                                         ]]*1000000/Table1[[#This Row],[Population 2017               ]]</f>
        <v>9723.0765799256515</v>
      </c>
      <c r="AP368" s="10">
        <v>12.079775</v>
      </c>
      <c r="AQ368" s="11">
        <f>Table1[[#This Row],[Total (HRK million)                                          ]]*1000000/Table1[[#This Row],[Population 2017               ]]</f>
        <v>8981.2453531598512</v>
      </c>
      <c r="AR368" s="10">
        <f>Table1[[#This Row],[Total (HRK million)                                         ]]-Table1[[#This Row],[Total (HRK million)                                          ]]</f>
        <v>0.99776300000000084</v>
      </c>
      <c r="AS368" s="11">
        <f>Table1[[#This Row],[Total (HRK million)                                                  ]]*1000000/Table1[[#This Row],[Population 2017               ]]</f>
        <v>741.8312267657999</v>
      </c>
      <c r="AT368" s="45">
        <v>1368</v>
      </c>
      <c r="AU368" s="46">
        <v>6.6442920000000001</v>
      </c>
      <c r="AV368" s="13">
        <f>Table1[[#This Row],[Total (HRK million)                                ]]*1000000/Table1[[#This Row],[Population 2016]]</f>
        <v>4856.9385964912281</v>
      </c>
      <c r="AW368" s="46">
        <v>7.5076609999999997</v>
      </c>
      <c r="AX368" s="13">
        <f>Table1[[#This Row],[Total (HRK million)                                                        ]]*1000000/Table1[[#This Row],[Population 2016]]</f>
        <v>5488.0562865497077</v>
      </c>
      <c r="AY368" s="82">
        <f>Table1[[#This Row],[Total (HRK million)                                ]]-Table1[[#This Row],[Total (HRK million)                                                        ]]</f>
        <v>-0.86336899999999961</v>
      </c>
      <c r="AZ368" s="13">
        <f>Table1[[#This Row],[Total (HRK million)                                                                      ]]*1000000/Table1[[#This Row],[Population 2016]]</f>
        <v>-631.1176900584793</v>
      </c>
      <c r="BA368" s="68">
        <v>1386</v>
      </c>
      <c r="BB368" s="52">
        <v>6.4216470000000001</v>
      </c>
      <c r="BC368" s="13">
        <f>Table1[[#This Row],[Total (HRK million)                                                           ]]*1000000/Table1[[#This Row],[Population 2015]]</f>
        <v>4633.2229437229435</v>
      </c>
      <c r="BD368" s="52">
        <v>5.8936789999999997</v>
      </c>
      <c r="BE368" s="13">
        <f>Table1[[#This Row],[Total (HRK million) ]]*1000000/Table1[[#This Row],[Population 2015]]</f>
        <v>4252.2936507936511</v>
      </c>
      <c r="BF368" s="82">
        <f>Table1[[#This Row],[Total (HRK million)                                                           ]]-Table1[[#This Row],[Total (HRK million) ]]</f>
        <v>0.52796800000000044</v>
      </c>
      <c r="BG368" s="13">
        <f>Table1[[#This Row],[Total (HRK million)     ]]*1000000/Table1[[#This Row],[Population 2015]]</f>
        <v>380.92929292929324</v>
      </c>
      <c r="BH368" s="68">
        <v>1450</v>
      </c>
      <c r="BI368" s="88">
        <v>5.1701940000000004</v>
      </c>
      <c r="BJ368" s="12">
        <f>Table1[[#This Row],[Total (HRK million)                                  ]]*1000000/Table1[[#This Row],[Population 2014]]</f>
        <v>3565.6510344827584</v>
      </c>
      <c r="BK368" s="88">
        <v>4.7894870000000003</v>
      </c>
      <c r="BL368" s="12">
        <f>Table1[[#This Row],[Total (HRK million)    ]]*1000000/Table1[[#This Row],[Population 2014]]</f>
        <v>3303.0944827586209</v>
      </c>
      <c r="BM368" s="88">
        <f>Table1[[#This Row],[Total (HRK million)                                  ]]-Table1[[#This Row],[Total (HRK million)    ]]</f>
        <v>0.38070700000000013</v>
      </c>
      <c r="BN368" s="12">
        <f>Table1[[#This Row],[Total (HRK million)      ]]*1000000/Table1[[#This Row],[Population 2014]]</f>
        <v>262.55655172413799</v>
      </c>
      <c r="BO368" s="94">
        <v>5</v>
      </c>
      <c r="BP368" s="53">
        <v>4</v>
      </c>
      <c r="BQ368" s="55">
        <v>5</v>
      </c>
      <c r="BR368" s="26">
        <v>5</v>
      </c>
      <c r="BS368" s="13">
        <v>5</v>
      </c>
      <c r="BT368" s="13">
        <v>4</v>
      </c>
      <c r="BU368" s="13">
        <v>4</v>
      </c>
      <c r="BV368" s="13">
        <v>2</v>
      </c>
      <c r="BW368" s="56">
        <v>1</v>
      </c>
    </row>
    <row r="369" spans="1:75" x14ac:dyDescent="0.25">
      <c r="A369" s="14" t="s">
        <v>608</v>
      </c>
      <c r="B369" s="15" t="s">
        <v>75</v>
      </c>
      <c r="C369" s="15" t="s">
        <v>368</v>
      </c>
      <c r="D369" s="47">
        <v>4767</v>
      </c>
      <c r="E369" s="46">
        <v>28.175372829999997</v>
      </c>
      <c r="F369" s="36">
        <f>Table1[[#This Row],[Total (HRK million)]]*1000000/Table1[[#This Row],[Population 2022]]</f>
        <v>5910.5040549611913</v>
      </c>
      <c r="G369" s="46">
        <v>25.242943219999997</v>
      </c>
      <c r="H369" s="36">
        <f>Table1[[#This Row],[Total (HRK million)                ]]*1000000/Table1[[#This Row],[Population 2022]]</f>
        <v>5295.352049507027</v>
      </c>
      <c r="I369" s="46">
        <v>2.9324296099999994</v>
      </c>
      <c r="J369" s="36">
        <f>Table1[[#This Row],[Total (HRK million)                           ]]*1000000/Table1[[#This Row],[Population 2022]]</f>
        <v>615.15200545416394</v>
      </c>
      <c r="K369" s="47">
        <v>4676</v>
      </c>
      <c r="L369" s="46">
        <v>27.003945000000002</v>
      </c>
      <c r="M369" s="36">
        <f>Table1[[#This Row],[Total (HRK million)  ]]*1000000/Table1[[#This Row],[Population 2021]]</f>
        <v>5775.0096236099234</v>
      </c>
      <c r="N369" s="46">
        <v>26.558050000000001</v>
      </c>
      <c r="O369" s="36">
        <f>Table1[[#This Row],[Total (HRK million)                 ]]*1000000/Table1[[#This Row],[Population 2021]]</f>
        <v>5679.6514114627889</v>
      </c>
      <c r="P369" s="46">
        <v>0.44589500000000015</v>
      </c>
      <c r="Q369" s="36">
        <f>Table1[[#This Row],[Total (HRK million)                            ]]*1000000/Table1[[#This Row],[Population 2021]]</f>
        <v>95.358212147134338</v>
      </c>
      <c r="R369" s="64">
        <v>4607</v>
      </c>
      <c r="S369" s="35">
        <v>25.896725</v>
      </c>
      <c r="T369" s="36">
        <f>Table1[[#This Row],[Total (HRK million)   ]]*1000000/Table1[[#This Row],[Population 2020]]</f>
        <v>5621.16887345344</v>
      </c>
      <c r="U369" s="35">
        <v>20.112846999999999</v>
      </c>
      <c r="V369" s="36">
        <f>Table1[[#This Row],[Total (HRK million)                  ]]*1000000/Table1[[#This Row],[Population 2020]]</f>
        <v>4365.7145647927064</v>
      </c>
      <c r="W369" s="35">
        <f>Table1[[#This Row],[Total (HRK million)   ]]-Table1[[#This Row],[Total (HRK million)                  ]]</f>
        <v>5.7838780000000014</v>
      </c>
      <c r="X369" s="36">
        <f>Table1[[#This Row],[Total (HRK million)                             ]]*1000000/Table1[[#This Row],[Population 2020]]</f>
        <v>1255.4543086607341</v>
      </c>
      <c r="Y369" s="68">
        <v>4588</v>
      </c>
      <c r="Z369" s="7">
        <v>33.881396000000002</v>
      </c>
      <c r="AA369" s="6">
        <f>Table1[[#This Row],[Total (HRK million)                     ]]*1000000/Table1[[#This Row],[Population 2019                 ]]</f>
        <v>7384.7855274629464</v>
      </c>
      <c r="AB369" s="7">
        <v>43.308233000000001</v>
      </c>
      <c r="AC369" s="6">
        <f>Table1[[#This Row],[Total (HRK million)                                   ]]*1000000/Table1[[#This Row],[Population 2019                 ]]</f>
        <v>9439.4579337401919</v>
      </c>
      <c r="AD369" s="7">
        <f>Table1[[#This Row],[Total (HRK million)                     ]]-Table1[[#This Row],[Total (HRK million)                                   ]]</f>
        <v>-9.426836999999999</v>
      </c>
      <c r="AE369" s="8">
        <f>Table1[[#This Row],[Total (HRK million)                       ]]*1000000/Table1[[#This Row],[Population 2019                 ]]</f>
        <v>-2054.6724062772446</v>
      </c>
      <c r="AF369" s="6">
        <v>4579</v>
      </c>
      <c r="AG369" s="7">
        <v>21.751494000000001</v>
      </c>
      <c r="AH369" s="6">
        <f>Table1[[#This Row],[Total (HRK million)                                 ]]*1000000/Table1[[#This Row],[Population 2018]]</f>
        <v>4750.2716750382178</v>
      </c>
      <c r="AI369" s="7">
        <v>18.912604000000002</v>
      </c>
      <c r="AJ369" s="6">
        <f>Table1[[#This Row],[Total (HRK million)                                     ]]*1000000/Table1[[#This Row],[Population 2018]]</f>
        <v>4130.2913299847132</v>
      </c>
      <c r="AK369" s="7">
        <f>Table1[[#This Row],[Total (HRK million)                                 ]]-Table1[[#This Row],[Total (HRK million)                                     ]]</f>
        <v>2.8388899999999992</v>
      </c>
      <c r="AL369" s="8">
        <f>Table1[[#This Row],[Total (HRK million)                                      ]]*1000000/Table1[[#This Row],[Population 2018]]</f>
        <v>619.98034505350495</v>
      </c>
      <c r="AM369" s="9">
        <v>4556</v>
      </c>
      <c r="AN369" s="10">
        <v>14.709861</v>
      </c>
      <c r="AO369" s="11">
        <f>Table1[[#This Row],[Total (HRK million)                                         ]]*1000000/Table1[[#This Row],[Population 2017               ]]</f>
        <v>3228.6788849868303</v>
      </c>
      <c r="AP369" s="10">
        <v>13.365945</v>
      </c>
      <c r="AQ369" s="11">
        <f>Table1[[#This Row],[Total (HRK million)                                          ]]*1000000/Table1[[#This Row],[Population 2017               ]]</f>
        <v>2933.7017120280948</v>
      </c>
      <c r="AR369" s="10">
        <f>Table1[[#This Row],[Total (HRK million)                                         ]]-Table1[[#This Row],[Total (HRK million)                                          ]]</f>
        <v>1.3439160000000001</v>
      </c>
      <c r="AS369" s="11">
        <f>Table1[[#This Row],[Total (HRK million)                                                  ]]*1000000/Table1[[#This Row],[Population 2017               ]]</f>
        <v>294.97717295873571</v>
      </c>
      <c r="AT369" s="45">
        <v>4551</v>
      </c>
      <c r="AU369" s="46">
        <v>23.285928999999999</v>
      </c>
      <c r="AV369" s="13">
        <f>Table1[[#This Row],[Total (HRK million)                                ]]*1000000/Table1[[#This Row],[Population 2016]]</f>
        <v>5116.6620522961985</v>
      </c>
      <c r="AW369" s="46">
        <v>22.646137</v>
      </c>
      <c r="AX369" s="13">
        <f>Table1[[#This Row],[Total (HRK million)                                                        ]]*1000000/Table1[[#This Row],[Population 2016]]</f>
        <v>4976.0793232256647</v>
      </c>
      <c r="AY369" s="82">
        <f>Table1[[#This Row],[Total (HRK million)                                ]]-Table1[[#This Row],[Total (HRK million)                                                        ]]</f>
        <v>0.63979199999999992</v>
      </c>
      <c r="AZ369" s="13">
        <f>Table1[[#This Row],[Total (HRK million)                                                                      ]]*1000000/Table1[[#This Row],[Population 2016]]</f>
        <v>140.58272907053393</v>
      </c>
      <c r="BA369" s="68">
        <v>4547</v>
      </c>
      <c r="BB369" s="52">
        <v>16.504521</v>
      </c>
      <c r="BC369" s="13">
        <f>Table1[[#This Row],[Total (HRK million)                                                           ]]*1000000/Table1[[#This Row],[Population 2015]]</f>
        <v>3629.7605014295141</v>
      </c>
      <c r="BD369" s="52">
        <v>17.980699000000001</v>
      </c>
      <c r="BE369" s="13">
        <f>Table1[[#This Row],[Total (HRK million) ]]*1000000/Table1[[#This Row],[Population 2015]]</f>
        <v>3954.409280844513</v>
      </c>
      <c r="BF369" s="82">
        <f>Table1[[#This Row],[Total (HRK million)                                                           ]]-Table1[[#This Row],[Total (HRK million) ]]</f>
        <v>-1.4761780000000009</v>
      </c>
      <c r="BG369" s="13">
        <f>Table1[[#This Row],[Total (HRK million)     ]]*1000000/Table1[[#This Row],[Population 2015]]</f>
        <v>-324.64877941499913</v>
      </c>
      <c r="BH369" s="68">
        <v>4571</v>
      </c>
      <c r="BI369" s="88">
        <v>15.614584000000001</v>
      </c>
      <c r="BJ369" s="12">
        <f>Table1[[#This Row],[Total (HRK million)                                  ]]*1000000/Table1[[#This Row],[Population 2014]]</f>
        <v>3416.0105009844674</v>
      </c>
      <c r="BK369" s="88">
        <v>15.483496000000001</v>
      </c>
      <c r="BL369" s="12">
        <f>Table1[[#This Row],[Total (HRK million)    ]]*1000000/Table1[[#This Row],[Population 2014]]</f>
        <v>3387.3323124042877</v>
      </c>
      <c r="BM369" s="88">
        <f>Table1[[#This Row],[Total (HRK million)                                  ]]-Table1[[#This Row],[Total (HRK million)    ]]</f>
        <v>0.13108800000000009</v>
      </c>
      <c r="BN369" s="12">
        <f>Table1[[#This Row],[Total (HRK million)      ]]*1000000/Table1[[#This Row],[Population 2014]]</f>
        <v>28.678188580179413</v>
      </c>
      <c r="BO369" s="94">
        <v>4</v>
      </c>
      <c r="BP369" s="53">
        <v>4</v>
      </c>
      <c r="BQ369" s="55">
        <v>4</v>
      </c>
      <c r="BR369" s="26">
        <v>4</v>
      </c>
      <c r="BS369" s="13">
        <v>3</v>
      </c>
      <c r="BT369" s="13">
        <v>3</v>
      </c>
      <c r="BU369" s="13">
        <v>0</v>
      </c>
      <c r="BV369" s="13">
        <v>2</v>
      </c>
      <c r="BW369" s="56">
        <v>0</v>
      </c>
    </row>
    <row r="370" spans="1:75" x14ac:dyDescent="0.25">
      <c r="A370" s="14" t="s">
        <v>608</v>
      </c>
      <c r="B370" s="15" t="s">
        <v>666</v>
      </c>
      <c r="C370" s="15" t="s">
        <v>408</v>
      </c>
      <c r="D370" s="47">
        <v>1395</v>
      </c>
      <c r="E370" s="46">
        <v>9.5854111799999995</v>
      </c>
      <c r="F370" s="36">
        <f>Table1[[#This Row],[Total (HRK million)]]*1000000/Table1[[#This Row],[Population 2022]]</f>
        <v>6871.2624946236556</v>
      </c>
      <c r="G370" s="46">
        <v>7.5490834000000007</v>
      </c>
      <c r="H370" s="36">
        <f>Table1[[#This Row],[Total (HRK million)                ]]*1000000/Table1[[#This Row],[Population 2022]]</f>
        <v>5411.5293189964159</v>
      </c>
      <c r="I370" s="46">
        <v>2.0363277799999993</v>
      </c>
      <c r="J370" s="36">
        <f>Table1[[#This Row],[Total (HRK million)                           ]]*1000000/Table1[[#This Row],[Population 2022]]</f>
        <v>1459.7331756272397</v>
      </c>
      <c r="K370" s="47">
        <v>1446</v>
      </c>
      <c r="L370" s="46">
        <v>8.6089629999999993</v>
      </c>
      <c r="M370" s="36">
        <f>Table1[[#This Row],[Total (HRK million)  ]]*1000000/Table1[[#This Row],[Population 2021]]</f>
        <v>5953.6396957123097</v>
      </c>
      <c r="N370" s="46">
        <v>8.1386240000000001</v>
      </c>
      <c r="O370" s="36">
        <f>Table1[[#This Row],[Total (HRK million)                 ]]*1000000/Table1[[#This Row],[Population 2021]]</f>
        <v>5628.3706777316738</v>
      </c>
      <c r="P370" s="46">
        <v>0.47033899999999917</v>
      </c>
      <c r="Q370" s="36">
        <f>Table1[[#This Row],[Total (HRK million)                            ]]*1000000/Table1[[#This Row],[Population 2021]]</f>
        <v>325.26901798063568</v>
      </c>
      <c r="R370" s="64">
        <v>1382</v>
      </c>
      <c r="S370" s="35">
        <v>8.9145889999999994</v>
      </c>
      <c r="T370" s="36">
        <f>Table1[[#This Row],[Total (HRK million)   ]]*1000000/Table1[[#This Row],[Population 2020]]</f>
        <v>6450.4985528219968</v>
      </c>
      <c r="U370" s="35">
        <v>6.730607</v>
      </c>
      <c r="V370" s="36">
        <f>Table1[[#This Row],[Total (HRK million)                  ]]*1000000/Table1[[#This Row],[Population 2020]]</f>
        <v>4870.193198263386</v>
      </c>
      <c r="W370" s="35">
        <f>Table1[[#This Row],[Total (HRK million)   ]]-Table1[[#This Row],[Total (HRK million)                  ]]</f>
        <v>2.1839819999999994</v>
      </c>
      <c r="X370" s="36">
        <f>Table1[[#This Row],[Total (HRK million)                             ]]*1000000/Table1[[#This Row],[Population 2020]]</f>
        <v>1580.3053545586104</v>
      </c>
      <c r="Y370" s="68">
        <v>1438</v>
      </c>
      <c r="Z370" s="7">
        <v>9.1461679999999994</v>
      </c>
      <c r="AA370" s="6">
        <f>Table1[[#This Row],[Total (HRK million)                     ]]*1000000/Table1[[#This Row],[Population 2019                 ]]</f>
        <v>6360.3393602225315</v>
      </c>
      <c r="AB370" s="7">
        <v>10.774492</v>
      </c>
      <c r="AC370" s="6">
        <f>Table1[[#This Row],[Total (HRK million)                                   ]]*1000000/Table1[[#This Row],[Population 2019                 ]]</f>
        <v>7492.6926286509042</v>
      </c>
      <c r="AD370" s="7">
        <f>Table1[[#This Row],[Total (HRK million)                     ]]-Table1[[#This Row],[Total (HRK million)                                   ]]</f>
        <v>-1.628324000000001</v>
      </c>
      <c r="AE370" s="8">
        <f>Table1[[#This Row],[Total (HRK million)                       ]]*1000000/Table1[[#This Row],[Population 2019                 ]]</f>
        <v>-1132.3532684283734</v>
      </c>
      <c r="AF370" s="6">
        <v>1491</v>
      </c>
      <c r="AG370" s="7">
        <v>8.3155520000000003</v>
      </c>
      <c r="AH370" s="6">
        <f>Table1[[#This Row],[Total (HRK million)                                 ]]*1000000/Table1[[#This Row],[Population 2018]]</f>
        <v>5577.1643192488264</v>
      </c>
      <c r="AI370" s="7">
        <v>9.3838609999999996</v>
      </c>
      <c r="AJ370" s="6">
        <f>Table1[[#This Row],[Total (HRK million)                                     ]]*1000000/Table1[[#This Row],[Population 2018]]</f>
        <v>6293.6693494299125</v>
      </c>
      <c r="AK370" s="7">
        <f>Table1[[#This Row],[Total (HRK million)                                 ]]-Table1[[#This Row],[Total (HRK million)                                     ]]</f>
        <v>-1.0683089999999993</v>
      </c>
      <c r="AL370" s="8">
        <f>Table1[[#This Row],[Total (HRK million)                                      ]]*1000000/Table1[[#This Row],[Population 2018]]</f>
        <v>-716.505030181086</v>
      </c>
      <c r="AM370" s="9">
        <v>1559</v>
      </c>
      <c r="AN370" s="10">
        <v>7.7755349999999996</v>
      </c>
      <c r="AO370" s="11">
        <f>Table1[[#This Row],[Total (HRK million)                                         ]]*1000000/Table1[[#This Row],[Population 2017               ]]</f>
        <v>4987.5144323284158</v>
      </c>
      <c r="AP370" s="10">
        <v>6.8321870000000002</v>
      </c>
      <c r="AQ370" s="11">
        <f>Table1[[#This Row],[Total (HRK million)                                          ]]*1000000/Table1[[#This Row],[Population 2017               ]]</f>
        <v>4382.4162924951888</v>
      </c>
      <c r="AR370" s="10">
        <f>Table1[[#This Row],[Total (HRK million)                                         ]]-Table1[[#This Row],[Total (HRK million)                                          ]]</f>
        <v>0.94334799999999941</v>
      </c>
      <c r="AS370" s="11">
        <f>Table1[[#This Row],[Total (HRK million)                                                  ]]*1000000/Table1[[#This Row],[Population 2017               ]]</f>
        <v>605.09813983322601</v>
      </c>
      <c r="AT370" s="45">
        <v>1650</v>
      </c>
      <c r="AU370" s="46">
        <v>6.1798019999999996</v>
      </c>
      <c r="AV370" s="13">
        <f>Table1[[#This Row],[Total (HRK million)                                ]]*1000000/Table1[[#This Row],[Population 2016]]</f>
        <v>3745.3345454545456</v>
      </c>
      <c r="AW370" s="46">
        <v>6.3583040000000004</v>
      </c>
      <c r="AX370" s="13">
        <f>Table1[[#This Row],[Total (HRK million)                                                        ]]*1000000/Table1[[#This Row],[Population 2016]]</f>
        <v>3853.5175757575757</v>
      </c>
      <c r="AY370" s="82">
        <f>Table1[[#This Row],[Total (HRK million)                                ]]-Table1[[#This Row],[Total (HRK million)                                                        ]]</f>
        <v>-0.17850200000000083</v>
      </c>
      <c r="AZ370" s="13">
        <f>Table1[[#This Row],[Total (HRK million)                                                                      ]]*1000000/Table1[[#This Row],[Population 2016]]</f>
        <v>-108.18303030303079</v>
      </c>
      <c r="BA370" s="68">
        <v>1764</v>
      </c>
      <c r="BB370" s="52">
        <v>6.5841200000000004</v>
      </c>
      <c r="BC370" s="13">
        <f>Table1[[#This Row],[Total (HRK million)                                                           ]]*1000000/Table1[[#This Row],[Population 2015]]</f>
        <v>3732.4943310657595</v>
      </c>
      <c r="BD370" s="52">
        <v>5.9535729999999996</v>
      </c>
      <c r="BE370" s="13">
        <f>Table1[[#This Row],[Total (HRK million) ]]*1000000/Table1[[#This Row],[Population 2015]]</f>
        <v>3375.0413832199547</v>
      </c>
      <c r="BF370" s="82">
        <f>Table1[[#This Row],[Total (HRK million)                                                           ]]-Table1[[#This Row],[Total (HRK million) ]]</f>
        <v>0.63054700000000086</v>
      </c>
      <c r="BG370" s="13">
        <f>Table1[[#This Row],[Total (HRK million)     ]]*1000000/Table1[[#This Row],[Population 2015]]</f>
        <v>357.45294784580545</v>
      </c>
      <c r="BH370" s="68">
        <v>1880</v>
      </c>
      <c r="BI370" s="88">
        <v>4.0505750000000003</v>
      </c>
      <c r="BJ370" s="12">
        <f>Table1[[#This Row],[Total (HRK million)                                  ]]*1000000/Table1[[#This Row],[Population 2014]]</f>
        <v>2154.5611702127662</v>
      </c>
      <c r="BK370" s="88">
        <v>4.7360150000000001</v>
      </c>
      <c r="BL370" s="12">
        <f>Table1[[#This Row],[Total (HRK million)    ]]*1000000/Table1[[#This Row],[Population 2014]]</f>
        <v>2519.1569148936169</v>
      </c>
      <c r="BM370" s="88">
        <f>Table1[[#This Row],[Total (HRK million)                                  ]]-Table1[[#This Row],[Total (HRK million)    ]]</f>
        <v>-0.68543999999999983</v>
      </c>
      <c r="BN370" s="12">
        <f>Table1[[#This Row],[Total (HRK million)      ]]*1000000/Table1[[#This Row],[Population 2014]]</f>
        <v>-364.595744680851</v>
      </c>
      <c r="BO370" s="94">
        <v>4</v>
      </c>
      <c r="BP370" s="53">
        <v>5</v>
      </c>
      <c r="BQ370" s="55">
        <v>5</v>
      </c>
      <c r="BR370" s="26">
        <v>3</v>
      </c>
      <c r="BS370" s="13">
        <v>3</v>
      </c>
      <c r="BT370" s="13">
        <v>3</v>
      </c>
      <c r="BU370" s="13">
        <v>4</v>
      </c>
      <c r="BV370" s="13">
        <v>3</v>
      </c>
      <c r="BW370" s="56">
        <v>2</v>
      </c>
    </row>
    <row r="371" spans="1:75" x14ac:dyDescent="0.25">
      <c r="A371" s="14" t="s">
        <v>607</v>
      </c>
      <c r="B371" s="15" t="s">
        <v>674</v>
      </c>
      <c r="C371" s="15" t="s">
        <v>21</v>
      </c>
      <c r="D371" s="47">
        <v>10109</v>
      </c>
      <c r="E371" s="46">
        <v>64.186123199999997</v>
      </c>
      <c r="F371" s="36">
        <f>Table1[[#This Row],[Total (HRK million)]]*1000000/Table1[[#This Row],[Population 2022]]</f>
        <v>6349.4038183796611</v>
      </c>
      <c r="G371" s="46">
        <v>65.052387459999991</v>
      </c>
      <c r="H371" s="36">
        <f>Table1[[#This Row],[Total (HRK million)                ]]*1000000/Table1[[#This Row],[Population 2022]]</f>
        <v>6435.0961974478178</v>
      </c>
      <c r="I371" s="46">
        <v>-0.86626425999999046</v>
      </c>
      <c r="J371" s="36">
        <f>Table1[[#This Row],[Total (HRK million)                           ]]*1000000/Table1[[#This Row],[Population 2022]]</f>
        <v>-85.692379068156143</v>
      </c>
      <c r="K371" s="47">
        <v>10255</v>
      </c>
      <c r="L371" s="46">
        <v>59.641236999999997</v>
      </c>
      <c r="M371" s="36">
        <f>Table1[[#This Row],[Total (HRK million)  ]]*1000000/Table1[[#This Row],[Population 2021]]</f>
        <v>5815.8202827888836</v>
      </c>
      <c r="N371" s="46">
        <v>54.173444000000003</v>
      </c>
      <c r="O371" s="36">
        <f>Table1[[#This Row],[Total (HRK million)                 ]]*1000000/Table1[[#This Row],[Population 2021]]</f>
        <v>5282.637152608484</v>
      </c>
      <c r="P371" s="46">
        <v>5.4677929999999932</v>
      </c>
      <c r="Q371" s="36">
        <f>Table1[[#This Row],[Total (HRK million)                            ]]*1000000/Table1[[#This Row],[Population 2021]]</f>
        <v>533.18313018039919</v>
      </c>
      <c r="R371" s="64">
        <v>10760</v>
      </c>
      <c r="S371" s="35">
        <v>86.105924000000002</v>
      </c>
      <c r="T371" s="36">
        <f>Table1[[#This Row],[Total (HRK million)   ]]*1000000/Table1[[#This Row],[Population 2020]]</f>
        <v>8002.4092936802972</v>
      </c>
      <c r="U371" s="35">
        <v>85.001402999999996</v>
      </c>
      <c r="V371" s="36">
        <f>Table1[[#This Row],[Total (HRK million)                  ]]*1000000/Table1[[#This Row],[Population 2020]]</f>
        <v>7899.7586431226764</v>
      </c>
      <c r="W371" s="35">
        <f>Table1[[#This Row],[Total (HRK million)   ]]-Table1[[#This Row],[Total (HRK million)                  ]]</f>
        <v>1.1045210000000054</v>
      </c>
      <c r="X371" s="36">
        <f>Table1[[#This Row],[Total (HRK million)                             ]]*1000000/Table1[[#This Row],[Population 2020]]</f>
        <v>102.65065055762132</v>
      </c>
      <c r="Y371" s="68">
        <v>10860</v>
      </c>
      <c r="Z371" s="7">
        <v>56.930014999999997</v>
      </c>
      <c r="AA371" s="6">
        <f>Table1[[#This Row],[Total (HRK million)                     ]]*1000000/Table1[[#This Row],[Population 2019                 ]]</f>
        <v>5242.1744935543275</v>
      </c>
      <c r="AB371" s="7">
        <v>58.999203000000001</v>
      </c>
      <c r="AC371" s="6">
        <f>Table1[[#This Row],[Total (HRK million)                                   ]]*1000000/Table1[[#This Row],[Population 2019                 ]]</f>
        <v>5432.7074585635355</v>
      </c>
      <c r="AD371" s="7">
        <f>Table1[[#This Row],[Total (HRK million)                     ]]-Table1[[#This Row],[Total (HRK million)                                   ]]</f>
        <v>-2.069188000000004</v>
      </c>
      <c r="AE371" s="8">
        <f>Table1[[#This Row],[Total (HRK million)                       ]]*1000000/Table1[[#This Row],[Population 2019                 ]]</f>
        <v>-190.53296500920845</v>
      </c>
      <c r="AF371" s="6">
        <v>10988</v>
      </c>
      <c r="AG371" s="7">
        <v>45.969478000000002</v>
      </c>
      <c r="AH371" s="6">
        <f>Table1[[#This Row],[Total (HRK million)                                 ]]*1000000/Table1[[#This Row],[Population 2018]]</f>
        <v>4183.6073898798686</v>
      </c>
      <c r="AI371" s="7">
        <v>43.531106000000001</v>
      </c>
      <c r="AJ371" s="6">
        <f>Table1[[#This Row],[Total (HRK million)                                     ]]*1000000/Table1[[#This Row],[Population 2018]]</f>
        <v>3961.6951219512193</v>
      </c>
      <c r="AK371" s="7">
        <f>Table1[[#This Row],[Total (HRK million)                                 ]]-Table1[[#This Row],[Total (HRK million)                                     ]]</f>
        <v>2.4383720000000011</v>
      </c>
      <c r="AL371" s="8">
        <f>Table1[[#This Row],[Total (HRK million)                                      ]]*1000000/Table1[[#This Row],[Population 2018]]</f>
        <v>221.91226792864953</v>
      </c>
      <c r="AM371" s="9">
        <v>11162</v>
      </c>
      <c r="AN371" s="10">
        <v>31.916509000000001</v>
      </c>
      <c r="AO371" s="11">
        <f>Table1[[#This Row],[Total (HRK million)                                         ]]*1000000/Table1[[#This Row],[Population 2017               ]]</f>
        <v>2859.3898046944992</v>
      </c>
      <c r="AP371" s="10">
        <v>33.041874</v>
      </c>
      <c r="AQ371" s="11">
        <f>Table1[[#This Row],[Total (HRK million)                                          ]]*1000000/Table1[[#This Row],[Population 2017               ]]</f>
        <v>2960.2108941049992</v>
      </c>
      <c r="AR371" s="10">
        <f>Table1[[#This Row],[Total (HRK million)                                         ]]-Table1[[#This Row],[Total (HRK million)                                          ]]</f>
        <v>-1.1253649999999986</v>
      </c>
      <c r="AS371" s="11">
        <f>Table1[[#This Row],[Total (HRK million)                                                  ]]*1000000/Table1[[#This Row],[Population 2017               ]]</f>
        <v>-100.82108941049978</v>
      </c>
      <c r="AT371" s="45">
        <v>11367</v>
      </c>
      <c r="AU371" s="46">
        <v>29.441051000000002</v>
      </c>
      <c r="AV371" s="13">
        <f>Table1[[#This Row],[Total (HRK million)                                ]]*1000000/Table1[[#This Row],[Population 2016]]</f>
        <v>2590.0458344330077</v>
      </c>
      <c r="AW371" s="46">
        <v>29.729616</v>
      </c>
      <c r="AX371" s="13">
        <f>Table1[[#This Row],[Total (HRK million)                                                        ]]*1000000/Table1[[#This Row],[Population 2016]]</f>
        <v>2615.4320401161258</v>
      </c>
      <c r="AY371" s="82">
        <f>Table1[[#This Row],[Total (HRK million)                                ]]-Table1[[#This Row],[Total (HRK million)                                                        ]]</f>
        <v>-0.28856499999999841</v>
      </c>
      <c r="AZ371" s="13">
        <f>Table1[[#This Row],[Total (HRK million)                                                                      ]]*1000000/Table1[[#This Row],[Population 2016]]</f>
        <v>-25.386205683117659</v>
      </c>
      <c r="BA371" s="68">
        <v>11488</v>
      </c>
      <c r="BB371" s="52">
        <v>31.264006999999999</v>
      </c>
      <c r="BC371" s="13">
        <f>Table1[[#This Row],[Total (HRK million)                                                           ]]*1000000/Table1[[#This Row],[Population 2015]]</f>
        <v>2721.4490772980503</v>
      </c>
      <c r="BD371" s="52">
        <v>32.228479999999998</v>
      </c>
      <c r="BE371" s="13">
        <f>Table1[[#This Row],[Total (HRK million) ]]*1000000/Table1[[#This Row],[Population 2015]]</f>
        <v>2805.4038997214479</v>
      </c>
      <c r="BF371" s="82">
        <f>Table1[[#This Row],[Total (HRK million)                                                           ]]-Table1[[#This Row],[Total (HRK million) ]]</f>
        <v>-0.96447299999999814</v>
      </c>
      <c r="BG371" s="13">
        <f>Table1[[#This Row],[Total (HRK million)     ]]*1000000/Table1[[#This Row],[Population 2015]]</f>
        <v>-83.95482242339817</v>
      </c>
      <c r="BH371" s="68">
        <v>11659</v>
      </c>
      <c r="BI371" s="88">
        <v>30.393242999999998</v>
      </c>
      <c r="BJ371" s="12">
        <f>Table1[[#This Row],[Total (HRK million)                                  ]]*1000000/Table1[[#This Row],[Population 2014]]</f>
        <v>2606.8481859507679</v>
      </c>
      <c r="BK371" s="88">
        <v>36.048012999999997</v>
      </c>
      <c r="BL371" s="12">
        <f>Table1[[#This Row],[Total (HRK million)    ]]*1000000/Table1[[#This Row],[Population 2014]]</f>
        <v>3091.8614804014064</v>
      </c>
      <c r="BM371" s="88">
        <f>Table1[[#This Row],[Total (HRK million)                                  ]]-Table1[[#This Row],[Total (HRK million)    ]]</f>
        <v>-5.6547699999999992</v>
      </c>
      <c r="BN371" s="12">
        <f>Table1[[#This Row],[Total (HRK million)      ]]*1000000/Table1[[#This Row],[Population 2014]]</f>
        <v>-485.01329445063891</v>
      </c>
      <c r="BO371" s="94">
        <v>2</v>
      </c>
      <c r="BP371" s="53">
        <v>4</v>
      </c>
      <c r="BQ371" s="55">
        <v>5</v>
      </c>
      <c r="BR371" s="26">
        <v>4</v>
      </c>
      <c r="BS371" s="13">
        <v>3</v>
      </c>
      <c r="BT371" s="13">
        <v>4</v>
      </c>
      <c r="BU371" s="13">
        <v>2</v>
      </c>
      <c r="BV371" s="13">
        <v>1</v>
      </c>
      <c r="BW371" s="56">
        <v>2</v>
      </c>
    </row>
    <row r="372" spans="1:75" x14ac:dyDescent="0.25">
      <c r="A372" s="14" t="s">
        <v>607</v>
      </c>
      <c r="B372" s="15" t="s">
        <v>671</v>
      </c>
      <c r="C372" s="41" t="s">
        <v>629</v>
      </c>
      <c r="D372" s="45">
        <v>16859</v>
      </c>
      <c r="E372" s="44">
        <v>250.04610796</v>
      </c>
      <c r="F372" s="40">
        <f>Table1[[#This Row],[Total (HRK million)]]*1000000/Table1[[#This Row],[Population 2022]]</f>
        <v>14831.609701643039</v>
      </c>
      <c r="G372" s="44">
        <v>162.62189903000001</v>
      </c>
      <c r="H372" s="40">
        <f>Table1[[#This Row],[Total (HRK million)                ]]*1000000/Table1[[#This Row],[Population 2022]]</f>
        <v>9645.9991120469786</v>
      </c>
      <c r="I372" s="44">
        <v>87.424208930000006</v>
      </c>
      <c r="J372" s="40">
        <f>Table1[[#This Row],[Total (HRK million)                           ]]*1000000/Table1[[#This Row],[Population 2022]]</f>
        <v>5185.6105895960618</v>
      </c>
      <c r="K372" s="45">
        <v>16607</v>
      </c>
      <c r="L372" s="44">
        <v>166.908074</v>
      </c>
      <c r="M372" s="40">
        <f>Table1[[#This Row],[Total (HRK million)  ]]*1000000/Table1[[#This Row],[Population 2021]]</f>
        <v>10050.465105076173</v>
      </c>
      <c r="N372" s="44">
        <v>161.69082399999999</v>
      </c>
      <c r="O372" s="40">
        <f>Table1[[#This Row],[Total (HRK million)                 ]]*1000000/Table1[[#This Row],[Population 2021]]</f>
        <v>9736.3054133798996</v>
      </c>
      <c r="P372" s="44">
        <v>5.217250000000007</v>
      </c>
      <c r="Q372" s="40">
        <f>Table1[[#This Row],[Total (HRK million)                            ]]*1000000/Table1[[#This Row],[Population 2021]]</f>
        <v>314.15969169627311</v>
      </c>
      <c r="R372" s="64">
        <v>17956</v>
      </c>
      <c r="S372" s="35">
        <v>134.79818399999999</v>
      </c>
      <c r="T372" s="36">
        <f>Table1[[#This Row],[Total (HRK million)   ]]*1000000/Table1[[#This Row],[Population 2020]]</f>
        <v>7507.1387836934728</v>
      </c>
      <c r="U372" s="35">
        <v>161.63215099999999</v>
      </c>
      <c r="V372" s="36">
        <f>Table1[[#This Row],[Total (HRK million)                  ]]*1000000/Table1[[#This Row],[Population 2020]]</f>
        <v>9001.5677767877041</v>
      </c>
      <c r="W372" s="35">
        <f>Table1[[#This Row],[Total (HRK million)   ]]-Table1[[#This Row],[Total (HRK million)                  ]]</f>
        <v>-26.833967000000001</v>
      </c>
      <c r="X372" s="36">
        <f>Table1[[#This Row],[Total (HRK million)                             ]]*1000000/Table1[[#This Row],[Population 2020]]</f>
        <v>-1494.4289930942302</v>
      </c>
      <c r="Y372" s="68">
        <v>17833</v>
      </c>
      <c r="Z372" s="7">
        <v>153.07673800000001</v>
      </c>
      <c r="AA372" s="6">
        <f>Table1[[#This Row],[Total (HRK million)                     ]]*1000000/Table1[[#This Row],[Population 2019                 ]]</f>
        <v>8583.9027645376555</v>
      </c>
      <c r="AB372" s="7">
        <v>146.698442</v>
      </c>
      <c r="AC372" s="6">
        <f>Table1[[#This Row],[Total (HRK million)                                   ]]*1000000/Table1[[#This Row],[Population 2019                 ]]</f>
        <v>8226.2346212078737</v>
      </c>
      <c r="AD372" s="7">
        <f>Table1[[#This Row],[Total (HRK million)                     ]]-Table1[[#This Row],[Total (HRK million)                                   ]]</f>
        <v>6.378296000000006</v>
      </c>
      <c r="AE372" s="8">
        <f>Table1[[#This Row],[Total (HRK million)                       ]]*1000000/Table1[[#This Row],[Population 2019                 ]]</f>
        <v>357.6681433297822</v>
      </c>
      <c r="AF372" s="6">
        <v>17502</v>
      </c>
      <c r="AG372" s="7">
        <v>186.98766699999999</v>
      </c>
      <c r="AH372" s="6">
        <f>Table1[[#This Row],[Total (HRK million)                                 ]]*1000000/Table1[[#This Row],[Population 2018]]</f>
        <v>10683.788538452749</v>
      </c>
      <c r="AI372" s="7">
        <v>212.56125700000001</v>
      </c>
      <c r="AJ372" s="6">
        <f>Table1[[#This Row],[Total (HRK million)                                     ]]*1000000/Table1[[#This Row],[Population 2018]]</f>
        <v>12144.969546337561</v>
      </c>
      <c r="AK372" s="7">
        <f>Table1[[#This Row],[Total (HRK million)                                 ]]-Table1[[#This Row],[Total (HRK million)                                     ]]</f>
        <v>-25.573590000000024</v>
      </c>
      <c r="AL372" s="8">
        <f>Table1[[#This Row],[Total (HRK million)                                      ]]*1000000/Table1[[#This Row],[Population 2018]]</f>
        <v>-1461.1810078848146</v>
      </c>
      <c r="AM372" s="9">
        <v>17279</v>
      </c>
      <c r="AN372" s="10">
        <v>151.135595</v>
      </c>
      <c r="AO372" s="11">
        <f>Table1[[#This Row],[Total (HRK million)                                         ]]*1000000/Table1[[#This Row],[Population 2017               ]]</f>
        <v>8746.7790381387804</v>
      </c>
      <c r="AP372" s="10">
        <v>181.28669400000001</v>
      </c>
      <c r="AQ372" s="11">
        <f>Table1[[#This Row],[Total (HRK million)                                          ]]*1000000/Table1[[#This Row],[Population 2017               ]]</f>
        <v>10491.735285606806</v>
      </c>
      <c r="AR372" s="10">
        <f>Table1[[#This Row],[Total (HRK million)                                         ]]-Table1[[#This Row],[Total (HRK million)                                          ]]</f>
        <v>-30.151099000000016</v>
      </c>
      <c r="AS372" s="11">
        <f>Table1[[#This Row],[Total (HRK million)                                                  ]]*1000000/Table1[[#This Row],[Population 2017               ]]</f>
        <v>-1744.9562474680256</v>
      </c>
      <c r="AT372" s="45">
        <v>17127</v>
      </c>
      <c r="AU372" s="46">
        <v>143.30392599999999</v>
      </c>
      <c r="AV372" s="13">
        <f>Table1[[#This Row],[Total (HRK million)                                ]]*1000000/Table1[[#This Row],[Population 2016]]</f>
        <v>8367.1352834705431</v>
      </c>
      <c r="AW372" s="46">
        <v>138.48895400000001</v>
      </c>
      <c r="AX372" s="13">
        <f>Table1[[#This Row],[Total (HRK million)                                                        ]]*1000000/Table1[[#This Row],[Population 2016]]</f>
        <v>8086.001868394932</v>
      </c>
      <c r="AY372" s="82">
        <f>Table1[[#This Row],[Total (HRK million)                                ]]-Table1[[#This Row],[Total (HRK million)                                                        ]]</f>
        <v>4.8149719999999832</v>
      </c>
      <c r="AZ372" s="13">
        <f>Table1[[#This Row],[Total (HRK million)                                                                      ]]*1000000/Table1[[#This Row],[Population 2016]]</f>
        <v>281.13341507561063</v>
      </c>
      <c r="BA372" s="68">
        <v>17000</v>
      </c>
      <c r="BB372" s="52">
        <v>146.579453</v>
      </c>
      <c r="BC372" s="13">
        <f>Table1[[#This Row],[Total (HRK million)                                                           ]]*1000000/Table1[[#This Row],[Population 2015]]</f>
        <v>8622.3207647058825</v>
      </c>
      <c r="BD372" s="52">
        <v>131.36862400000001</v>
      </c>
      <c r="BE372" s="13">
        <f>Table1[[#This Row],[Total (HRK million) ]]*1000000/Table1[[#This Row],[Population 2015]]</f>
        <v>7727.5661176470594</v>
      </c>
      <c r="BF372" s="82">
        <f>Table1[[#This Row],[Total (HRK million)                                                           ]]-Table1[[#This Row],[Total (HRK million) ]]</f>
        <v>15.21082899999999</v>
      </c>
      <c r="BG372" s="13">
        <f>Table1[[#This Row],[Total (HRK million)     ]]*1000000/Table1[[#This Row],[Population 2015]]</f>
        <v>894.75464705882291</v>
      </c>
      <c r="BH372" s="68">
        <v>16937</v>
      </c>
      <c r="BI372" s="88">
        <v>156.85430199999999</v>
      </c>
      <c r="BJ372" s="12">
        <f>Table1[[#This Row],[Total (HRK million)                                  ]]*1000000/Table1[[#This Row],[Population 2014]]</f>
        <v>9261.0439865383487</v>
      </c>
      <c r="BK372" s="88">
        <v>115.594182</v>
      </c>
      <c r="BL372" s="12">
        <f>Table1[[#This Row],[Total (HRK million)    ]]*1000000/Table1[[#This Row],[Population 2014]]</f>
        <v>6824.9502273129838</v>
      </c>
      <c r="BM372" s="88">
        <f>Table1[[#This Row],[Total (HRK million)                                  ]]-Table1[[#This Row],[Total (HRK million)    ]]</f>
        <v>41.260119999999986</v>
      </c>
      <c r="BN372" s="12">
        <f>Table1[[#This Row],[Total (HRK million)      ]]*1000000/Table1[[#This Row],[Population 2014]]</f>
        <v>2436.0937592253636</v>
      </c>
      <c r="BO372" s="94">
        <v>5</v>
      </c>
      <c r="BP372" s="53">
        <v>5</v>
      </c>
      <c r="BQ372" s="55">
        <v>5</v>
      </c>
      <c r="BR372" s="26">
        <v>5</v>
      </c>
      <c r="BS372" s="13">
        <v>5</v>
      </c>
      <c r="BT372" s="13">
        <v>4</v>
      </c>
      <c r="BU372" s="13">
        <v>5</v>
      </c>
      <c r="BV372" s="13">
        <v>5</v>
      </c>
      <c r="BW372" s="56">
        <v>4</v>
      </c>
    </row>
    <row r="373" spans="1:75" x14ac:dyDescent="0.25">
      <c r="A373" s="14" t="s">
        <v>608</v>
      </c>
      <c r="B373" s="15" t="s">
        <v>75</v>
      </c>
      <c r="C373" s="15" t="s">
        <v>369</v>
      </c>
      <c r="D373" s="45">
        <v>3422</v>
      </c>
      <c r="E373" s="44">
        <v>20.052302330000003</v>
      </c>
      <c r="F373" s="40">
        <f>Table1[[#This Row],[Total (HRK million)]]*1000000/Table1[[#This Row],[Population 2022]]</f>
        <v>5859.8195002922275</v>
      </c>
      <c r="G373" s="44">
        <v>17.963063089999999</v>
      </c>
      <c r="H373" s="40">
        <f>Table1[[#This Row],[Total (HRK million)                ]]*1000000/Table1[[#This Row],[Population 2022]]</f>
        <v>5249.2878696668613</v>
      </c>
      <c r="I373" s="44">
        <v>2.0892392400000022</v>
      </c>
      <c r="J373" s="40">
        <f>Table1[[#This Row],[Total (HRK million)                           ]]*1000000/Table1[[#This Row],[Population 2022]]</f>
        <v>610.53163062536589</v>
      </c>
      <c r="K373" s="45">
        <v>3430</v>
      </c>
      <c r="L373" s="44">
        <v>16.721581</v>
      </c>
      <c r="M373" s="40">
        <f>Table1[[#This Row],[Total (HRK million)  ]]*1000000/Table1[[#This Row],[Population 2021]]</f>
        <v>4875.0965014577259</v>
      </c>
      <c r="N373" s="44">
        <v>16.339842000000001</v>
      </c>
      <c r="O373" s="40">
        <f>Table1[[#This Row],[Total (HRK million)                 ]]*1000000/Table1[[#This Row],[Population 2021]]</f>
        <v>4763.8023323615162</v>
      </c>
      <c r="P373" s="44">
        <v>0.38173899999999961</v>
      </c>
      <c r="Q373" s="40">
        <f>Table1[[#This Row],[Total (HRK million)                            ]]*1000000/Table1[[#This Row],[Population 2021]]</f>
        <v>111.2941690962098</v>
      </c>
      <c r="R373" s="64">
        <v>3558</v>
      </c>
      <c r="S373" s="35">
        <v>14.173057999999999</v>
      </c>
      <c r="T373" s="36">
        <f>Table1[[#This Row],[Total (HRK million)   ]]*1000000/Table1[[#This Row],[Population 2020]]</f>
        <v>3983.4339516582349</v>
      </c>
      <c r="U373" s="35">
        <v>13.034815999999999</v>
      </c>
      <c r="V373" s="36">
        <f>Table1[[#This Row],[Total (HRK million)                  ]]*1000000/Table1[[#This Row],[Population 2020]]</f>
        <v>3663.5233277121979</v>
      </c>
      <c r="W373" s="35">
        <f>Table1[[#This Row],[Total (HRK million)   ]]-Table1[[#This Row],[Total (HRK million)                  ]]</f>
        <v>1.138242</v>
      </c>
      <c r="X373" s="36">
        <f>Table1[[#This Row],[Total (HRK million)                             ]]*1000000/Table1[[#This Row],[Population 2020]]</f>
        <v>319.91062394603711</v>
      </c>
      <c r="Y373" s="68">
        <v>3557</v>
      </c>
      <c r="Z373" s="7">
        <v>12.882738</v>
      </c>
      <c r="AA373" s="6">
        <f>Table1[[#This Row],[Total (HRK million)                     ]]*1000000/Table1[[#This Row],[Population 2019                 ]]</f>
        <v>3621.7987067753725</v>
      </c>
      <c r="AB373" s="7">
        <v>14.149521999999999</v>
      </c>
      <c r="AC373" s="6">
        <f>Table1[[#This Row],[Total (HRK million)                                   ]]*1000000/Table1[[#This Row],[Population 2019                 ]]</f>
        <v>3977.9370255833569</v>
      </c>
      <c r="AD373" s="7">
        <f>Table1[[#This Row],[Total (HRK million)                     ]]-Table1[[#This Row],[Total (HRK million)                                   ]]</f>
        <v>-1.2667839999999995</v>
      </c>
      <c r="AE373" s="8">
        <f>Table1[[#This Row],[Total (HRK million)                       ]]*1000000/Table1[[#This Row],[Population 2019                 ]]</f>
        <v>-356.13831880798415</v>
      </c>
      <c r="AF373" s="6">
        <v>3591</v>
      </c>
      <c r="AG373" s="7">
        <v>12.897674</v>
      </c>
      <c r="AH373" s="6">
        <f>Table1[[#This Row],[Total (HRK million)                                 ]]*1000000/Table1[[#This Row],[Population 2018]]</f>
        <v>3591.6663881927038</v>
      </c>
      <c r="AI373" s="7">
        <v>12.143988999999999</v>
      </c>
      <c r="AJ373" s="6">
        <f>Table1[[#This Row],[Total (HRK million)                                     ]]*1000000/Table1[[#This Row],[Population 2018]]</f>
        <v>3381.7847396268448</v>
      </c>
      <c r="AK373" s="7">
        <f>Table1[[#This Row],[Total (HRK million)                                 ]]-Table1[[#This Row],[Total (HRK million)                                     ]]</f>
        <v>0.75368500000000083</v>
      </c>
      <c r="AL373" s="8">
        <f>Table1[[#This Row],[Total (HRK million)                                      ]]*1000000/Table1[[#This Row],[Population 2018]]</f>
        <v>209.88164856585931</v>
      </c>
      <c r="AM373" s="9">
        <v>3609</v>
      </c>
      <c r="AN373" s="10">
        <v>10.485383000000001</v>
      </c>
      <c r="AO373" s="11">
        <f>Table1[[#This Row],[Total (HRK million)                                         ]]*1000000/Table1[[#This Row],[Population 2017               ]]</f>
        <v>2905.3430313106123</v>
      </c>
      <c r="AP373" s="10">
        <v>10.225542000000001</v>
      </c>
      <c r="AQ373" s="11">
        <f>Table1[[#This Row],[Total (HRK million)                                          ]]*1000000/Table1[[#This Row],[Population 2017               ]]</f>
        <v>2833.3449709060683</v>
      </c>
      <c r="AR373" s="10">
        <f>Table1[[#This Row],[Total (HRK million)                                         ]]-Table1[[#This Row],[Total (HRK million)                                          ]]</f>
        <v>0.25984099999999977</v>
      </c>
      <c r="AS373" s="11">
        <f>Table1[[#This Row],[Total (HRK million)                                                  ]]*1000000/Table1[[#This Row],[Population 2017               ]]</f>
        <v>71.998060404544134</v>
      </c>
      <c r="AT373" s="45">
        <v>3641</v>
      </c>
      <c r="AU373" s="46">
        <v>10.943564</v>
      </c>
      <c r="AV373" s="13">
        <f>Table1[[#This Row],[Total (HRK million)                                ]]*1000000/Table1[[#This Row],[Population 2016]]</f>
        <v>3005.6478989288657</v>
      </c>
      <c r="AW373" s="46">
        <v>9.8284450000000003</v>
      </c>
      <c r="AX373" s="13">
        <f>Table1[[#This Row],[Total (HRK million)                                                        ]]*1000000/Table1[[#This Row],[Population 2016]]</f>
        <v>2699.3806646525682</v>
      </c>
      <c r="AY373" s="82">
        <f>Table1[[#This Row],[Total (HRK million)                                ]]-Table1[[#This Row],[Total (HRK million)                                                        ]]</f>
        <v>1.115119</v>
      </c>
      <c r="AZ373" s="13">
        <f>Table1[[#This Row],[Total (HRK million)                                                                      ]]*1000000/Table1[[#This Row],[Population 2016]]</f>
        <v>306.2672342762977</v>
      </c>
      <c r="BA373" s="68">
        <v>3638</v>
      </c>
      <c r="BB373" s="52">
        <v>11.224715</v>
      </c>
      <c r="BC373" s="13">
        <f>Table1[[#This Row],[Total (HRK million)                                                           ]]*1000000/Table1[[#This Row],[Population 2015]]</f>
        <v>3085.4081913139089</v>
      </c>
      <c r="BD373" s="52">
        <v>11.897468</v>
      </c>
      <c r="BE373" s="13">
        <f>Table1[[#This Row],[Total (HRK million) ]]*1000000/Table1[[#This Row],[Population 2015]]</f>
        <v>3270.3320505772404</v>
      </c>
      <c r="BF373" s="82">
        <f>Table1[[#This Row],[Total (HRK million)                                                           ]]-Table1[[#This Row],[Total (HRK million) ]]</f>
        <v>-0.67275300000000016</v>
      </c>
      <c r="BG373" s="13">
        <f>Table1[[#This Row],[Total (HRK million)     ]]*1000000/Table1[[#This Row],[Population 2015]]</f>
        <v>-184.92385926333154</v>
      </c>
      <c r="BH373" s="68">
        <v>3630</v>
      </c>
      <c r="BI373" s="88">
        <v>10.488751000000001</v>
      </c>
      <c r="BJ373" s="12">
        <f>Table1[[#This Row],[Total (HRK million)                                  ]]*1000000/Table1[[#This Row],[Population 2014]]</f>
        <v>2889.463085399449</v>
      </c>
      <c r="BK373" s="88">
        <v>10.143451000000001</v>
      </c>
      <c r="BL373" s="12">
        <f>Table1[[#This Row],[Total (HRK million)    ]]*1000000/Table1[[#This Row],[Population 2014]]</f>
        <v>2794.3391184573002</v>
      </c>
      <c r="BM373" s="88">
        <f>Table1[[#This Row],[Total (HRK million)                                  ]]-Table1[[#This Row],[Total (HRK million)    ]]</f>
        <v>0.34529999999999994</v>
      </c>
      <c r="BN373" s="12">
        <f>Table1[[#This Row],[Total (HRK million)      ]]*1000000/Table1[[#This Row],[Population 2014]]</f>
        <v>95.123966942148741</v>
      </c>
      <c r="BO373" s="94">
        <v>5</v>
      </c>
      <c r="BP373" s="53">
        <v>5</v>
      </c>
      <c r="BQ373" s="55">
        <v>5</v>
      </c>
      <c r="BR373" s="26">
        <v>5</v>
      </c>
      <c r="BS373" s="13">
        <v>5</v>
      </c>
      <c r="BT373" s="13">
        <v>5</v>
      </c>
      <c r="BU373" s="13">
        <v>0</v>
      </c>
      <c r="BV373" s="13">
        <v>1</v>
      </c>
      <c r="BW373" s="56">
        <v>0</v>
      </c>
    </row>
    <row r="374" spans="1:75" x14ac:dyDescent="0.25">
      <c r="A374" s="14" t="s">
        <v>608</v>
      </c>
      <c r="B374" s="15" t="s">
        <v>660</v>
      </c>
      <c r="C374" s="15" t="s">
        <v>481</v>
      </c>
      <c r="D374" s="45">
        <v>1545</v>
      </c>
      <c r="E374" s="44">
        <v>13.811112020000001</v>
      </c>
      <c r="F374" s="40">
        <f>Table1[[#This Row],[Total (HRK million)]]*1000000/Table1[[#This Row],[Population 2022]]</f>
        <v>8939.2310809061491</v>
      </c>
      <c r="G374" s="44">
        <v>13.14640627</v>
      </c>
      <c r="H374" s="40">
        <f>Table1[[#This Row],[Total (HRK million)                ]]*1000000/Table1[[#This Row],[Population 2022]]</f>
        <v>8509.0008220064719</v>
      </c>
      <c r="I374" s="44">
        <v>0.66470575000000187</v>
      </c>
      <c r="J374" s="40">
        <f>Table1[[#This Row],[Total (HRK million)                           ]]*1000000/Table1[[#This Row],[Population 2022]]</f>
        <v>430.23025889967761</v>
      </c>
      <c r="K374" s="45">
        <v>1538</v>
      </c>
      <c r="L374" s="44">
        <v>11.488661</v>
      </c>
      <c r="M374" s="40">
        <f>Table1[[#This Row],[Total (HRK million)  ]]*1000000/Table1[[#This Row],[Population 2021]]</f>
        <v>7469.8706111833553</v>
      </c>
      <c r="N374" s="44">
        <v>10.995414</v>
      </c>
      <c r="O374" s="40">
        <f>Table1[[#This Row],[Total (HRK million)                 ]]*1000000/Table1[[#This Row],[Population 2021]]</f>
        <v>7149.1638491547465</v>
      </c>
      <c r="P374" s="44">
        <v>0.49324700000000021</v>
      </c>
      <c r="Q374" s="40">
        <f>Table1[[#This Row],[Total (HRK million)                            ]]*1000000/Table1[[#This Row],[Population 2021]]</f>
        <v>320.70676202860875</v>
      </c>
      <c r="R374" s="64">
        <v>1618</v>
      </c>
      <c r="S374" s="35">
        <v>8.7706769999999992</v>
      </c>
      <c r="T374" s="36">
        <f>Table1[[#This Row],[Total (HRK million)   ]]*1000000/Table1[[#This Row],[Population 2020]]</f>
        <v>5420.6903584672436</v>
      </c>
      <c r="U374" s="35">
        <v>7.9202959999999996</v>
      </c>
      <c r="V374" s="36">
        <f>Table1[[#This Row],[Total (HRK million)                  ]]*1000000/Table1[[#This Row],[Population 2020]]</f>
        <v>4895.114956736712</v>
      </c>
      <c r="W374" s="35">
        <f>Table1[[#This Row],[Total (HRK million)   ]]-Table1[[#This Row],[Total (HRK million)                  ]]</f>
        <v>0.85038099999999961</v>
      </c>
      <c r="X374" s="36">
        <f>Table1[[#This Row],[Total (HRK million)                             ]]*1000000/Table1[[#This Row],[Population 2020]]</f>
        <v>525.57540173053133</v>
      </c>
      <c r="Y374" s="68">
        <v>1626</v>
      </c>
      <c r="Z374" s="7">
        <v>8.3787950000000002</v>
      </c>
      <c r="AA374" s="6">
        <f>Table1[[#This Row],[Total (HRK million)                     ]]*1000000/Table1[[#This Row],[Population 2019                 ]]</f>
        <v>5153.0104551045506</v>
      </c>
      <c r="AB374" s="7">
        <v>8.6715440000000008</v>
      </c>
      <c r="AC374" s="6">
        <f>Table1[[#This Row],[Total (HRK million)                                   ]]*1000000/Table1[[#This Row],[Population 2019                 ]]</f>
        <v>5333.0528905289057</v>
      </c>
      <c r="AD374" s="7">
        <f>Table1[[#This Row],[Total (HRK million)                     ]]-Table1[[#This Row],[Total (HRK million)                                   ]]</f>
        <v>-0.29274900000000059</v>
      </c>
      <c r="AE374" s="8">
        <f>Table1[[#This Row],[Total (HRK million)                       ]]*1000000/Table1[[#This Row],[Population 2019                 ]]</f>
        <v>-180.04243542435461</v>
      </c>
      <c r="AF374" s="6">
        <v>1628</v>
      </c>
      <c r="AG374" s="7">
        <v>10.093102</v>
      </c>
      <c r="AH374" s="6">
        <f>Table1[[#This Row],[Total (HRK million)                                 ]]*1000000/Table1[[#This Row],[Population 2018]]</f>
        <v>6199.6941031941033</v>
      </c>
      <c r="AI374" s="7">
        <v>10.277863</v>
      </c>
      <c r="AJ374" s="6">
        <f>Table1[[#This Row],[Total (HRK million)                                     ]]*1000000/Table1[[#This Row],[Population 2018]]</f>
        <v>6313.1836609336606</v>
      </c>
      <c r="AK374" s="7">
        <f>Table1[[#This Row],[Total (HRK million)                                 ]]-Table1[[#This Row],[Total (HRK million)                                     ]]</f>
        <v>-0.18476099999999995</v>
      </c>
      <c r="AL374" s="8">
        <f>Table1[[#This Row],[Total (HRK million)                                      ]]*1000000/Table1[[#This Row],[Population 2018]]</f>
        <v>-113.48955773955771</v>
      </c>
      <c r="AM374" s="9">
        <v>1591</v>
      </c>
      <c r="AN374" s="10">
        <v>9.0439450000000008</v>
      </c>
      <c r="AO374" s="11">
        <f>Table1[[#This Row],[Total (HRK million)                                         ]]*1000000/Table1[[#This Row],[Population 2017               ]]</f>
        <v>5684.4406033940913</v>
      </c>
      <c r="AP374" s="10">
        <v>8.6777689999999996</v>
      </c>
      <c r="AQ374" s="11">
        <f>Table1[[#This Row],[Total (HRK million)                                          ]]*1000000/Table1[[#This Row],[Population 2017               ]]</f>
        <v>5454.2859836580765</v>
      </c>
      <c r="AR374" s="10">
        <f>Table1[[#This Row],[Total (HRK million)                                         ]]-Table1[[#This Row],[Total (HRK million)                                          ]]</f>
        <v>0.36617600000000117</v>
      </c>
      <c r="AS374" s="11">
        <f>Table1[[#This Row],[Total (HRK million)                                                  ]]*1000000/Table1[[#This Row],[Population 2017               ]]</f>
        <v>230.1546197360158</v>
      </c>
      <c r="AT374" s="45">
        <v>1587</v>
      </c>
      <c r="AU374" s="46">
        <v>8.7447339999999993</v>
      </c>
      <c r="AV374" s="13">
        <f>Table1[[#This Row],[Total (HRK million)                                ]]*1000000/Table1[[#This Row],[Population 2016]]</f>
        <v>5510.2293635790802</v>
      </c>
      <c r="AW374" s="46">
        <v>7.7811469999999998</v>
      </c>
      <c r="AX374" s="13">
        <f>Table1[[#This Row],[Total (HRK million)                                                        ]]*1000000/Table1[[#This Row],[Population 2016]]</f>
        <v>4903.0541902961559</v>
      </c>
      <c r="AY374" s="82">
        <f>Table1[[#This Row],[Total (HRK million)                                ]]-Table1[[#This Row],[Total (HRK million)                                                        ]]</f>
        <v>0.96358699999999953</v>
      </c>
      <c r="AZ374" s="13">
        <f>Table1[[#This Row],[Total (HRK million)                                                                      ]]*1000000/Table1[[#This Row],[Population 2016]]</f>
        <v>607.17517328292342</v>
      </c>
      <c r="BA374" s="68">
        <v>1582</v>
      </c>
      <c r="BB374" s="52">
        <v>7.7131720000000001</v>
      </c>
      <c r="BC374" s="13">
        <f>Table1[[#This Row],[Total (HRK million)                                                           ]]*1000000/Table1[[#This Row],[Population 2015]]</f>
        <v>4875.582806573957</v>
      </c>
      <c r="BD374" s="52">
        <v>7.2687030000000004</v>
      </c>
      <c r="BE374" s="13">
        <f>Table1[[#This Row],[Total (HRK million) ]]*1000000/Table1[[#This Row],[Population 2015]]</f>
        <v>4594.6289506953226</v>
      </c>
      <c r="BF374" s="82">
        <f>Table1[[#This Row],[Total (HRK million)                                                           ]]-Table1[[#This Row],[Total (HRK million) ]]</f>
        <v>0.44446899999999978</v>
      </c>
      <c r="BG374" s="13">
        <f>Table1[[#This Row],[Total (HRK million)     ]]*1000000/Table1[[#This Row],[Population 2015]]</f>
        <v>280.9538558786345</v>
      </c>
      <c r="BH374" s="68">
        <v>1579</v>
      </c>
      <c r="BI374" s="88">
        <v>11.883744999999999</v>
      </c>
      <c r="BJ374" s="12">
        <f>Table1[[#This Row],[Total (HRK million)                                  ]]*1000000/Table1[[#This Row],[Population 2014]]</f>
        <v>7526.120962634579</v>
      </c>
      <c r="BK374" s="88">
        <v>10.770434</v>
      </c>
      <c r="BL374" s="12">
        <f>Table1[[#This Row],[Total (HRK million)    ]]*1000000/Table1[[#This Row],[Population 2014]]</f>
        <v>6821.0474984167195</v>
      </c>
      <c r="BM374" s="88">
        <f>Table1[[#This Row],[Total (HRK million)                                  ]]-Table1[[#This Row],[Total (HRK million)    ]]</f>
        <v>1.1133109999999995</v>
      </c>
      <c r="BN374" s="12">
        <f>Table1[[#This Row],[Total (HRK million)      ]]*1000000/Table1[[#This Row],[Population 2014]]</f>
        <v>705.07346421785905</v>
      </c>
      <c r="BO374" s="94">
        <v>5</v>
      </c>
      <c r="BP374" s="53">
        <v>5</v>
      </c>
      <c r="BQ374" s="55">
        <v>4</v>
      </c>
      <c r="BR374" s="26">
        <v>4</v>
      </c>
      <c r="BS374" s="13">
        <v>4</v>
      </c>
      <c r="BT374" s="13">
        <v>2</v>
      </c>
      <c r="BU374" s="13">
        <v>2</v>
      </c>
      <c r="BV374" s="13">
        <v>2</v>
      </c>
      <c r="BW374" s="56">
        <v>1</v>
      </c>
    </row>
    <row r="375" spans="1:75" x14ac:dyDescent="0.25">
      <c r="A375" s="14" t="s">
        <v>608</v>
      </c>
      <c r="B375" s="15" t="s">
        <v>75</v>
      </c>
      <c r="C375" s="15" t="s">
        <v>370</v>
      </c>
      <c r="D375" s="49">
        <v>661</v>
      </c>
      <c r="E375" s="46">
        <v>11.705623259999999</v>
      </c>
      <c r="F375" s="36">
        <f>Table1[[#This Row],[Total (HRK million)]]*1000000/Table1[[#This Row],[Population 2022]]</f>
        <v>17708.961059001511</v>
      </c>
      <c r="G375" s="46">
        <v>8.6546675999999998</v>
      </c>
      <c r="H375" s="36">
        <f>Table1[[#This Row],[Total (HRK million)                ]]*1000000/Table1[[#This Row],[Population 2022]]</f>
        <v>13093.294402420574</v>
      </c>
      <c r="I375" s="46">
        <v>3.0509556600000001</v>
      </c>
      <c r="J375" s="36">
        <f>Table1[[#This Row],[Total (HRK million)                           ]]*1000000/Table1[[#This Row],[Population 2022]]</f>
        <v>4615.6666565809383</v>
      </c>
      <c r="K375" s="49">
        <v>669</v>
      </c>
      <c r="L375" s="46">
        <v>10.621775</v>
      </c>
      <c r="M375" s="36">
        <f>Table1[[#This Row],[Total (HRK million)  ]]*1000000/Table1[[#This Row],[Population 2021]]</f>
        <v>15877.092675635276</v>
      </c>
      <c r="N375" s="46">
        <v>9.6348889999999994</v>
      </c>
      <c r="O375" s="36">
        <f>Table1[[#This Row],[Total (HRK million)                 ]]*1000000/Table1[[#This Row],[Population 2021]]</f>
        <v>14401.926756352765</v>
      </c>
      <c r="P375" s="46">
        <v>0.98688600000000015</v>
      </c>
      <c r="Q375" s="36">
        <f>Table1[[#This Row],[Total (HRK million)                            ]]*1000000/Table1[[#This Row],[Population 2021]]</f>
        <v>1475.1659192825114</v>
      </c>
      <c r="R375" s="64">
        <v>762</v>
      </c>
      <c r="S375" s="35">
        <v>8.2071199999999997</v>
      </c>
      <c r="T375" s="36">
        <f>Table1[[#This Row],[Total (HRK million)   ]]*1000000/Table1[[#This Row],[Population 2020]]</f>
        <v>10770.498687664041</v>
      </c>
      <c r="U375" s="35">
        <v>7.1747529999999999</v>
      </c>
      <c r="V375" s="36">
        <f>Table1[[#This Row],[Total (HRK million)                  ]]*1000000/Table1[[#This Row],[Population 2020]]</f>
        <v>9415.6863517060374</v>
      </c>
      <c r="W375" s="35">
        <f>Table1[[#This Row],[Total (HRK million)   ]]-Table1[[#This Row],[Total (HRK million)                  ]]</f>
        <v>1.0323669999999998</v>
      </c>
      <c r="X375" s="36">
        <f>Table1[[#This Row],[Total (HRK million)                             ]]*1000000/Table1[[#This Row],[Population 2020]]</f>
        <v>1354.812335958005</v>
      </c>
      <c r="Y375" s="68">
        <v>756</v>
      </c>
      <c r="Z375" s="7">
        <v>7.7344790000000003</v>
      </c>
      <c r="AA375" s="6">
        <f>Table1[[#This Row],[Total (HRK million)                     ]]*1000000/Table1[[#This Row],[Population 2019                 ]]</f>
        <v>10230.792328042327</v>
      </c>
      <c r="AB375" s="7">
        <v>6.9412950000000002</v>
      </c>
      <c r="AC375" s="6">
        <f>Table1[[#This Row],[Total (HRK million)                                   ]]*1000000/Table1[[#This Row],[Population 2019                 ]]</f>
        <v>9181.6071428571431</v>
      </c>
      <c r="AD375" s="7">
        <f>Table1[[#This Row],[Total (HRK million)                     ]]-Table1[[#This Row],[Total (HRK million)                                   ]]</f>
        <v>0.79318400000000011</v>
      </c>
      <c r="AE375" s="8">
        <f>Table1[[#This Row],[Total (HRK million)                       ]]*1000000/Table1[[#This Row],[Population 2019                 ]]</f>
        <v>1049.1851851851854</v>
      </c>
      <c r="AF375" s="6">
        <v>739</v>
      </c>
      <c r="AG375" s="7">
        <v>4.0517339999999997</v>
      </c>
      <c r="AH375" s="6">
        <f>Table1[[#This Row],[Total (HRK million)                                 ]]*1000000/Table1[[#This Row],[Population 2018]]</f>
        <v>5482.7253044654935</v>
      </c>
      <c r="AI375" s="7">
        <v>5.3078500000000002</v>
      </c>
      <c r="AJ375" s="6">
        <f>Table1[[#This Row],[Total (HRK million)                                     ]]*1000000/Table1[[#This Row],[Population 2018]]</f>
        <v>7182.4763193504732</v>
      </c>
      <c r="AK375" s="7">
        <f>Table1[[#This Row],[Total (HRK million)                                 ]]-Table1[[#This Row],[Total (HRK million)                                     ]]</f>
        <v>-1.2561160000000005</v>
      </c>
      <c r="AL375" s="8">
        <f>Table1[[#This Row],[Total (HRK million)                                      ]]*1000000/Table1[[#This Row],[Population 2018]]</f>
        <v>-1699.7510148849803</v>
      </c>
      <c r="AM375" s="9">
        <v>757</v>
      </c>
      <c r="AN375" s="10">
        <v>5.3467359999999999</v>
      </c>
      <c r="AO375" s="11">
        <f>Table1[[#This Row],[Total (HRK million)                                         ]]*1000000/Table1[[#This Row],[Population 2017               ]]</f>
        <v>7063.0594451783354</v>
      </c>
      <c r="AP375" s="10">
        <v>3.5621860000000001</v>
      </c>
      <c r="AQ375" s="11">
        <f>Table1[[#This Row],[Total (HRK million)                                          ]]*1000000/Table1[[#This Row],[Population 2017               ]]</f>
        <v>4705.6618229854694</v>
      </c>
      <c r="AR375" s="10">
        <f>Table1[[#This Row],[Total (HRK million)                                         ]]-Table1[[#This Row],[Total (HRK million)                                          ]]</f>
        <v>1.7845499999999999</v>
      </c>
      <c r="AS375" s="11">
        <f>Table1[[#This Row],[Total (HRK million)                                                  ]]*1000000/Table1[[#This Row],[Population 2017               ]]</f>
        <v>2357.3976221928665</v>
      </c>
      <c r="AT375" s="45">
        <v>742</v>
      </c>
      <c r="AU375" s="46">
        <v>4.1194629999999997</v>
      </c>
      <c r="AV375" s="13">
        <f>Table1[[#This Row],[Total (HRK million)                                ]]*1000000/Table1[[#This Row],[Population 2016]]</f>
        <v>5551.8369272237187</v>
      </c>
      <c r="AW375" s="46">
        <v>4.375381</v>
      </c>
      <c r="AX375" s="13">
        <f>Table1[[#This Row],[Total (HRK million)                                                        ]]*1000000/Table1[[#This Row],[Population 2016]]</f>
        <v>5896.7398921832882</v>
      </c>
      <c r="AY375" s="82">
        <f>Table1[[#This Row],[Total (HRK million)                                ]]-Table1[[#This Row],[Total (HRK million)                                                        ]]</f>
        <v>-0.25591800000000031</v>
      </c>
      <c r="AZ375" s="13">
        <f>Table1[[#This Row],[Total (HRK million)                                                                      ]]*1000000/Table1[[#This Row],[Population 2016]]</f>
        <v>-344.90296495956915</v>
      </c>
      <c r="BA375" s="68">
        <v>735</v>
      </c>
      <c r="BB375" s="52">
        <v>6.2299670000000003</v>
      </c>
      <c r="BC375" s="13">
        <f>Table1[[#This Row],[Total (HRK million)                                                           ]]*1000000/Table1[[#This Row],[Population 2015]]</f>
        <v>8476.1455782312933</v>
      </c>
      <c r="BD375" s="52">
        <v>6.6153919999999999</v>
      </c>
      <c r="BE375" s="13">
        <f>Table1[[#This Row],[Total (HRK million) ]]*1000000/Table1[[#This Row],[Population 2015]]</f>
        <v>9000.5333333333328</v>
      </c>
      <c r="BF375" s="82">
        <f>Table1[[#This Row],[Total (HRK million)                                                           ]]-Table1[[#This Row],[Total (HRK million) ]]</f>
        <v>-0.38542499999999968</v>
      </c>
      <c r="BG375" s="13">
        <f>Table1[[#This Row],[Total (HRK million)     ]]*1000000/Table1[[#This Row],[Population 2015]]</f>
        <v>-524.38775510204039</v>
      </c>
      <c r="BH375" s="68">
        <v>745</v>
      </c>
      <c r="BI375" s="88">
        <v>5.5237350000000003</v>
      </c>
      <c r="BJ375" s="12">
        <f>Table1[[#This Row],[Total (HRK million)                                  ]]*1000000/Table1[[#This Row],[Population 2014]]</f>
        <v>7414.4093959731545</v>
      </c>
      <c r="BK375" s="88">
        <v>5.3600519999999996</v>
      </c>
      <c r="BL375" s="12">
        <f>Table1[[#This Row],[Total (HRK million)    ]]*1000000/Table1[[#This Row],[Population 2014]]</f>
        <v>7194.7006711409394</v>
      </c>
      <c r="BM375" s="88">
        <f>Table1[[#This Row],[Total (HRK million)                                  ]]-Table1[[#This Row],[Total (HRK million)    ]]</f>
        <v>0.16368300000000069</v>
      </c>
      <c r="BN375" s="12">
        <f>Table1[[#This Row],[Total (HRK million)      ]]*1000000/Table1[[#This Row],[Population 2014]]</f>
        <v>219.70872483221569</v>
      </c>
      <c r="BO375" s="94">
        <v>4</v>
      </c>
      <c r="BP375" s="53">
        <v>3</v>
      </c>
      <c r="BQ375" s="55">
        <v>0</v>
      </c>
      <c r="BR375" s="26">
        <v>1</v>
      </c>
      <c r="BS375" s="13">
        <v>0</v>
      </c>
      <c r="BT375" s="13">
        <v>0</v>
      </c>
      <c r="BU375" s="13">
        <v>1</v>
      </c>
      <c r="BV375" s="13">
        <v>0</v>
      </c>
      <c r="BW375" s="56">
        <v>0</v>
      </c>
    </row>
    <row r="376" spans="1:75" x14ac:dyDescent="0.25">
      <c r="A376" s="14" t="s">
        <v>607</v>
      </c>
      <c r="B376" s="15" t="s">
        <v>673</v>
      </c>
      <c r="C376" s="15" t="s">
        <v>67</v>
      </c>
      <c r="D376" s="45">
        <v>21922</v>
      </c>
      <c r="E376" s="44">
        <v>122.92507856</v>
      </c>
      <c r="F376" s="40">
        <f>Table1[[#This Row],[Total (HRK million)]]*1000000/Table1[[#This Row],[Population 2022]]</f>
        <v>5607.3842970531887</v>
      </c>
      <c r="G376" s="44">
        <v>105.44629031000001</v>
      </c>
      <c r="H376" s="40">
        <f>Table1[[#This Row],[Total (HRK million)                ]]*1000000/Table1[[#This Row],[Population 2022]]</f>
        <v>4810.0670700665996</v>
      </c>
      <c r="I376" s="44">
        <v>17.478788250000001</v>
      </c>
      <c r="J376" s="40">
        <f>Table1[[#This Row],[Total (HRK million)                           ]]*1000000/Table1[[#This Row],[Population 2022]]</f>
        <v>797.31722698658882</v>
      </c>
      <c r="K376" s="45">
        <v>22294</v>
      </c>
      <c r="L376" s="44">
        <v>104.41780199999999</v>
      </c>
      <c r="M376" s="40">
        <f>Table1[[#This Row],[Total (HRK million)  ]]*1000000/Table1[[#This Row],[Population 2021]]</f>
        <v>4683.6728267695344</v>
      </c>
      <c r="N376" s="44">
        <v>99.584528000000006</v>
      </c>
      <c r="O376" s="40">
        <f>Table1[[#This Row],[Total (HRK million)                 ]]*1000000/Table1[[#This Row],[Population 2021]]</f>
        <v>4466.8757513232258</v>
      </c>
      <c r="P376" s="44">
        <v>4.8332739999999887</v>
      </c>
      <c r="Q376" s="40">
        <f>Table1[[#This Row],[Total (HRK million)                            ]]*1000000/Table1[[#This Row],[Population 2021]]</f>
        <v>216.79707544630793</v>
      </c>
      <c r="R376" s="64">
        <v>22896</v>
      </c>
      <c r="S376" s="35">
        <v>94.212003999999993</v>
      </c>
      <c r="T376" s="36">
        <f>Table1[[#This Row],[Total (HRK million)   ]]*1000000/Table1[[#This Row],[Population 2020]]</f>
        <v>4114.7800489168412</v>
      </c>
      <c r="U376" s="35">
        <v>96.534670000000006</v>
      </c>
      <c r="V376" s="36">
        <f>Table1[[#This Row],[Total (HRK million)                  ]]*1000000/Table1[[#This Row],[Population 2020]]</f>
        <v>4216.2242313067782</v>
      </c>
      <c r="W376" s="35">
        <f>Table1[[#This Row],[Total (HRK million)   ]]-Table1[[#This Row],[Total (HRK million)                  ]]</f>
        <v>-2.3226660000000123</v>
      </c>
      <c r="X376" s="36">
        <f>Table1[[#This Row],[Total (HRK million)                             ]]*1000000/Table1[[#This Row],[Population 2020]]</f>
        <v>-101.44418238993764</v>
      </c>
      <c r="Y376" s="68">
        <v>23155</v>
      </c>
      <c r="Z376" s="7">
        <v>105.96044999999999</v>
      </c>
      <c r="AA376" s="6">
        <f>Table1[[#This Row],[Total (HRK million)                     ]]*1000000/Table1[[#This Row],[Population 2019                 ]]</f>
        <v>4576.1369034765712</v>
      </c>
      <c r="AB376" s="7">
        <v>89.641583999999995</v>
      </c>
      <c r="AC376" s="6">
        <f>Table1[[#This Row],[Total (HRK million)                                   ]]*1000000/Table1[[#This Row],[Population 2019                 ]]</f>
        <v>3871.3705031310733</v>
      </c>
      <c r="AD376" s="7">
        <f>Table1[[#This Row],[Total (HRK million)                     ]]-Table1[[#This Row],[Total (HRK million)                                   ]]</f>
        <v>16.318866</v>
      </c>
      <c r="AE376" s="8">
        <f>Table1[[#This Row],[Total (HRK million)                       ]]*1000000/Table1[[#This Row],[Population 2019                 ]]</f>
        <v>704.76640034549769</v>
      </c>
      <c r="AF376" s="6">
        <v>23572</v>
      </c>
      <c r="AG376" s="7">
        <v>92.385822000000005</v>
      </c>
      <c r="AH376" s="6">
        <f>Table1[[#This Row],[Total (HRK million)                                 ]]*1000000/Table1[[#This Row],[Population 2018]]</f>
        <v>3919.303495672832</v>
      </c>
      <c r="AI376" s="7">
        <v>94.877765999999994</v>
      </c>
      <c r="AJ376" s="6">
        <f>Table1[[#This Row],[Total (HRK million)                                     ]]*1000000/Table1[[#This Row],[Population 2018]]</f>
        <v>4025.0197692177157</v>
      </c>
      <c r="AK376" s="7">
        <f>Table1[[#This Row],[Total (HRK million)                                 ]]-Table1[[#This Row],[Total (HRK million)                                     ]]</f>
        <v>-2.4919439999999895</v>
      </c>
      <c r="AL376" s="8">
        <f>Table1[[#This Row],[Total (HRK million)                                      ]]*1000000/Table1[[#This Row],[Population 2018]]</f>
        <v>-105.71627354488331</v>
      </c>
      <c r="AM376" s="9">
        <v>23968</v>
      </c>
      <c r="AN376" s="10">
        <v>66.817695999999998</v>
      </c>
      <c r="AO376" s="11">
        <f>Table1[[#This Row],[Total (HRK million)                                         ]]*1000000/Table1[[#This Row],[Population 2017               ]]</f>
        <v>2787.7877169559411</v>
      </c>
      <c r="AP376" s="10">
        <v>80.956924999999998</v>
      </c>
      <c r="AQ376" s="11">
        <f>Table1[[#This Row],[Total (HRK million)                                          ]]*1000000/Table1[[#This Row],[Population 2017               ]]</f>
        <v>3377.7088200934581</v>
      </c>
      <c r="AR376" s="10">
        <f>Table1[[#This Row],[Total (HRK million)                                         ]]-Table1[[#This Row],[Total (HRK million)                                          ]]</f>
        <v>-14.139229</v>
      </c>
      <c r="AS376" s="11">
        <f>Table1[[#This Row],[Total (HRK million)                                                  ]]*1000000/Table1[[#This Row],[Population 2017               ]]</f>
        <v>-589.92110313751664</v>
      </c>
      <c r="AT376" s="45">
        <v>24522</v>
      </c>
      <c r="AU376" s="46">
        <v>65.360157999999998</v>
      </c>
      <c r="AV376" s="13">
        <f>Table1[[#This Row],[Total (HRK million)                                ]]*1000000/Table1[[#This Row],[Population 2016]]</f>
        <v>2665.3681592039802</v>
      </c>
      <c r="AW376" s="46">
        <v>83.899655999999993</v>
      </c>
      <c r="AX376" s="13">
        <f>Table1[[#This Row],[Total (HRK million)                                                        ]]*1000000/Table1[[#This Row],[Population 2016]]</f>
        <v>3421.403474431123</v>
      </c>
      <c r="AY376" s="82">
        <f>Table1[[#This Row],[Total (HRK million)                                ]]-Table1[[#This Row],[Total (HRK million)                                                        ]]</f>
        <v>-18.539497999999995</v>
      </c>
      <c r="AZ376" s="13">
        <f>Table1[[#This Row],[Total (HRK million)                                                                      ]]*1000000/Table1[[#This Row],[Population 2016]]</f>
        <v>-756.03531522714286</v>
      </c>
      <c r="BA376" s="68">
        <v>24978</v>
      </c>
      <c r="BB376" s="52">
        <v>64.876248000000004</v>
      </c>
      <c r="BC376" s="13">
        <f>Table1[[#This Row],[Total (HRK million)                                                           ]]*1000000/Table1[[#This Row],[Population 2015]]</f>
        <v>2597.3355753062697</v>
      </c>
      <c r="BD376" s="52">
        <v>60.896737999999999</v>
      </c>
      <c r="BE376" s="13">
        <f>Table1[[#This Row],[Total (HRK million) ]]*1000000/Table1[[#This Row],[Population 2015]]</f>
        <v>2438.0149731763954</v>
      </c>
      <c r="BF376" s="82">
        <f>Table1[[#This Row],[Total (HRK million)                                                           ]]-Table1[[#This Row],[Total (HRK million) ]]</f>
        <v>3.9795100000000048</v>
      </c>
      <c r="BG376" s="13">
        <f>Table1[[#This Row],[Total (HRK million)     ]]*1000000/Table1[[#This Row],[Population 2015]]</f>
        <v>159.32060212987449</v>
      </c>
      <c r="BH376" s="68">
        <v>25455</v>
      </c>
      <c r="BI376" s="88">
        <v>72.143253000000001</v>
      </c>
      <c r="BJ376" s="12">
        <f>Table1[[#This Row],[Total (HRK million)                                  ]]*1000000/Table1[[#This Row],[Population 2014]]</f>
        <v>2834.1486152032999</v>
      </c>
      <c r="BK376" s="88">
        <v>68.322478000000004</v>
      </c>
      <c r="BL376" s="12">
        <f>Table1[[#This Row],[Total (HRK million)    ]]*1000000/Table1[[#This Row],[Population 2014]]</f>
        <v>2684.0494205460618</v>
      </c>
      <c r="BM376" s="88">
        <f>Table1[[#This Row],[Total (HRK million)                                  ]]-Table1[[#This Row],[Total (HRK million)    ]]</f>
        <v>3.8207749999999976</v>
      </c>
      <c r="BN376" s="12">
        <f>Table1[[#This Row],[Total (HRK million)      ]]*1000000/Table1[[#This Row],[Population 2014]]</f>
        <v>150.09919465723817</v>
      </c>
      <c r="BO376" s="94">
        <v>5</v>
      </c>
      <c r="BP376" s="53">
        <v>5</v>
      </c>
      <c r="BQ376" s="55">
        <v>5</v>
      </c>
      <c r="BR376" s="26">
        <v>5</v>
      </c>
      <c r="BS376" s="13">
        <v>5</v>
      </c>
      <c r="BT376" s="13">
        <v>5</v>
      </c>
      <c r="BU376" s="13">
        <v>2</v>
      </c>
      <c r="BV376" s="13">
        <v>3</v>
      </c>
      <c r="BW376" s="56">
        <v>1</v>
      </c>
    </row>
    <row r="377" spans="1:75" x14ac:dyDescent="0.25">
      <c r="A377" s="14" t="s">
        <v>606</v>
      </c>
      <c r="B377" s="15" t="s">
        <v>673</v>
      </c>
      <c r="C377" s="15" t="s">
        <v>132</v>
      </c>
      <c r="D377" s="45">
        <v>62451</v>
      </c>
      <c r="E377" s="44">
        <v>113.47877928</v>
      </c>
      <c r="F377" s="40">
        <f>Table1[[#This Row],[Total (HRK million)]]*1000000/Table1[[#This Row],[Population 2022]]</f>
        <v>1817.085063169525</v>
      </c>
      <c r="G377" s="44">
        <v>108.37453022</v>
      </c>
      <c r="H377" s="40">
        <f>Table1[[#This Row],[Total (HRK million)                ]]*1000000/Table1[[#This Row],[Population 2022]]</f>
        <v>1735.3530002722134</v>
      </c>
      <c r="I377" s="44">
        <v>5.1042490600000026</v>
      </c>
      <c r="J377" s="40">
        <f>Table1[[#This Row],[Total (HRK million)                           ]]*1000000/Table1[[#This Row],[Population 2022]]</f>
        <v>81.732062897311536</v>
      </c>
      <c r="K377" s="45">
        <v>64084</v>
      </c>
      <c r="L377" s="44">
        <v>154.240926</v>
      </c>
      <c r="M377" s="40">
        <f>Table1[[#This Row],[Total (HRK million)  ]]*1000000/Table1[[#This Row],[Population 2021]]</f>
        <v>2406.8554709443856</v>
      </c>
      <c r="N377" s="44">
        <v>135.15553399999999</v>
      </c>
      <c r="O377" s="40">
        <f>Table1[[#This Row],[Total (HRK million)                 ]]*1000000/Table1[[#This Row],[Population 2021]]</f>
        <v>2109.0371075463454</v>
      </c>
      <c r="P377" s="44">
        <v>19.085392000000013</v>
      </c>
      <c r="Q377" s="40">
        <f>Table1[[#This Row],[Total (HRK million)                            ]]*1000000/Table1[[#This Row],[Population 2021]]</f>
        <v>297.81836339804022</v>
      </c>
      <c r="R377" s="65">
        <v>65134</v>
      </c>
      <c r="S377" s="35">
        <v>112.54473400000001</v>
      </c>
      <c r="T377" s="36">
        <f>Table1[[#This Row],[Total (HRK million)   ]]*1000000/Table1[[#This Row],[Population 2020]]</f>
        <v>1727.8953234869653</v>
      </c>
      <c r="U377" s="35">
        <v>111.892206</v>
      </c>
      <c r="V377" s="36">
        <f>Table1[[#This Row],[Total (HRK million)                  ]]*1000000/Table1[[#This Row],[Population 2020]]</f>
        <v>1717.8770841649523</v>
      </c>
      <c r="W377" s="35">
        <f>Table1[[#This Row],[Total (HRK million)   ]]-Table1[[#This Row],[Total (HRK million)                  ]]</f>
        <v>0.65252800000000377</v>
      </c>
      <c r="X377" s="36">
        <f>Table1[[#This Row],[Total (HRK million)                             ]]*1000000/Table1[[#This Row],[Population 2020]]</f>
        <v>10.018239322013137</v>
      </c>
      <c r="Y377" s="68">
        <v>66256</v>
      </c>
      <c r="Z377" s="7">
        <v>99.238640000000004</v>
      </c>
      <c r="AA377" s="6">
        <f>Table1[[#This Row],[Total (HRK million)                     ]]*1000000/Table1[[#This Row],[Population 2019                 ]]</f>
        <v>1497.8060854865973</v>
      </c>
      <c r="AB377" s="7">
        <v>92.436811000000006</v>
      </c>
      <c r="AC377" s="6">
        <f>Table1[[#This Row],[Total (HRK million)                                   ]]*1000000/Table1[[#This Row],[Population 2019                 ]]</f>
        <v>1395.1462659985511</v>
      </c>
      <c r="AD377" s="7">
        <f>Table1[[#This Row],[Total (HRK million)                     ]]-Table1[[#This Row],[Total (HRK million)                                   ]]</f>
        <v>6.8018289999999979</v>
      </c>
      <c r="AE377" s="8">
        <f>Table1[[#This Row],[Total (HRK million)                       ]]*1000000/Table1[[#This Row],[Population 2019                 ]]</f>
        <v>102.65981948804634</v>
      </c>
      <c r="AF377" s="6">
        <v>67028</v>
      </c>
      <c r="AG377" s="7">
        <v>97.450151000000005</v>
      </c>
      <c r="AH377" s="6">
        <f>Table1[[#This Row],[Total (HRK million)                                 ]]*1000000/Table1[[#This Row],[Population 2018]]</f>
        <v>1453.8722772572655</v>
      </c>
      <c r="AI377" s="7">
        <v>89.839527000000004</v>
      </c>
      <c r="AJ377" s="6">
        <f>Table1[[#This Row],[Total (HRK million)                                     ]]*1000000/Table1[[#This Row],[Population 2018]]</f>
        <v>1340.3283254759206</v>
      </c>
      <c r="AK377" s="7">
        <f>Table1[[#This Row],[Total (HRK million)                                 ]]-Table1[[#This Row],[Total (HRK million)                                     ]]</f>
        <v>7.6106240000000014</v>
      </c>
      <c r="AL377" s="8">
        <f>Table1[[#This Row],[Total (HRK million)                                      ]]*1000000/Table1[[#This Row],[Population 2018]]</f>
        <v>113.54395178134513</v>
      </c>
      <c r="AM377" s="17">
        <v>68708</v>
      </c>
      <c r="AN377" s="10">
        <v>114.119175</v>
      </c>
      <c r="AO377" s="24">
        <f>Table1[[#This Row],[Total (HRK million)                                         ]]*1000000/Table1[[#This Row],[Population 2017               ]]</f>
        <v>1660.92994993305</v>
      </c>
      <c r="AP377" s="10">
        <v>108.657004</v>
      </c>
      <c r="AQ377" s="11">
        <f>Table1[[#This Row],[Total (HRK million)                                          ]]*1000000/Table1[[#This Row],[Population 2017               ]]</f>
        <v>1581.4316236828317</v>
      </c>
      <c r="AR377" s="10">
        <f>Table1[[#This Row],[Total (HRK million)                                         ]]-Table1[[#This Row],[Total (HRK million)                                          ]]</f>
        <v>5.4621709999999979</v>
      </c>
      <c r="AS377" s="11">
        <f>Table1[[#This Row],[Total (HRK million)                                                  ]]*1000000/Table1[[#This Row],[Population 2017               ]]</f>
        <v>79.498326250218284</v>
      </c>
      <c r="AT377" s="45">
        <v>70937</v>
      </c>
      <c r="AU377" s="46">
        <v>82.724300999999997</v>
      </c>
      <c r="AV377" s="13">
        <f>Table1[[#This Row],[Total (HRK million)                                ]]*1000000/Table1[[#This Row],[Population 2016]]</f>
        <v>1166.1657668071668</v>
      </c>
      <c r="AW377" s="46">
        <v>76.523465999999999</v>
      </c>
      <c r="AX377" s="13">
        <f>Table1[[#This Row],[Total (HRK million)                                                        ]]*1000000/Table1[[#This Row],[Population 2016]]</f>
        <v>1078.7524986960261</v>
      </c>
      <c r="AY377" s="82">
        <f>Table1[[#This Row],[Total (HRK million)                                ]]-Table1[[#This Row],[Total (HRK million)                                                        ]]</f>
        <v>6.2008349999999979</v>
      </c>
      <c r="AZ377" s="13">
        <f>Table1[[#This Row],[Total (HRK million)                                                                      ]]*1000000/Table1[[#This Row],[Population 2016]]</f>
        <v>87.413268111140852</v>
      </c>
      <c r="BA377" s="68">
        <v>72769</v>
      </c>
      <c r="BB377" s="84">
        <v>85.048419999999993</v>
      </c>
      <c r="BC377" s="13">
        <f>Table1[[#This Row],[Total (HRK million)                                                           ]]*1000000/Table1[[#This Row],[Population 2015]]</f>
        <v>1168.7452074372329</v>
      </c>
      <c r="BD377" s="84">
        <v>78.391377000000006</v>
      </c>
      <c r="BE377" s="13">
        <f>Table1[[#This Row],[Total (HRK million) ]]*1000000/Table1[[#This Row],[Population 2015]]</f>
        <v>1077.2633539006995</v>
      </c>
      <c r="BF377" s="82">
        <f>Table1[[#This Row],[Total (HRK million)                                                           ]]-Table1[[#This Row],[Total (HRK million) ]]</f>
        <v>6.6570429999999874</v>
      </c>
      <c r="BG377" s="13">
        <f>Table1[[#This Row],[Total (HRK million)     ]]*1000000/Table1[[#This Row],[Population 2015]]</f>
        <v>91.481853536533237</v>
      </c>
      <c r="BH377" s="68">
        <v>74452</v>
      </c>
      <c r="BI377" s="88">
        <v>84.969133999999997</v>
      </c>
      <c r="BJ377" s="12">
        <f>Table1[[#This Row],[Total (HRK million)                                  ]]*1000000/Table1[[#This Row],[Population 2014]]</f>
        <v>1141.2605974319024</v>
      </c>
      <c r="BK377" s="88">
        <v>79.345714999999998</v>
      </c>
      <c r="BL377" s="12">
        <f>Table1[[#This Row],[Total (HRK million)    ]]*1000000/Table1[[#This Row],[Population 2014]]</f>
        <v>1065.7297990651696</v>
      </c>
      <c r="BM377" s="88">
        <f>Table1[[#This Row],[Total (HRK million)                                  ]]-Table1[[#This Row],[Total (HRK million)    ]]</f>
        <v>5.6234189999999984</v>
      </c>
      <c r="BN377" s="12">
        <f>Table1[[#This Row],[Total (HRK million)      ]]*1000000/Table1[[#This Row],[Population 2014]]</f>
        <v>75.53079836673291</v>
      </c>
      <c r="BO377" s="94">
        <v>5</v>
      </c>
      <c r="BP377" s="53">
        <v>5</v>
      </c>
      <c r="BQ377" s="55">
        <v>5</v>
      </c>
      <c r="BR377" s="26">
        <v>5</v>
      </c>
      <c r="BS377" s="13">
        <v>5</v>
      </c>
      <c r="BT377" s="13">
        <v>5</v>
      </c>
      <c r="BU377" s="13">
        <v>2</v>
      </c>
      <c r="BV377" s="13">
        <v>2</v>
      </c>
      <c r="BW377" s="56">
        <v>3</v>
      </c>
    </row>
    <row r="378" spans="1:75" x14ac:dyDescent="0.25">
      <c r="A378" s="14" t="s">
        <v>607</v>
      </c>
      <c r="B378" s="15" t="s">
        <v>661</v>
      </c>
      <c r="C378" s="15" t="s">
        <v>13</v>
      </c>
      <c r="D378" s="45">
        <v>5920</v>
      </c>
      <c r="E378" s="44">
        <v>25.014545849999998</v>
      </c>
      <c r="F378" s="40">
        <f>Table1[[#This Row],[Total (HRK million)]]*1000000/Table1[[#This Row],[Population 2022]]</f>
        <v>4225.4300422297292</v>
      </c>
      <c r="G378" s="44">
        <v>21.988153879999999</v>
      </c>
      <c r="H378" s="40">
        <f>Table1[[#This Row],[Total (HRK million)                ]]*1000000/Table1[[#This Row],[Population 2022]]</f>
        <v>3714.2151824324324</v>
      </c>
      <c r="I378" s="44">
        <v>3.0263919699999988</v>
      </c>
      <c r="J378" s="40">
        <f>Table1[[#This Row],[Total (HRK million)                           ]]*1000000/Table1[[#This Row],[Population 2022]]</f>
        <v>511.21485979729709</v>
      </c>
      <c r="K378" s="45">
        <v>5927</v>
      </c>
      <c r="L378" s="44">
        <v>18.745946</v>
      </c>
      <c r="M378" s="40">
        <f>Table1[[#This Row],[Total (HRK million)  ]]*1000000/Table1[[#This Row],[Population 2021]]</f>
        <v>3162.8051290703561</v>
      </c>
      <c r="N378" s="44">
        <v>21.479022000000001</v>
      </c>
      <c r="O378" s="40">
        <f>Table1[[#This Row],[Total (HRK million)                 ]]*1000000/Table1[[#This Row],[Population 2021]]</f>
        <v>3623.9281255272481</v>
      </c>
      <c r="P378" s="44">
        <v>-2.7330760000000005</v>
      </c>
      <c r="Q378" s="40">
        <f>Table1[[#This Row],[Total (HRK million)                            ]]*1000000/Table1[[#This Row],[Population 2021]]</f>
        <v>-461.12299645689228</v>
      </c>
      <c r="R378" s="64">
        <v>5939</v>
      </c>
      <c r="S378" s="35">
        <v>23.291278999999999</v>
      </c>
      <c r="T378" s="36">
        <f>Table1[[#This Row],[Total (HRK million)   ]]*1000000/Table1[[#This Row],[Population 2020]]</f>
        <v>3921.7509681764609</v>
      </c>
      <c r="U378" s="35">
        <v>21.183564000000001</v>
      </c>
      <c r="V378" s="36">
        <f>Table1[[#This Row],[Total (HRK million)                  ]]*1000000/Table1[[#This Row],[Population 2020]]</f>
        <v>3566.8570466408487</v>
      </c>
      <c r="W378" s="35">
        <f>Table1[[#This Row],[Total (HRK million)   ]]-Table1[[#This Row],[Total (HRK million)                  ]]</f>
        <v>2.1077149999999989</v>
      </c>
      <c r="X378" s="36">
        <f>Table1[[#This Row],[Total (HRK million)                             ]]*1000000/Table1[[#This Row],[Population 2020]]</f>
        <v>354.89392153561192</v>
      </c>
      <c r="Y378" s="68">
        <v>5988</v>
      </c>
      <c r="Z378" s="7">
        <v>24.302564</v>
      </c>
      <c r="AA378" s="6">
        <f>Table1[[#This Row],[Total (HRK million)                     ]]*1000000/Table1[[#This Row],[Population 2019                 ]]</f>
        <v>4058.5444221776888</v>
      </c>
      <c r="AB378" s="7">
        <v>27.555731000000002</v>
      </c>
      <c r="AC378" s="6">
        <f>Table1[[#This Row],[Total (HRK million)                                   ]]*1000000/Table1[[#This Row],[Population 2019                 ]]</f>
        <v>4601.8254843019376</v>
      </c>
      <c r="AD378" s="7">
        <f>Table1[[#This Row],[Total (HRK million)                     ]]-Table1[[#This Row],[Total (HRK million)                                   ]]</f>
        <v>-3.2531670000000013</v>
      </c>
      <c r="AE378" s="8">
        <f>Table1[[#This Row],[Total (HRK million)                       ]]*1000000/Table1[[#This Row],[Population 2019                 ]]</f>
        <v>-543.28106212424871</v>
      </c>
      <c r="AF378" s="6">
        <v>5989</v>
      </c>
      <c r="AG378" s="7">
        <v>18.954799999999999</v>
      </c>
      <c r="AH378" s="6">
        <f>Table1[[#This Row],[Total (HRK million)                                 ]]*1000000/Table1[[#This Row],[Population 2018]]</f>
        <v>3164.935715478377</v>
      </c>
      <c r="AI378" s="7">
        <v>17.043016000000001</v>
      </c>
      <c r="AJ378" s="6">
        <f>Table1[[#This Row],[Total (HRK million)                                     ]]*1000000/Table1[[#This Row],[Population 2018]]</f>
        <v>2845.7198196693939</v>
      </c>
      <c r="AK378" s="7">
        <f>Table1[[#This Row],[Total (HRK million)                                 ]]-Table1[[#This Row],[Total (HRK million)                                     ]]</f>
        <v>1.9117839999999973</v>
      </c>
      <c r="AL378" s="8">
        <f>Table1[[#This Row],[Total (HRK million)                                      ]]*1000000/Table1[[#This Row],[Population 2018]]</f>
        <v>319.21589580898268</v>
      </c>
      <c r="AM378" s="9">
        <v>6104</v>
      </c>
      <c r="AN378" s="10">
        <v>11.748023999999999</v>
      </c>
      <c r="AO378" s="11">
        <f>Table1[[#This Row],[Total (HRK million)                                         ]]*1000000/Table1[[#This Row],[Population 2017               ]]</f>
        <v>1924.6435124508519</v>
      </c>
      <c r="AP378" s="10">
        <v>11.202457000000001</v>
      </c>
      <c r="AQ378" s="11">
        <f>Table1[[#This Row],[Total (HRK million)                                          ]]*1000000/Table1[[#This Row],[Population 2017               ]]</f>
        <v>1835.2649082568807</v>
      </c>
      <c r="AR378" s="10">
        <f>Table1[[#This Row],[Total (HRK million)                                         ]]-Table1[[#This Row],[Total (HRK million)                                          ]]</f>
        <v>0.54556699999999836</v>
      </c>
      <c r="AS378" s="11">
        <f>Table1[[#This Row],[Total (HRK million)                                                  ]]*1000000/Table1[[#This Row],[Population 2017               ]]</f>
        <v>89.378604193970901</v>
      </c>
      <c r="AT378" s="45">
        <v>6226</v>
      </c>
      <c r="AU378" s="46">
        <v>11.398133</v>
      </c>
      <c r="AV378" s="13">
        <f>Table1[[#This Row],[Total (HRK million)                                ]]*1000000/Table1[[#This Row],[Population 2016]]</f>
        <v>1830.7312881464825</v>
      </c>
      <c r="AW378" s="46">
        <v>12.746117999999999</v>
      </c>
      <c r="AX378" s="13">
        <f>Table1[[#This Row],[Total (HRK million)                                                        ]]*1000000/Table1[[#This Row],[Population 2016]]</f>
        <v>2047.2402826855123</v>
      </c>
      <c r="AY378" s="82">
        <f>Table1[[#This Row],[Total (HRK million)                                ]]-Table1[[#This Row],[Total (HRK million)                                                        ]]</f>
        <v>-1.3479849999999995</v>
      </c>
      <c r="AZ378" s="13">
        <f>Table1[[#This Row],[Total (HRK million)                                                                      ]]*1000000/Table1[[#This Row],[Population 2016]]</f>
        <v>-216.5089945390298</v>
      </c>
      <c r="BA378" s="68">
        <v>6287</v>
      </c>
      <c r="BB378" s="52">
        <v>11.078977999999999</v>
      </c>
      <c r="BC378" s="13">
        <f>Table1[[#This Row],[Total (HRK million)                                                           ]]*1000000/Table1[[#This Row],[Population 2015]]</f>
        <v>1762.2042309527596</v>
      </c>
      <c r="BD378" s="52">
        <v>10.121732</v>
      </c>
      <c r="BE378" s="13">
        <f>Table1[[#This Row],[Total (HRK million) ]]*1000000/Table1[[#This Row],[Population 2015]]</f>
        <v>1609.9462382694448</v>
      </c>
      <c r="BF378" s="82">
        <f>Table1[[#This Row],[Total (HRK million)                                                           ]]-Table1[[#This Row],[Total (HRK million) ]]</f>
        <v>0.9572459999999996</v>
      </c>
      <c r="BG378" s="13">
        <f>Table1[[#This Row],[Total (HRK million)     ]]*1000000/Table1[[#This Row],[Population 2015]]</f>
        <v>152.25799268331471</v>
      </c>
      <c r="BH378" s="68">
        <v>6378</v>
      </c>
      <c r="BI378" s="88">
        <v>12.058151000000001</v>
      </c>
      <c r="BJ378" s="12">
        <f>Table1[[#This Row],[Total (HRK million)                                  ]]*1000000/Table1[[#This Row],[Population 2014]]</f>
        <v>1890.584979617435</v>
      </c>
      <c r="BK378" s="88">
        <v>12.081474</v>
      </c>
      <c r="BL378" s="12">
        <f>Table1[[#This Row],[Total (HRK million)    ]]*1000000/Table1[[#This Row],[Population 2014]]</f>
        <v>1894.2417685794919</v>
      </c>
      <c r="BM378" s="88">
        <f>Table1[[#This Row],[Total (HRK million)                                  ]]-Table1[[#This Row],[Total (HRK million)    ]]</f>
        <v>-2.3322999999999539E-2</v>
      </c>
      <c r="BN378" s="12">
        <f>Table1[[#This Row],[Total (HRK million)      ]]*1000000/Table1[[#This Row],[Population 2014]]</f>
        <v>-3.6567889620569987</v>
      </c>
      <c r="BO378" s="94">
        <v>5</v>
      </c>
      <c r="BP378" s="53">
        <v>5</v>
      </c>
      <c r="BQ378" s="55">
        <v>5</v>
      </c>
      <c r="BR378" s="26">
        <v>5</v>
      </c>
      <c r="BS378" s="13">
        <v>4</v>
      </c>
      <c r="BT378" s="13">
        <v>5</v>
      </c>
      <c r="BU378" s="13">
        <v>5</v>
      </c>
      <c r="BV378" s="13">
        <v>4</v>
      </c>
      <c r="BW378" s="56">
        <v>4</v>
      </c>
    </row>
    <row r="379" spans="1:75" x14ac:dyDescent="0.25">
      <c r="A379" s="14" t="s">
        <v>608</v>
      </c>
      <c r="B379" s="15" t="s">
        <v>75</v>
      </c>
      <c r="C379" s="15" t="s">
        <v>371</v>
      </c>
      <c r="D379" s="47">
        <v>3574</v>
      </c>
      <c r="E379" s="46">
        <v>25.485659220000002</v>
      </c>
      <c r="F379" s="36">
        <f>Table1[[#This Row],[Total (HRK million)]]*1000000/Table1[[#This Row],[Population 2022]]</f>
        <v>7130.8503693340799</v>
      </c>
      <c r="G379" s="46">
        <v>24.948263989999997</v>
      </c>
      <c r="H379" s="36">
        <f>Table1[[#This Row],[Total (HRK million)                ]]*1000000/Table1[[#This Row],[Population 2022]]</f>
        <v>6980.4879658645768</v>
      </c>
      <c r="I379" s="46">
        <v>0.53739523000000422</v>
      </c>
      <c r="J379" s="36">
        <f>Table1[[#This Row],[Total (HRK million)                           ]]*1000000/Table1[[#This Row],[Population 2022]]</f>
        <v>150.36240346950314</v>
      </c>
      <c r="K379" s="47">
        <v>3556</v>
      </c>
      <c r="L379" s="46">
        <v>20.14425</v>
      </c>
      <c r="M379" s="36">
        <f>Table1[[#This Row],[Total (HRK million)  ]]*1000000/Table1[[#This Row],[Population 2021]]</f>
        <v>5664.8622047244098</v>
      </c>
      <c r="N379" s="46">
        <v>25.551506</v>
      </c>
      <c r="O379" s="36">
        <f>Table1[[#This Row],[Total (HRK million)                 ]]*1000000/Table1[[#This Row],[Population 2021]]</f>
        <v>7185.4628796400448</v>
      </c>
      <c r="P379" s="46">
        <v>-5.4072560000000003</v>
      </c>
      <c r="Q379" s="36">
        <f>Table1[[#This Row],[Total (HRK million)                            ]]*1000000/Table1[[#This Row],[Population 2021]]</f>
        <v>-1520.6006749156356</v>
      </c>
      <c r="R379" s="64">
        <v>4010</v>
      </c>
      <c r="S379" s="35">
        <v>36.464030000000001</v>
      </c>
      <c r="T379" s="36">
        <f>Table1[[#This Row],[Total (HRK million)   ]]*1000000/Table1[[#This Row],[Population 2020]]</f>
        <v>9093.2743142144645</v>
      </c>
      <c r="U379" s="35">
        <v>23.773669000000002</v>
      </c>
      <c r="V379" s="36">
        <f>Table1[[#This Row],[Total (HRK million)                  ]]*1000000/Table1[[#This Row],[Population 2020]]</f>
        <v>5928.5957605985041</v>
      </c>
      <c r="W379" s="35">
        <f>Table1[[#This Row],[Total (HRK million)   ]]-Table1[[#This Row],[Total (HRK million)                  ]]</f>
        <v>12.690360999999999</v>
      </c>
      <c r="X379" s="36">
        <f>Table1[[#This Row],[Total (HRK million)                             ]]*1000000/Table1[[#This Row],[Population 2020]]</f>
        <v>3164.67855361596</v>
      </c>
      <c r="Y379" s="68">
        <v>4005</v>
      </c>
      <c r="Z379" s="7">
        <v>20.462472999999999</v>
      </c>
      <c r="AA379" s="6">
        <f>Table1[[#This Row],[Total (HRK million)                     ]]*1000000/Table1[[#This Row],[Population 2019                 ]]</f>
        <v>5109.2317103620471</v>
      </c>
      <c r="AB379" s="7">
        <v>21.702245999999999</v>
      </c>
      <c r="AC379" s="6">
        <f>Table1[[#This Row],[Total (HRK million)                                   ]]*1000000/Table1[[#This Row],[Population 2019                 ]]</f>
        <v>5418.7880149812736</v>
      </c>
      <c r="AD379" s="7">
        <f>Table1[[#This Row],[Total (HRK million)                     ]]-Table1[[#This Row],[Total (HRK million)                                   ]]</f>
        <v>-1.2397729999999996</v>
      </c>
      <c r="AE379" s="8">
        <f>Table1[[#This Row],[Total (HRK million)                       ]]*1000000/Table1[[#This Row],[Population 2019                 ]]</f>
        <v>-309.55630461922584</v>
      </c>
      <c r="AF379" s="6">
        <v>4014</v>
      </c>
      <c r="AG379" s="7">
        <v>18.406835000000001</v>
      </c>
      <c r="AH379" s="6">
        <f>Table1[[#This Row],[Total (HRK million)                                 ]]*1000000/Table1[[#This Row],[Population 2018]]</f>
        <v>4585.6589436970598</v>
      </c>
      <c r="AI379" s="7">
        <v>21.196287000000002</v>
      </c>
      <c r="AJ379" s="6">
        <f>Table1[[#This Row],[Total (HRK million)                                     ]]*1000000/Table1[[#This Row],[Population 2018]]</f>
        <v>5280.589686098655</v>
      </c>
      <c r="AK379" s="7">
        <f>Table1[[#This Row],[Total (HRK million)                                 ]]-Table1[[#This Row],[Total (HRK million)                                     ]]</f>
        <v>-2.7894520000000007</v>
      </c>
      <c r="AL379" s="8">
        <f>Table1[[#This Row],[Total (HRK million)                                      ]]*1000000/Table1[[#This Row],[Population 2018]]</f>
        <v>-694.93074240159467</v>
      </c>
      <c r="AM379" s="9">
        <v>4035</v>
      </c>
      <c r="AN379" s="10">
        <v>19.393391000000001</v>
      </c>
      <c r="AO379" s="11">
        <f>Table1[[#This Row],[Total (HRK million)                                         ]]*1000000/Table1[[#This Row],[Population 2017               ]]</f>
        <v>4806.292688971499</v>
      </c>
      <c r="AP379" s="10">
        <v>19.265563</v>
      </c>
      <c r="AQ379" s="11">
        <f>Table1[[#This Row],[Total (HRK million)                                          ]]*1000000/Table1[[#This Row],[Population 2017               ]]</f>
        <v>4774.6128872366789</v>
      </c>
      <c r="AR379" s="10">
        <f>Table1[[#This Row],[Total (HRK million)                                         ]]-Table1[[#This Row],[Total (HRK million)                                          ]]</f>
        <v>0.12782800000000094</v>
      </c>
      <c r="AS379" s="11">
        <f>Table1[[#This Row],[Total (HRK million)                                                  ]]*1000000/Table1[[#This Row],[Population 2017               ]]</f>
        <v>31.679801734820558</v>
      </c>
      <c r="AT379" s="45">
        <v>4047</v>
      </c>
      <c r="AU379" s="46">
        <v>21.627860999999999</v>
      </c>
      <c r="AV379" s="13">
        <f>Table1[[#This Row],[Total (HRK million)                                ]]*1000000/Table1[[#This Row],[Population 2016]]</f>
        <v>5344.1712379540404</v>
      </c>
      <c r="AW379" s="46">
        <v>16.383179999999999</v>
      </c>
      <c r="AX379" s="13">
        <f>Table1[[#This Row],[Total (HRK million)                                                        ]]*1000000/Table1[[#This Row],[Population 2016]]</f>
        <v>4048.2283172720536</v>
      </c>
      <c r="AY379" s="82">
        <f>Table1[[#This Row],[Total (HRK million)                                ]]-Table1[[#This Row],[Total (HRK million)                                                        ]]</f>
        <v>5.2446809999999999</v>
      </c>
      <c r="AZ379" s="13">
        <f>Table1[[#This Row],[Total (HRK million)                                                                      ]]*1000000/Table1[[#This Row],[Population 2016]]</f>
        <v>1295.9429206819866</v>
      </c>
      <c r="BA379" s="68">
        <v>4061</v>
      </c>
      <c r="BB379" s="52">
        <v>14.527006</v>
      </c>
      <c r="BC379" s="13">
        <f>Table1[[#This Row],[Total (HRK million)                                                           ]]*1000000/Table1[[#This Row],[Population 2015]]</f>
        <v>3577.1992120167447</v>
      </c>
      <c r="BD379" s="52">
        <v>22.375844000000001</v>
      </c>
      <c r="BE379" s="13">
        <f>Table1[[#This Row],[Total (HRK million) ]]*1000000/Table1[[#This Row],[Population 2015]]</f>
        <v>5509.9344988918983</v>
      </c>
      <c r="BF379" s="82">
        <f>Table1[[#This Row],[Total (HRK million)                                                           ]]-Table1[[#This Row],[Total (HRK million) ]]</f>
        <v>-7.8488380000000006</v>
      </c>
      <c r="BG379" s="13">
        <f>Table1[[#This Row],[Total (HRK million)     ]]*1000000/Table1[[#This Row],[Population 2015]]</f>
        <v>-1932.7352868751541</v>
      </c>
      <c r="BH379" s="68">
        <v>4064</v>
      </c>
      <c r="BI379" s="88">
        <v>15.893519</v>
      </c>
      <c r="BJ379" s="12">
        <f>Table1[[#This Row],[Total (HRK million)                                  ]]*1000000/Table1[[#This Row],[Population 2014]]</f>
        <v>3910.8068405511813</v>
      </c>
      <c r="BK379" s="88">
        <v>15.833059</v>
      </c>
      <c r="BL379" s="12">
        <f>Table1[[#This Row],[Total (HRK million)    ]]*1000000/Table1[[#This Row],[Population 2014]]</f>
        <v>3895.9298720472443</v>
      </c>
      <c r="BM379" s="88">
        <f>Table1[[#This Row],[Total (HRK million)                                  ]]-Table1[[#This Row],[Total (HRK million)    ]]</f>
        <v>6.045999999999907E-2</v>
      </c>
      <c r="BN379" s="12">
        <f>Table1[[#This Row],[Total (HRK million)      ]]*1000000/Table1[[#This Row],[Population 2014]]</f>
        <v>14.876968503936778</v>
      </c>
      <c r="BO379" s="94">
        <v>4</v>
      </c>
      <c r="BP379" s="53">
        <v>5</v>
      </c>
      <c r="BQ379" s="55">
        <v>5</v>
      </c>
      <c r="BR379" s="26">
        <v>5</v>
      </c>
      <c r="BS379" s="13">
        <v>5</v>
      </c>
      <c r="BT379" s="13">
        <v>0</v>
      </c>
      <c r="BU379" s="13">
        <v>2</v>
      </c>
      <c r="BV379" s="13">
        <v>2</v>
      </c>
      <c r="BW379" s="56">
        <v>0</v>
      </c>
    </row>
    <row r="380" spans="1:75" x14ac:dyDescent="0.25">
      <c r="A380" s="14" t="s">
        <v>607</v>
      </c>
      <c r="B380" s="15" t="s">
        <v>659</v>
      </c>
      <c r="C380" s="15" t="s">
        <v>120</v>
      </c>
      <c r="D380" s="45">
        <v>6991</v>
      </c>
      <c r="E380" s="44">
        <v>47.030177250000001</v>
      </c>
      <c r="F380" s="40">
        <f>Table1[[#This Row],[Total (HRK million)]]*1000000/Table1[[#This Row],[Population 2022]]</f>
        <v>6727.2460663710481</v>
      </c>
      <c r="G380" s="44">
        <v>47.046171389999998</v>
      </c>
      <c r="H380" s="40">
        <f>Table1[[#This Row],[Total (HRK million)                ]]*1000000/Table1[[#This Row],[Population 2022]]</f>
        <v>6729.533884994994</v>
      </c>
      <c r="I380" s="44">
        <v>-1.5994140000000597E-2</v>
      </c>
      <c r="J380" s="40">
        <f>Table1[[#This Row],[Total (HRK million)                           ]]*1000000/Table1[[#This Row],[Population 2022]]</f>
        <v>-2.2878186239451579</v>
      </c>
      <c r="K380" s="45">
        <v>7027</v>
      </c>
      <c r="L380" s="44">
        <v>45.707709000000001</v>
      </c>
      <c r="M380" s="40">
        <f>Table1[[#This Row],[Total (HRK million)  ]]*1000000/Table1[[#This Row],[Population 2021]]</f>
        <v>6504.5836060907923</v>
      </c>
      <c r="N380" s="44">
        <v>40.335991</v>
      </c>
      <c r="O380" s="40">
        <f>Table1[[#This Row],[Total (HRK million)                 ]]*1000000/Table1[[#This Row],[Population 2021]]</f>
        <v>5740.1438736302835</v>
      </c>
      <c r="P380" s="44">
        <v>5.3717180000000013</v>
      </c>
      <c r="Q380" s="40">
        <f>Table1[[#This Row],[Total (HRK million)                            ]]*1000000/Table1[[#This Row],[Population 2021]]</f>
        <v>764.43973246050962</v>
      </c>
      <c r="R380" s="64">
        <v>7555</v>
      </c>
      <c r="S380" s="35">
        <v>41.588571000000002</v>
      </c>
      <c r="T380" s="36">
        <f>Table1[[#This Row],[Total (HRK million)   ]]*1000000/Table1[[#This Row],[Population 2020]]</f>
        <v>5504.7744540039712</v>
      </c>
      <c r="U380" s="35">
        <v>39.337238999999997</v>
      </c>
      <c r="V380" s="36">
        <f>Table1[[#This Row],[Total (HRK million)                  ]]*1000000/Table1[[#This Row],[Population 2020]]</f>
        <v>5206.7821310390473</v>
      </c>
      <c r="W380" s="35">
        <f>Table1[[#This Row],[Total (HRK million)   ]]-Table1[[#This Row],[Total (HRK million)                  ]]</f>
        <v>2.251332000000005</v>
      </c>
      <c r="X380" s="36">
        <f>Table1[[#This Row],[Total (HRK million)                             ]]*1000000/Table1[[#This Row],[Population 2020]]</f>
        <v>297.9923229649246</v>
      </c>
      <c r="Y380" s="68">
        <v>7546</v>
      </c>
      <c r="Z380" s="7">
        <v>44.473095000000001</v>
      </c>
      <c r="AA380" s="6">
        <f>Table1[[#This Row],[Total (HRK million)                     ]]*1000000/Table1[[#This Row],[Population 2019                 ]]</f>
        <v>5893.5985952822684</v>
      </c>
      <c r="AB380" s="7">
        <v>55.965522999999997</v>
      </c>
      <c r="AC380" s="6">
        <f>Table1[[#This Row],[Total (HRK million)                                   ]]*1000000/Table1[[#This Row],[Population 2019                 ]]</f>
        <v>7416.5813676119797</v>
      </c>
      <c r="AD380" s="7">
        <f>Table1[[#This Row],[Total (HRK million)                     ]]-Table1[[#This Row],[Total (HRK million)                                   ]]</f>
        <v>-11.492427999999997</v>
      </c>
      <c r="AE380" s="8">
        <f>Table1[[#This Row],[Total (HRK million)                       ]]*1000000/Table1[[#This Row],[Population 2019                 ]]</f>
        <v>-1522.9827723297105</v>
      </c>
      <c r="AF380" s="6">
        <v>7595</v>
      </c>
      <c r="AG380" s="7">
        <v>34.774540999999999</v>
      </c>
      <c r="AH380" s="6">
        <f>Table1[[#This Row],[Total (HRK million)                                 ]]*1000000/Table1[[#This Row],[Population 2018]]</f>
        <v>4578.6097432521392</v>
      </c>
      <c r="AI380" s="7">
        <v>35.923839000000001</v>
      </c>
      <c r="AJ380" s="6">
        <f>Table1[[#This Row],[Total (HRK million)                                     ]]*1000000/Table1[[#This Row],[Population 2018]]</f>
        <v>4729.9327188940097</v>
      </c>
      <c r="AK380" s="7">
        <f>Table1[[#This Row],[Total (HRK million)                                 ]]-Table1[[#This Row],[Total (HRK million)                                     ]]</f>
        <v>-1.1492980000000017</v>
      </c>
      <c r="AL380" s="8">
        <f>Table1[[#This Row],[Total (HRK million)                                      ]]*1000000/Table1[[#This Row],[Population 2018]]</f>
        <v>-151.32297564186987</v>
      </c>
      <c r="AM380" s="9">
        <v>7632</v>
      </c>
      <c r="AN380" s="10">
        <v>27.460476</v>
      </c>
      <c r="AO380" s="11">
        <f>Table1[[#This Row],[Total (HRK million)                                         ]]*1000000/Table1[[#This Row],[Population 2017               ]]</f>
        <v>3598.0707547169814</v>
      </c>
      <c r="AP380" s="10">
        <v>27.854123999999999</v>
      </c>
      <c r="AQ380" s="11">
        <f>Table1[[#This Row],[Total (HRK million)                                          ]]*1000000/Table1[[#This Row],[Population 2017               ]]</f>
        <v>3649.6493710691825</v>
      </c>
      <c r="AR380" s="10">
        <f>Table1[[#This Row],[Total (HRK million)                                         ]]-Table1[[#This Row],[Total (HRK million)                                          ]]</f>
        <v>-0.39364799999999889</v>
      </c>
      <c r="AS380" s="11">
        <f>Table1[[#This Row],[Total (HRK million)                                                  ]]*1000000/Table1[[#This Row],[Population 2017               ]]</f>
        <v>-51.578616352201109</v>
      </c>
      <c r="AT380" s="45">
        <v>7671</v>
      </c>
      <c r="AU380" s="46">
        <v>20.912565000000001</v>
      </c>
      <c r="AV380" s="13">
        <f>Table1[[#This Row],[Total (HRK million)                                ]]*1000000/Table1[[#This Row],[Population 2016]]</f>
        <v>2726.1849824012515</v>
      </c>
      <c r="AW380" s="46">
        <v>18.743834</v>
      </c>
      <c r="AX380" s="13">
        <f>Table1[[#This Row],[Total (HRK million)                                                        ]]*1000000/Table1[[#This Row],[Population 2016]]</f>
        <v>2443.4668230999869</v>
      </c>
      <c r="AY380" s="82">
        <f>Table1[[#This Row],[Total (HRK million)                                ]]-Table1[[#This Row],[Total (HRK million)                                                        ]]</f>
        <v>2.1687310000000011</v>
      </c>
      <c r="AZ380" s="13">
        <f>Table1[[#This Row],[Total (HRK million)                                                                      ]]*1000000/Table1[[#This Row],[Population 2016]]</f>
        <v>282.71815930126462</v>
      </c>
      <c r="BA380" s="68">
        <v>7690</v>
      </c>
      <c r="BB380" s="52">
        <v>21.606024000000001</v>
      </c>
      <c r="BC380" s="13">
        <f>Table1[[#This Row],[Total (HRK million)                                                           ]]*1000000/Table1[[#This Row],[Population 2015]]</f>
        <v>2809.6260078023406</v>
      </c>
      <c r="BD380" s="52">
        <v>23.386257000000001</v>
      </c>
      <c r="BE380" s="13">
        <f>Table1[[#This Row],[Total (HRK million) ]]*1000000/Table1[[#This Row],[Population 2015]]</f>
        <v>3041.1257477243171</v>
      </c>
      <c r="BF380" s="82">
        <f>Table1[[#This Row],[Total (HRK million)                                                           ]]-Table1[[#This Row],[Total (HRK million) ]]</f>
        <v>-1.7802329999999991</v>
      </c>
      <c r="BG380" s="13">
        <f>Table1[[#This Row],[Total (HRK million)     ]]*1000000/Table1[[#This Row],[Population 2015]]</f>
        <v>-231.49973992197647</v>
      </c>
      <c r="BH380" s="68">
        <v>7740</v>
      </c>
      <c r="BI380" s="88">
        <v>19.748448</v>
      </c>
      <c r="BJ380" s="12">
        <f>Table1[[#This Row],[Total (HRK million)                                  ]]*1000000/Table1[[#This Row],[Population 2014]]</f>
        <v>2551.4790697674421</v>
      </c>
      <c r="BK380" s="88">
        <v>22.582825</v>
      </c>
      <c r="BL380" s="12">
        <f>Table1[[#This Row],[Total (HRK million)    ]]*1000000/Table1[[#This Row],[Population 2014]]</f>
        <v>2917.6776485788114</v>
      </c>
      <c r="BM380" s="88">
        <f>Table1[[#This Row],[Total (HRK million)                                  ]]-Table1[[#This Row],[Total (HRK million)    ]]</f>
        <v>-2.8343769999999999</v>
      </c>
      <c r="BN380" s="12">
        <f>Table1[[#This Row],[Total (HRK million)      ]]*1000000/Table1[[#This Row],[Population 2014]]</f>
        <v>-366.19857881136949</v>
      </c>
      <c r="BO380" s="94">
        <v>5</v>
      </c>
      <c r="BP380" s="53">
        <v>5</v>
      </c>
      <c r="BQ380" s="55">
        <v>5</v>
      </c>
      <c r="BR380" s="26">
        <v>5</v>
      </c>
      <c r="BS380" s="13">
        <v>5</v>
      </c>
      <c r="BT380" s="13">
        <v>5</v>
      </c>
      <c r="BU380" s="13">
        <v>5</v>
      </c>
      <c r="BV380" s="13">
        <v>3</v>
      </c>
      <c r="BW380" s="56">
        <v>4</v>
      </c>
    </row>
    <row r="381" spans="1:75" x14ac:dyDescent="0.25">
      <c r="A381" s="14" t="s">
        <v>608</v>
      </c>
      <c r="B381" s="15" t="s">
        <v>121</v>
      </c>
      <c r="C381" s="15" t="s">
        <v>161</v>
      </c>
      <c r="D381" s="45">
        <v>1093</v>
      </c>
      <c r="E381" s="44">
        <v>3.7737357899999999</v>
      </c>
      <c r="F381" s="40">
        <f>Table1[[#This Row],[Total (HRK million)]]*1000000/Table1[[#This Row],[Population 2022]]</f>
        <v>3452.6402470265325</v>
      </c>
      <c r="G381" s="44">
        <v>2.6331168700000003</v>
      </c>
      <c r="H381" s="40">
        <f>Table1[[#This Row],[Total (HRK million)                ]]*1000000/Table1[[#This Row],[Population 2022]]</f>
        <v>2409.0730741079597</v>
      </c>
      <c r="I381" s="44">
        <v>1.1406189199999999</v>
      </c>
      <c r="J381" s="40">
        <f>Table1[[#This Row],[Total (HRK million)                           ]]*1000000/Table1[[#This Row],[Population 2022]]</f>
        <v>1043.5671729185726</v>
      </c>
      <c r="K381" s="45">
        <v>1129</v>
      </c>
      <c r="L381" s="44">
        <v>3.4748700000000001</v>
      </c>
      <c r="M381" s="40">
        <f>Table1[[#This Row],[Total (HRK million)  ]]*1000000/Table1[[#This Row],[Population 2021]]</f>
        <v>3077.8299379982286</v>
      </c>
      <c r="N381" s="44">
        <v>3.8568769999999999</v>
      </c>
      <c r="O381" s="40">
        <f>Table1[[#This Row],[Total (HRK million)                 ]]*1000000/Table1[[#This Row],[Population 2021]]</f>
        <v>3416.1886625332154</v>
      </c>
      <c r="P381" s="44">
        <v>-0.38200699999999976</v>
      </c>
      <c r="Q381" s="40">
        <f>Table1[[#This Row],[Total (HRK million)                            ]]*1000000/Table1[[#This Row],[Population 2021]]</f>
        <v>-338.35872453498649</v>
      </c>
      <c r="R381" s="64">
        <v>1204</v>
      </c>
      <c r="S381" s="35">
        <v>3.524562</v>
      </c>
      <c r="T381" s="36">
        <f>Table1[[#This Row],[Total (HRK million)   ]]*1000000/Table1[[#This Row],[Population 2020]]</f>
        <v>2927.3770764119599</v>
      </c>
      <c r="U381" s="35">
        <v>4.0176129999999999</v>
      </c>
      <c r="V381" s="36">
        <f>Table1[[#This Row],[Total (HRK million)                  ]]*1000000/Table1[[#This Row],[Population 2020]]</f>
        <v>3336.8878737541527</v>
      </c>
      <c r="W381" s="35">
        <f>Table1[[#This Row],[Total (HRK million)   ]]-Table1[[#This Row],[Total (HRK million)                  ]]</f>
        <v>-0.49305099999999991</v>
      </c>
      <c r="X381" s="36">
        <f>Table1[[#This Row],[Total (HRK million)                             ]]*1000000/Table1[[#This Row],[Population 2020]]</f>
        <v>-409.51079734219257</v>
      </c>
      <c r="Y381" s="68">
        <v>1213</v>
      </c>
      <c r="Z381" s="7">
        <v>3.7260840000000002</v>
      </c>
      <c r="AA381" s="6">
        <f>Table1[[#This Row],[Total (HRK million)                     ]]*1000000/Table1[[#This Row],[Population 2019                 ]]</f>
        <v>3071.7922506183018</v>
      </c>
      <c r="AB381" s="7">
        <v>3.8155559999999999</v>
      </c>
      <c r="AC381" s="6">
        <f>Table1[[#This Row],[Total (HRK million)                                   ]]*1000000/Table1[[#This Row],[Population 2019                 ]]</f>
        <v>3145.553173948887</v>
      </c>
      <c r="AD381" s="7">
        <f>Table1[[#This Row],[Total (HRK million)                     ]]-Table1[[#This Row],[Total (HRK million)                                   ]]</f>
        <v>-8.9471999999999774E-2</v>
      </c>
      <c r="AE381" s="8">
        <f>Table1[[#This Row],[Total (HRK million)                       ]]*1000000/Table1[[#This Row],[Population 2019                 ]]</f>
        <v>-73.760923330585129</v>
      </c>
      <c r="AF381" s="6">
        <v>1236</v>
      </c>
      <c r="AG381" s="7">
        <v>3.6272609999999998</v>
      </c>
      <c r="AH381" s="6">
        <f>Table1[[#This Row],[Total (HRK million)                                 ]]*1000000/Table1[[#This Row],[Population 2018]]</f>
        <v>2934.6771844660193</v>
      </c>
      <c r="AI381" s="7">
        <v>2.075644</v>
      </c>
      <c r="AJ381" s="6">
        <f>Table1[[#This Row],[Total (HRK million)                                     ]]*1000000/Table1[[#This Row],[Population 2018]]</f>
        <v>1679.3236245954693</v>
      </c>
      <c r="AK381" s="7">
        <f>Table1[[#This Row],[Total (HRK million)                                 ]]-Table1[[#This Row],[Total (HRK million)                                     ]]</f>
        <v>1.5516169999999998</v>
      </c>
      <c r="AL381" s="8">
        <f>Table1[[#This Row],[Total (HRK million)                                      ]]*1000000/Table1[[#This Row],[Population 2018]]</f>
        <v>1255.35355987055</v>
      </c>
      <c r="AM381" s="9">
        <v>1267</v>
      </c>
      <c r="AN381" s="10">
        <v>2.8637760000000001</v>
      </c>
      <c r="AO381" s="11">
        <f>Table1[[#This Row],[Total (HRK million)                                         ]]*1000000/Table1[[#This Row],[Population 2017               ]]</f>
        <v>2260.2809786898183</v>
      </c>
      <c r="AP381" s="10">
        <v>2.7564039999999999</v>
      </c>
      <c r="AQ381" s="11">
        <f>Table1[[#This Row],[Total (HRK million)                                          ]]*1000000/Table1[[#This Row],[Population 2017               ]]</f>
        <v>2175.53591160221</v>
      </c>
      <c r="AR381" s="10">
        <f>Table1[[#This Row],[Total (HRK million)                                         ]]-Table1[[#This Row],[Total (HRK million)                                          ]]</f>
        <v>0.10737200000000025</v>
      </c>
      <c r="AS381" s="11">
        <f>Table1[[#This Row],[Total (HRK million)                                                  ]]*1000000/Table1[[#This Row],[Population 2017               ]]</f>
        <v>84.745067087608717</v>
      </c>
      <c r="AT381" s="45">
        <v>1307</v>
      </c>
      <c r="AU381" s="46">
        <v>2.3406889999999998</v>
      </c>
      <c r="AV381" s="13">
        <f>Table1[[#This Row],[Total (HRK million)                                ]]*1000000/Table1[[#This Row],[Population 2016]]</f>
        <v>1790.8867635807192</v>
      </c>
      <c r="AW381" s="46">
        <v>1.866724</v>
      </c>
      <c r="AX381" s="13">
        <f>Table1[[#This Row],[Total (HRK million)                                                        ]]*1000000/Table1[[#This Row],[Population 2016]]</f>
        <v>1428.2509563886763</v>
      </c>
      <c r="AY381" s="82">
        <f>Table1[[#This Row],[Total (HRK million)                                ]]-Table1[[#This Row],[Total (HRK million)                                                        ]]</f>
        <v>0.47396499999999975</v>
      </c>
      <c r="AZ381" s="13">
        <f>Table1[[#This Row],[Total (HRK million)                                                                      ]]*1000000/Table1[[#This Row],[Population 2016]]</f>
        <v>362.63580719204265</v>
      </c>
      <c r="BA381" s="68">
        <v>1321</v>
      </c>
      <c r="BB381" s="52">
        <v>2.120911</v>
      </c>
      <c r="BC381" s="13">
        <f>Table1[[#This Row],[Total (HRK million)                                                           ]]*1000000/Table1[[#This Row],[Population 2015]]</f>
        <v>1605.5344436033308</v>
      </c>
      <c r="BD381" s="52">
        <v>1.791647</v>
      </c>
      <c r="BE381" s="13">
        <f>Table1[[#This Row],[Total (HRK million) ]]*1000000/Table1[[#This Row],[Population 2015]]</f>
        <v>1356.2808478425436</v>
      </c>
      <c r="BF381" s="82">
        <f>Table1[[#This Row],[Total (HRK million)                                                           ]]-Table1[[#This Row],[Total (HRK million) ]]</f>
        <v>0.329264</v>
      </c>
      <c r="BG381" s="13">
        <f>Table1[[#This Row],[Total (HRK million)     ]]*1000000/Table1[[#This Row],[Population 2015]]</f>
        <v>249.25359576078728</v>
      </c>
      <c r="BH381" s="68">
        <v>1342</v>
      </c>
      <c r="BI381" s="88">
        <v>1.037417</v>
      </c>
      <c r="BJ381" s="12">
        <f>Table1[[#This Row],[Total (HRK million)                                  ]]*1000000/Table1[[#This Row],[Population 2014]]</f>
        <v>773.03800298062595</v>
      </c>
      <c r="BK381" s="88">
        <v>1.109634</v>
      </c>
      <c r="BL381" s="12">
        <f>Table1[[#This Row],[Total (HRK million)    ]]*1000000/Table1[[#This Row],[Population 2014]]</f>
        <v>826.85096870342772</v>
      </c>
      <c r="BM381" s="88">
        <f>Table1[[#This Row],[Total (HRK million)                                  ]]-Table1[[#This Row],[Total (HRK million)    ]]</f>
        <v>-7.2216999999999976E-2</v>
      </c>
      <c r="BN381" s="12">
        <f>Table1[[#This Row],[Total (HRK million)      ]]*1000000/Table1[[#This Row],[Population 2014]]</f>
        <v>-53.812965722801763</v>
      </c>
      <c r="BO381" s="94">
        <v>5</v>
      </c>
      <c r="BP381" s="53">
        <v>4</v>
      </c>
      <c r="BQ381" s="55">
        <v>5</v>
      </c>
      <c r="BR381" s="26">
        <v>4</v>
      </c>
      <c r="BS381" s="13">
        <v>4</v>
      </c>
      <c r="BT381" s="13">
        <v>4</v>
      </c>
      <c r="BU381" s="13">
        <v>2</v>
      </c>
      <c r="BV381" s="13">
        <v>1</v>
      </c>
      <c r="BW381" s="56">
        <v>0</v>
      </c>
    </row>
    <row r="382" spans="1:75" x14ac:dyDescent="0.25">
      <c r="A382" s="14" t="s">
        <v>608</v>
      </c>
      <c r="B382" s="15" t="s">
        <v>660</v>
      </c>
      <c r="C382" s="15" t="s">
        <v>482</v>
      </c>
      <c r="D382" s="48">
        <v>478</v>
      </c>
      <c r="E382" s="44">
        <v>4.4058060100000001</v>
      </c>
      <c r="F382" s="40">
        <f>Table1[[#This Row],[Total (HRK million)]]*1000000/Table1[[#This Row],[Population 2022]]</f>
        <v>9217.1673849372382</v>
      </c>
      <c r="G382" s="44">
        <v>4.4330312300000001</v>
      </c>
      <c r="H382" s="40">
        <f>Table1[[#This Row],[Total (HRK million)                ]]*1000000/Table1[[#This Row],[Population 2022]]</f>
        <v>9274.1239121338913</v>
      </c>
      <c r="I382" s="44">
        <v>-2.7225220000000671E-2</v>
      </c>
      <c r="J382" s="40">
        <f>Table1[[#This Row],[Total (HRK million)                           ]]*1000000/Table1[[#This Row],[Population 2022]]</f>
        <v>-56.956527196654122</v>
      </c>
      <c r="K382" s="48">
        <v>498</v>
      </c>
      <c r="L382" s="44">
        <v>4.4334850000000001</v>
      </c>
      <c r="M382" s="40">
        <f>Table1[[#This Row],[Total (HRK million)  ]]*1000000/Table1[[#This Row],[Population 2021]]</f>
        <v>8902.5803212851406</v>
      </c>
      <c r="N382" s="44">
        <v>4.54406</v>
      </c>
      <c r="O382" s="40">
        <f>Table1[[#This Row],[Total (HRK million)                 ]]*1000000/Table1[[#This Row],[Population 2021]]</f>
        <v>9124.6184738955817</v>
      </c>
      <c r="P382" s="44">
        <v>-0.11057499999999987</v>
      </c>
      <c r="Q382" s="40">
        <f>Table1[[#This Row],[Total (HRK million)                            ]]*1000000/Table1[[#This Row],[Population 2021]]</f>
        <v>-222.0381526104415</v>
      </c>
      <c r="R382" s="64">
        <v>497</v>
      </c>
      <c r="S382" s="35">
        <v>4.3542290000000001</v>
      </c>
      <c r="T382" s="36">
        <f>Table1[[#This Row],[Total (HRK million)   ]]*1000000/Table1[[#This Row],[Population 2020]]</f>
        <v>8761.0241448692159</v>
      </c>
      <c r="U382" s="35">
        <v>4.9330579999999999</v>
      </c>
      <c r="V382" s="36">
        <f>Table1[[#This Row],[Total (HRK million)                  ]]*1000000/Table1[[#This Row],[Population 2020]]</f>
        <v>9925.6700201207241</v>
      </c>
      <c r="W382" s="35">
        <f>Table1[[#This Row],[Total (HRK million)   ]]-Table1[[#This Row],[Total (HRK million)                  ]]</f>
        <v>-0.57882899999999982</v>
      </c>
      <c r="X382" s="36">
        <f>Table1[[#This Row],[Total (HRK million)                             ]]*1000000/Table1[[#This Row],[Population 2020]]</f>
        <v>-1164.6458752515086</v>
      </c>
      <c r="Y382" s="68">
        <v>518</v>
      </c>
      <c r="Z382" s="7">
        <v>3.7099700000000002</v>
      </c>
      <c r="AA382" s="6">
        <f>Table1[[#This Row],[Total (HRK million)                     ]]*1000000/Table1[[#This Row],[Population 2019                 ]]</f>
        <v>7162.1042471042474</v>
      </c>
      <c r="AB382" s="7">
        <v>3.6662140000000001</v>
      </c>
      <c r="AC382" s="6">
        <f>Table1[[#This Row],[Total (HRK million)                                   ]]*1000000/Table1[[#This Row],[Population 2019                 ]]</f>
        <v>7077.6332046332045</v>
      </c>
      <c r="AD382" s="7">
        <f>Table1[[#This Row],[Total (HRK million)                     ]]-Table1[[#This Row],[Total (HRK million)                                   ]]</f>
        <v>4.3756000000000128E-2</v>
      </c>
      <c r="AE382" s="8">
        <f>Table1[[#This Row],[Total (HRK million)                       ]]*1000000/Table1[[#This Row],[Population 2019                 ]]</f>
        <v>84.471042471042722</v>
      </c>
      <c r="AF382" s="6">
        <v>539</v>
      </c>
      <c r="AG382" s="7">
        <v>4.3407770000000001</v>
      </c>
      <c r="AH382" s="6">
        <f>Table1[[#This Row],[Total (HRK million)                                 ]]*1000000/Table1[[#This Row],[Population 2018]]</f>
        <v>8053.3896103896104</v>
      </c>
      <c r="AI382" s="7">
        <v>4.6028380000000002</v>
      </c>
      <c r="AJ382" s="6">
        <f>Table1[[#This Row],[Total (HRK million)                                     ]]*1000000/Table1[[#This Row],[Population 2018]]</f>
        <v>8539.588126159555</v>
      </c>
      <c r="AK382" s="7">
        <f>Table1[[#This Row],[Total (HRK million)                                 ]]-Table1[[#This Row],[Total (HRK million)                                     ]]</f>
        <v>-0.2620610000000001</v>
      </c>
      <c r="AL382" s="8">
        <f>Table1[[#This Row],[Total (HRK million)                                      ]]*1000000/Table1[[#This Row],[Population 2018]]</f>
        <v>-486.19851576994449</v>
      </c>
      <c r="AM382" s="9">
        <v>556</v>
      </c>
      <c r="AN382" s="10">
        <v>3.6169210000000001</v>
      </c>
      <c r="AO382" s="11">
        <f>Table1[[#This Row],[Total (HRK million)                                         ]]*1000000/Table1[[#This Row],[Population 2017               ]]</f>
        <v>6505.2535971223024</v>
      </c>
      <c r="AP382" s="10">
        <v>2.9302049999999999</v>
      </c>
      <c r="AQ382" s="11">
        <f>Table1[[#This Row],[Total (HRK million)                                          ]]*1000000/Table1[[#This Row],[Population 2017               ]]</f>
        <v>5270.1528776978421</v>
      </c>
      <c r="AR382" s="10">
        <f>Table1[[#This Row],[Total (HRK million)                                         ]]-Table1[[#This Row],[Total (HRK million)                                          ]]</f>
        <v>0.6867160000000001</v>
      </c>
      <c r="AS382" s="11">
        <f>Table1[[#This Row],[Total (HRK million)                                                  ]]*1000000/Table1[[#This Row],[Population 2017               ]]</f>
        <v>1235.1007194244607</v>
      </c>
      <c r="AT382" s="45">
        <v>572</v>
      </c>
      <c r="AU382" s="46">
        <v>2.9731399999999999</v>
      </c>
      <c r="AV382" s="13">
        <f>Table1[[#This Row],[Total (HRK million)                                ]]*1000000/Table1[[#This Row],[Population 2016]]</f>
        <v>5197.7972027972028</v>
      </c>
      <c r="AW382" s="46">
        <v>3.1710120000000002</v>
      </c>
      <c r="AX382" s="13">
        <f>Table1[[#This Row],[Total (HRK million)                                                        ]]*1000000/Table1[[#This Row],[Population 2016]]</f>
        <v>5543.727272727273</v>
      </c>
      <c r="AY382" s="82">
        <f>Table1[[#This Row],[Total (HRK million)                                ]]-Table1[[#This Row],[Total (HRK million)                                                        ]]</f>
        <v>-0.19787200000000027</v>
      </c>
      <c r="AZ382" s="13">
        <f>Table1[[#This Row],[Total (HRK million)                                                                      ]]*1000000/Table1[[#This Row],[Population 2016]]</f>
        <v>-345.93006993007037</v>
      </c>
      <c r="BA382" s="68">
        <v>579</v>
      </c>
      <c r="BB382" s="52">
        <v>2.9729380000000001</v>
      </c>
      <c r="BC382" s="13">
        <f>Table1[[#This Row],[Total (HRK million)                                                           ]]*1000000/Table1[[#This Row],[Population 2015]]</f>
        <v>5134.6079447322973</v>
      </c>
      <c r="BD382" s="52">
        <v>2.9291130000000001</v>
      </c>
      <c r="BE382" s="13">
        <f>Table1[[#This Row],[Total (HRK million) ]]*1000000/Table1[[#This Row],[Population 2015]]</f>
        <v>5058.9170984455959</v>
      </c>
      <c r="BF382" s="82">
        <f>Table1[[#This Row],[Total (HRK million)                                                           ]]-Table1[[#This Row],[Total (HRK million) ]]</f>
        <v>4.3825000000000003E-2</v>
      </c>
      <c r="BG382" s="13">
        <f>Table1[[#This Row],[Total (HRK million)     ]]*1000000/Table1[[#This Row],[Population 2015]]</f>
        <v>75.690846286701202</v>
      </c>
      <c r="BH382" s="68">
        <v>591</v>
      </c>
      <c r="BI382" s="88">
        <v>2.5202610000000001</v>
      </c>
      <c r="BJ382" s="12">
        <f>Table1[[#This Row],[Total (HRK million)                                  ]]*1000000/Table1[[#This Row],[Population 2014]]</f>
        <v>4264.4010152284263</v>
      </c>
      <c r="BK382" s="88">
        <v>2.2517130000000001</v>
      </c>
      <c r="BL382" s="12">
        <f>Table1[[#This Row],[Total (HRK million)    ]]*1000000/Table1[[#This Row],[Population 2014]]</f>
        <v>3810.0050761421321</v>
      </c>
      <c r="BM382" s="88">
        <f>Table1[[#This Row],[Total (HRK million)                                  ]]-Table1[[#This Row],[Total (HRK million)    ]]</f>
        <v>0.26854800000000001</v>
      </c>
      <c r="BN382" s="12">
        <f>Table1[[#This Row],[Total (HRK million)      ]]*1000000/Table1[[#This Row],[Population 2014]]</f>
        <v>454.39593908629439</v>
      </c>
      <c r="BO382" s="94">
        <v>5</v>
      </c>
      <c r="BP382" s="53">
        <v>5</v>
      </c>
      <c r="BQ382" s="55">
        <v>5</v>
      </c>
      <c r="BR382" s="26">
        <v>5</v>
      </c>
      <c r="BS382" s="13">
        <v>0</v>
      </c>
      <c r="BT382" s="13">
        <v>0</v>
      </c>
      <c r="BU382" s="13">
        <v>0</v>
      </c>
      <c r="BV382" s="13">
        <v>0</v>
      </c>
      <c r="BW382" s="56">
        <v>0</v>
      </c>
    </row>
    <row r="383" spans="1:75" x14ac:dyDescent="0.25">
      <c r="A383" s="14" t="s">
        <v>608</v>
      </c>
      <c r="B383" s="15" t="s">
        <v>659</v>
      </c>
      <c r="C383" s="15" t="s">
        <v>542</v>
      </c>
      <c r="D383" s="45">
        <v>2989</v>
      </c>
      <c r="E383" s="44">
        <v>9.7327671999999996</v>
      </c>
      <c r="F383" s="40">
        <f>Table1[[#This Row],[Total (HRK million)]]*1000000/Table1[[#This Row],[Population 2022]]</f>
        <v>3256.1951154232183</v>
      </c>
      <c r="G383" s="44">
        <v>8.2869261000000005</v>
      </c>
      <c r="H383" s="40">
        <f>Table1[[#This Row],[Total (HRK million)                ]]*1000000/Table1[[#This Row],[Population 2022]]</f>
        <v>2772.4744396119104</v>
      </c>
      <c r="I383" s="44">
        <v>1.4458410999999987</v>
      </c>
      <c r="J383" s="40">
        <f>Table1[[#This Row],[Total (HRK million)                           ]]*1000000/Table1[[#This Row],[Population 2022]]</f>
        <v>483.72067581130767</v>
      </c>
      <c r="K383" s="45">
        <v>2963</v>
      </c>
      <c r="L383" s="44">
        <v>8.0408740000000005</v>
      </c>
      <c r="M383" s="40">
        <f>Table1[[#This Row],[Total (HRK million)  ]]*1000000/Table1[[#This Row],[Population 2021]]</f>
        <v>2713.761052986838</v>
      </c>
      <c r="N383" s="44">
        <v>6.9214140000000004</v>
      </c>
      <c r="O383" s="40">
        <f>Table1[[#This Row],[Total (HRK million)                 ]]*1000000/Table1[[#This Row],[Population 2021]]</f>
        <v>2335.9480256496795</v>
      </c>
      <c r="P383" s="44">
        <v>1.1194600000000001</v>
      </c>
      <c r="Q383" s="40">
        <f>Table1[[#This Row],[Total (HRK million)                            ]]*1000000/Table1[[#This Row],[Population 2021]]</f>
        <v>377.81302733715836</v>
      </c>
      <c r="R383" s="64">
        <v>3224</v>
      </c>
      <c r="S383" s="35">
        <v>7.8987220000000002</v>
      </c>
      <c r="T383" s="36">
        <f>Table1[[#This Row],[Total (HRK million)   ]]*1000000/Table1[[#This Row],[Population 2020]]</f>
        <v>2449.9758064516127</v>
      </c>
      <c r="U383" s="35">
        <v>6.3463909999999997</v>
      </c>
      <c r="V383" s="36">
        <f>Table1[[#This Row],[Total (HRK million)                  ]]*1000000/Table1[[#This Row],[Population 2020]]</f>
        <v>1968.4835607940447</v>
      </c>
      <c r="W383" s="35">
        <f>Table1[[#This Row],[Total (HRK million)   ]]-Table1[[#This Row],[Total (HRK million)                  ]]</f>
        <v>1.5523310000000006</v>
      </c>
      <c r="X383" s="36">
        <f>Table1[[#This Row],[Total (HRK million)                             ]]*1000000/Table1[[#This Row],[Population 2020]]</f>
        <v>481.49224565756839</v>
      </c>
      <c r="Y383" s="68">
        <v>3144</v>
      </c>
      <c r="Z383" s="7">
        <v>7.3010010000000003</v>
      </c>
      <c r="AA383" s="6">
        <f>Table1[[#This Row],[Total (HRK million)                     ]]*1000000/Table1[[#This Row],[Population 2019                 ]]</f>
        <v>2322.2013358778627</v>
      </c>
      <c r="AB383" s="7">
        <v>6.2786249999999999</v>
      </c>
      <c r="AC383" s="6">
        <f>Table1[[#This Row],[Total (HRK million)                                   ]]*1000000/Table1[[#This Row],[Population 2019                 ]]</f>
        <v>1997.0181297709923</v>
      </c>
      <c r="AD383" s="7">
        <f>Table1[[#This Row],[Total (HRK million)                     ]]-Table1[[#This Row],[Total (HRK million)                                   ]]</f>
        <v>1.0223760000000004</v>
      </c>
      <c r="AE383" s="8">
        <f>Table1[[#This Row],[Total (HRK million)                       ]]*1000000/Table1[[#This Row],[Population 2019                 ]]</f>
        <v>325.18320610687033</v>
      </c>
      <c r="AF383" s="6">
        <v>3125</v>
      </c>
      <c r="AG383" s="7">
        <v>7.0475219999999998</v>
      </c>
      <c r="AH383" s="6">
        <f>Table1[[#This Row],[Total (HRK million)                                 ]]*1000000/Table1[[#This Row],[Population 2018]]</f>
        <v>2255.2070399999998</v>
      </c>
      <c r="AI383" s="7">
        <v>6.8533650000000002</v>
      </c>
      <c r="AJ383" s="6">
        <f>Table1[[#This Row],[Total (HRK million)                                     ]]*1000000/Table1[[#This Row],[Population 2018]]</f>
        <v>2193.0767999999998</v>
      </c>
      <c r="AK383" s="7">
        <f>Table1[[#This Row],[Total (HRK million)                                 ]]-Table1[[#This Row],[Total (HRK million)                                     ]]</f>
        <v>0.19415699999999969</v>
      </c>
      <c r="AL383" s="8">
        <f>Table1[[#This Row],[Total (HRK million)                                      ]]*1000000/Table1[[#This Row],[Population 2018]]</f>
        <v>62.130239999999901</v>
      </c>
      <c r="AM383" s="9">
        <v>3169</v>
      </c>
      <c r="AN383" s="10">
        <v>6.5439230000000004</v>
      </c>
      <c r="AO383" s="11">
        <f>Table1[[#This Row],[Total (HRK million)                                         ]]*1000000/Table1[[#This Row],[Population 2017               ]]</f>
        <v>2064.9804354686021</v>
      </c>
      <c r="AP383" s="10">
        <v>6.2160690000000001</v>
      </c>
      <c r="AQ383" s="11">
        <f>Table1[[#This Row],[Total (HRK million)                                          ]]*1000000/Table1[[#This Row],[Population 2017               ]]</f>
        <v>1961.5238245503313</v>
      </c>
      <c r="AR383" s="10">
        <f>Table1[[#This Row],[Total (HRK million)                                         ]]-Table1[[#This Row],[Total (HRK million)                                          ]]</f>
        <v>0.32785400000000031</v>
      </c>
      <c r="AS383" s="11">
        <f>Table1[[#This Row],[Total (HRK million)                                                  ]]*1000000/Table1[[#This Row],[Population 2017               ]]</f>
        <v>103.45661091827084</v>
      </c>
      <c r="AT383" s="45">
        <v>3174</v>
      </c>
      <c r="AU383" s="46">
        <v>5.9488190000000003</v>
      </c>
      <c r="AV383" s="13">
        <f>Table1[[#This Row],[Total (HRK million)                                ]]*1000000/Table1[[#This Row],[Population 2016]]</f>
        <v>1874.2340894770007</v>
      </c>
      <c r="AW383" s="46">
        <v>5.5731200000000003</v>
      </c>
      <c r="AX383" s="13">
        <f>Table1[[#This Row],[Total (HRK million)                                                        ]]*1000000/Table1[[#This Row],[Population 2016]]</f>
        <v>1755.8664146187775</v>
      </c>
      <c r="AY383" s="82">
        <f>Table1[[#This Row],[Total (HRK million)                                ]]-Table1[[#This Row],[Total (HRK million)                                                        ]]</f>
        <v>0.37569900000000001</v>
      </c>
      <c r="AZ383" s="13">
        <f>Table1[[#This Row],[Total (HRK million)                                                                      ]]*1000000/Table1[[#This Row],[Population 2016]]</f>
        <v>118.36767485822307</v>
      </c>
      <c r="BA383" s="68">
        <v>3188</v>
      </c>
      <c r="BB383" s="52">
        <v>5.181845</v>
      </c>
      <c r="BC383" s="13">
        <f>Table1[[#This Row],[Total (HRK million)                                                           ]]*1000000/Table1[[#This Row],[Population 2015]]</f>
        <v>1625.4218946047679</v>
      </c>
      <c r="BD383" s="52">
        <v>5.177753</v>
      </c>
      <c r="BE383" s="13">
        <f>Table1[[#This Row],[Total (HRK million) ]]*1000000/Table1[[#This Row],[Population 2015]]</f>
        <v>1624.1383312421581</v>
      </c>
      <c r="BF383" s="82">
        <f>Table1[[#This Row],[Total (HRK million)                                                           ]]-Table1[[#This Row],[Total (HRK million) ]]</f>
        <v>4.0919999999999845E-3</v>
      </c>
      <c r="BG383" s="13">
        <f>Table1[[#This Row],[Total (HRK million)     ]]*1000000/Table1[[#This Row],[Population 2015]]</f>
        <v>1.2835633626097818</v>
      </c>
      <c r="BH383" s="68">
        <v>3210</v>
      </c>
      <c r="BI383" s="88">
        <v>4.1746639999999999</v>
      </c>
      <c r="BJ383" s="12">
        <f>Table1[[#This Row],[Total (HRK million)                                  ]]*1000000/Table1[[#This Row],[Population 2014]]</f>
        <v>1300.5183800623054</v>
      </c>
      <c r="BK383" s="88">
        <v>4.3500059999999996</v>
      </c>
      <c r="BL383" s="12">
        <f>Table1[[#This Row],[Total (HRK million)    ]]*1000000/Table1[[#This Row],[Population 2014]]</f>
        <v>1355.1420560747663</v>
      </c>
      <c r="BM383" s="88">
        <f>Table1[[#This Row],[Total (HRK million)                                  ]]-Table1[[#This Row],[Total (HRK million)    ]]</f>
        <v>-0.17534199999999966</v>
      </c>
      <c r="BN383" s="12">
        <f>Table1[[#This Row],[Total (HRK million)      ]]*1000000/Table1[[#This Row],[Population 2014]]</f>
        <v>-54.623676012460948</v>
      </c>
      <c r="BO383" s="94">
        <v>5</v>
      </c>
      <c r="BP383" s="53">
        <v>4</v>
      </c>
      <c r="BQ383" s="55">
        <v>5</v>
      </c>
      <c r="BR383" s="26">
        <v>3</v>
      </c>
      <c r="BS383" s="13">
        <v>5</v>
      </c>
      <c r="BT383" s="13">
        <v>4</v>
      </c>
      <c r="BU383" s="13">
        <v>1</v>
      </c>
      <c r="BV383" s="13">
        <v>2</v>
      </c>
      <c r="BW383" s="56">
        <v>1</v>
      </c>
    </row>
    <row r="384" spans="1:75" x14ac:dyDescent="0.25">
      <c r="A384" s="14" t="s">
        <v>608</v>
      </c>
      <c r="B384" s="15" t="s">
        <v>660</v>
      </c>
      <c r="C384" s="15" t="s">
        <v>483</v>
      </c>
      <c r="D384" s="48">
        <v>668</v>
      </c>
      <c r="E384" s="44">
        <v>6.7294939700000009</v>
      </c>
      <c r="F384" s="40">
        <f>Table1[[#This Row],[Total (HRK million)]]*1000000/Table1[[#This Row],[Population 2022]]</f>
        <v>10074.092769461078</v>
      </c>
      <c r="G384" s="44">
        <v>3.8753302500000002</v>
      </c>
      <c r="H384" s="40">
        <f>Table1[[#This Row],[Total (HRK million)                ]]*1000000/Table1[[#This Row],[Population 2022]]</f>
        <v>5801.3925898203597</v>
      </c>
      <c r="I384" s="44">
        <v>2.8541637200000007</v>
      </c>
      <c r="J384" s="40">
        <f>Table1[[#This Row],[Total (HRK million)                           ]]*1000000/Table1[[#This Row],[Population 2022]]</f>
        <v>4272.7001796407194</v>
      </c>
      <c r="K384" s="48">
        <v>686</v>
      </c>
      <c r="L384" s="44">
        <v>5.8126379999999997</v>
      </c>
      <c r="M384" s="40">
        <f>Table1[[#This Row],[Total (HRK million)  ]]*1000000/Table1[[#This Row],[Population 2021]]</f>
        <v>8473.2332361516037</v>
      </c>
      <c r="N384" s="44">
        <v>11.464536000000001</v>
      </c>
      <c r="O384" s="40">
        <f>Table1[[#This Row],[Total (HRK million)                 ]]*1000000/Table1[[#This Row],[Population 2021]]</f>
        <v>16712.151603498543</v>
      </c>
      <c r="P384" s="44">
        <v>-5.651898000000001</v>
      </c>
      <c r="Q384" s="40">
        <f>Table1[[#This Row],[Total (HRK million)                            ]]*1000000/Table1[[#This Row],[Population 2021]]</f>
        <v>-8238.9183673469397</v>
      </c>
      <c r="R384" s="64">
        <v>706</v>
      </c>
      <c r="S384" s="35">
        <v>5.9657299999999998</v>
      </c>
      <c r="T384" s="36">
        <f>Table1[[#This Row],[Total (HRK million)   ]]*1000000/Table1[[#This Row],[Population 2020]]</f>
        <v>8450.0424929178462</v>
      </c>
      <c r="U384" s="35">
        <v>5.8984079999999999</v>
      </c>
      <c r="V384" s="36">
        <f>Table1[[#This Row],[Total (HRK million)                  ]]*1000000/Table1[[#This Row],[Population 2020]]</f>
        <v>8354.6855524079328</v>
      </c>
      <c r="W384" s="35">
        <f>Table1[[#This Row],[Total (HRK million)   ]]-Table1[[#This Row],[Total (HRK million)                  ]]</f>
        <v>6.7321999999999882E-2</v>
      </c>
      <c r="X384" s="36">
        <f>Table1[[#This Row],[Total (HRK million)                             ]]*1000000/Table1[[#This Row],[Population 2020]]</f>
        <v>95.35694050991485</v>
      </c>
      <c r="Y384" s="68">
        <v>710</v>
      </c>
      <c r="Z384" s="7">
        <v>4.6234970000000004</v>
      </c>
      <c r="AA384" s="6">
        <f>Table1[[#This Row],[Total (HRK million)                     ]]*1000000/Table1[[#This Row],[Population 2019                 ]]</f>
        <v>6511.967605633803</v>
      </c>
      <c r="AB384" s="7">
        <v>4.1383219999999996</v>
      </c>
      <c r="AC384" s="6">
        <f>Table1[[#This Row],[Total (HRK million)                                   ]]*1000000/Table1[[#This Row],[Population 2019                 ]]</f>
        <v>5828.6225352112669</v>
      </c>
      <c r="AD384" s="7">
        <f>Table1[[#This Row],[Total (HRK million)                     ]]-Table1[[#This Row],[Total (HRK million)                                   ]]</f>
        <v>0.4851750000000008</v>
      </c>
      <c r="AE384" s="8">
        <f>Table1[[#This Row],[Total (HRK million)                       ]]*1000000/Table1[[#This Row],[Population 2019                 ]]</f>
        <v>683.34507042253631</v>
      </c>
      <c r="AF384" s="6">
        <v>718</v>
      </c>
      <c r="AG384" s="7">
        <v>3.4510619999999999</v>
      </c>
      <c r="AH384" s="6">
        <f>Table1[[#This Row],[Total (HRK million)                                 ]]*1000000/Table1[[#This Row],[Population 2018]]</f>
        <v>4806.4930362116993</v>
      </c>
      <c r="AI384" s="7">
        <v>3.0048339999999998</v>
      </c>
      <c r="AJ384" s="6">
        <f>Table1[[#This Row],[Total (HRK million)                                     ]]*1000000/Table1[[#This Row],[Population 2018]]</f>
        <v>4185.0055710306406</v>
      </c>
      <c r="AK384" s="7">
        <f>Table1[[#This Row],[Total (HRK million)                                 ]]-Table1[[#This Row],[Total (HRK million)                                     ]]</f>
        <v>0.44622800000000007</v>
      </c>
      <c r="AL384" s="8">
        <f>Table1[[#This Row],[Total (HRK million)                                      ]]*1000000/Table1[[#This Row],[Population 2018]]</f>
        <v>621.48746518105861</v>
      </c>
      <c r="AM384" s="9">
        <v>709</v>
      </c>
      <c r="AN384" s="10">
        <v>3.6256550000000001</v>
      </c>
      <c r="AO384" s="11">
        <f>Table1[[#This Row],[Total (HRK million)                                         ]]*1000000/Table1[[#This Row],[Population 2017               ]]</f>
        <v>5113.7588152327226</v>
      </c>
      <c r="AP384" s="10">
        <v>3.4264570000000001</v>
      </c>
      <c r="AQ384" s="11">
        <f>Table1[[#This Row],[Total (HRK million)                                          ]]*1000000/Table1[[#This Row],[Population 2017               ]]</f>
        <v>4832.8025387870239</v>
      </c>
      <c r="AR384" s="10">
        <f>Table1[[#This Row],[Total (HRK million)                                         ]]-Table1[[#This Row],[Total (HRK million)                                          ]]</f>
        <v>0.19919799999999999</v>
      </c>
      <c r="AS384" s="11">
        <f>Table1[[#This Row],[Total (HRK million)                                                  ]]*1000000/Table1[[#This Row],[Population 2017               ]]</f>
        <v>280.95627644569817</v>
      </c>
      <c r="AT384" s="45">
        <v>724</v>
      </c>
      <c r="AU384" s="46">
        <v>6.7775619999999996</v>
      </c>
      <c r="AV384" s="13">
        <f>Table1[[#This Row],[Total (HRK million)                                ]]*1000000/Table1[[#This Row],[Population 2016]]</f>
        <v>9361.2734806629833</v>
      </c>
      <c r="AW384" s="46">
        <v>3.4947330000000001</v>
      </c>
      <c r="AX384" s="13">
        <f>Table1[[#This Row],[Total (HRK million)                                                        ]]*1000000/Table1[[#This Row],[Population 2016]]</f>
        <v>4826.9792817679554</v>
      </c>
      <c r="AY384" s="82">
        <f>Table1[[#This Row],[Total (HRK million)                                ]]-Table1[[#This Row],[Total (HRK million)                                                        ]]</f>
        <v>3.2828289999999996</v>
      </c>
      <c r="AZ384" s="13">
        <f>Table1[[#This Row],[Total (HRK million)                                                                      ]]*1000000/Table1[[#This Row],[Population 2016]]</f>
        <v>4534.294198895027</v>
      </c>
      <c r="BA384" s="68">
        <v>727</v>
      </c>
      <c r="BB384" s="52">
        <v>3.6592509999999998</v>
      </c>
      <c r="BC384" s="13">
        <f>Table1[[#This Row],[Total (HRK million)                                                           ]]*1000000/Table1[[#This Row],[Population 2015]]</f>
        <v>5033.3576341127919</v>
      </c>
      <c r="BD384" s="52">
        <v>5.1394149999999996</v>
      </c>
      <c r="BE384" s="13">
        <f>Table1[[#This Row],[Total (HRK million) ]]*1000000/Table1[[#This Row],[Population 2015]]</f>
        <v>7069.3466299862448</v>
      </c>
      <c r="BF384" s="82">
        <f>Table1[[#This Row],[Total (HRK million)                                                           ]]-Table1[[#This Row],[Total (HRK million) ]]</f>
        <v>-1.4801639999999998</v>
      </c>
      <c r="BG384" s="13">
        <f>Table1[[#This Row],[Total (HRK million)     ]]*1000000/Table1[[#This Row],[Population 2015]]</f>
        <v>-2035.9889958734523</v>
      </c>
      <c r="BH384" s="68">
        <v>740</v>
      </c>
      <c r="BI384" s="88">
        <v>3.2876500000000002</v>
      </c>
      <c r="BJ384" s="12">
        <f>Table1[[#This Row],[Total (HRK million)                                  ]]*1000000/Table1[[#This Row],[Population 2014]]</f>
        <v>4442.77027027027</v>
      </c>
      <c r="BK384" s="88">
        <v>4.8628020000000003</v>
      </c>
      <c r="BL384" s="12">
        <f>Table1[[#This Row],[Total (HRK million)    ]]*1000000/Table1[[#This Row],[Population 2014]]</f>
        <v>6571.3540540540544</v>
      </c>
      <c r="BM384" s="88">
        <f>Table1[[#This Row],[Total (HRK million)                                  ]]-Table1[[#This Row],[Total (HRK million)    ]]</f>
        <v>-1.5751520000000001</v>
      </c>
      <c r="BN384" s="12">
        <f>Table1[[#This Row],[Total (HRK million)      ]]*1000000/Table1[[#This Row],[Population 2014]]</f>
        <v>-2128.5837837837839</v>
      </c>
      <c r="BO384" s="94">
        <v>5</v>
      </c>
      <c r="BP384" s="53">
        <v>5</v>
      </c>
      <c r="BQ384" s="55">
        <v>5</v>
      </c>
      <c r="BR384" s="26">
        <v>4</v>
      </c>
      <c r="BS384" s="13">
        <v>5</v>
      </c>
      <c r="BT384" s="13">
        <v>4</v>
      </c>
      <c r="BU384" s="13">
        <v>3</v>
      </c>
      <c r="BV384" s="13">
        <v>3</v>
      </c>
      <c r="BW384" s="56">
        <v>2</v>
      </c>
    </row>
    <row r="385" spans="1:75" x14ac:dyDescent="0.25">
      <c r="A385" s="14" t="s">
        <v>606</v>
      </c>
      <c r="B385" s="15" t="s">
        <v>669</v>
      </c>
      <c r="C385" s="15" t="s">
        <v>129</v>
      </c>
      <c r="D385" s="45">
        <v>263938</v>
      </c>
      <c r="E385" s="44">
        <v>430.52109959999996</v>
      </c>
      <c r="F385" s="40">
        <f>Table1[[#This Row],[Total (HRK million)]]*1000000/Table1[[#This Row],[Population 2022]]</f>
        <v>1631.1448127969445</v>
      </c>
      <c r="G385" s="44">
        <v>420.02035524000001</v>
      </c>
      <c r="H385" s="40">
        <f>Table1[[#This Row],[Total (HRK million)                ]]*1000000/Table1[[#This Row],[Population 2022]]</f>
        <v>1591.3599225575704</v>
      </c>
      <c r="I385" s="44">
        <v>10.500744359999954</v>
      </c>
      <c r="J385" s="40">
        <f>Table1[[#This Row],[Total (HRK million)                           ]]*1000000/Table1[[#This Row],[Population 2022]]</f>
        <v>39.784890239374228</v>
      </c>
      <c r="K385" s="45">
        <v>265419</v>
      </c>
      <c r="L385" s="44">
        <v>389.22650599999997</v>
      </c>
      <c r="M385" s="40">
        <f>Table1[[#This Row],[Total (HRK million)  ]]*1000000/Table1[[#This Row],[Population 2021]]</f>
        <v>1466.4606000324015</v>
      </c>
      <c r="N385" s="44">
        <v>383.146231</v>
      </c>
      <c r="O385" s="40">
        <f>Table1[[#This Row],[Total (HRK million)                 ]]*1000000/Table1[[#This Row],[Population 2021]]</f>
        <v>1443.5523869805854</v>
      </c>
      <c r="P385" s="44">
        <v>6.0802749999999719</v>
      </c>
      <c r="Q385" s="40">
        <f>Table1[[#This Row],[Total (HRK million)                            ]]*1000000/Table1[[#This Row],[Population 2021]]</f>
        <v>22.90821305181608</v>
      </c>
      <c r="R385" s="65">
        <v>281056</v>
      </c>
      <c r="S385" s="35">
        <v>388.11741799999999</v>
      </c>
      <c r="T385" s="36">
        <f>Table1[[#This Row],[Total (HRK million)   ]]*1000000/Table1[[#This Row],[Population 2020]]</f>
        <v>1380.9255735511783</v>
      </c>
      <c r="U385" s="35">
        <v>384.18714399999999</v>
      </c>
      <c r="V385" s="36">
        <f>Table1[[#This Row],[Total (HRK million)                  ]]*1000000/Table1[[#This Row],[Population 2020]]</f>
        <v>1366.9416201753388</v>
      </c>
      <c r="W385" s="35">
        <f>Table1[[#This Row],[Total (HRK million)   ]]-Table1[[#This Row],[Total (HRK million)                  ]]</f>
        <v>3.9302739999999972</v>
      </c>
      <c r="X385" s="36">
        <f>Table1[[#This Row],[Total (HRK million)                             ]]*1000000/Table1[[#This Row],[Population 2020]]</f>
        <v>13.983953375839681</v>
      </c>
      <c r="Y385" s="68">
        <v>282730</v>
      </c>
      <c r="Z385" s="7">
        <v>373.83191599999998</v>
      </c>
      <c r="AA385" s="6">
        <f>Table1[[#This Row],[Total (HRK million)                     ]]*1000000/Table1[[#This Row],[Population 2019                 ]]</f>
        <v>1322.2223181126869</v>
      </c>
      <c r="AB385" s="7">
        <v>363.37037800000002</v>
      </c>
      <c r="AC385" s="6">
        <f>Table1[[#This Row],[Total (HRK million)                                   ]]*1000000/Table1[[#This Row],[Population 2019                 ]]</f>
        <v>1285.2204506065857</v>
      </c>
      <c r="AD385" s="7">
        <f>Table1[[#This Row],[Total (HRK million)                     ]]-Table1[[#This Row],[Total (HRK million)                                   ]]</f>
        <v>10.461537999999962</v>
      </c>
      <c r="AE385" s="8">
        <f>Table1[[#This Row],[Total (HRK million)                       ]]*1000000/Table1[[#This Row],[Population 2019                 ]]</f>
        <v>37.001867506101092</v>
      </c>
      <c r="AF385" s="6">
        <v>283405</v>
      </c>
      <c r="AG385" s="7">
        <v>346.18631900000003</v>
      </c>
      <c r="AH385" s="6">
        <f>Table1[[#This Row],[Total (HRK million)                                 ]]*1000000/Table1[[#This Row],[Population 2018]]</f>
        <v>1221.5250930646955</v>
      </c>
      <c r="AI385" s="7">
        <v>360.38851499999998</v>
      </c>
      <c r="AJ385" s="6">
        <f>Table1[[#This Row],[Total (HRK million)                                     ]]*1000000/Table1[[#This Row],[Population 2018]]</f>
        <v>1271.6378151408762</v>
      </c>
      <c r="AK385" s="7">
        <f>Table1[[#This Row],[Total (HRK million)                                 ]]-Table1[[#This Row],[Total (HRK million)                                     ]]</f>
        <v>-14.202195999999958</v>
      </c>
      <c r="AL385" s="8">
        <f>Table1[[#This Row],[Total (HRK million)                                      ]]*1000000/Table1[[#This Row],[Population 2018]]</f>
        <v>-50.112722076180582</v>
      </c>
      <c r="AM385" s="17">
        <v>285432</v>
      </c>
      <c r="AN385" s="10">
        <v>319.67767300000003</v>
      </c>
      <c r="AO385" s="24">
        <f>Table1[[#This Row],[Total (HRK million)                                         ]]*1000000/Table1[[#This Row],[Population 2017               ]]</f>
        <v>1119.9783941534236</v>
      </c>
      <c r="AP385" s="10">
        <v>314.43008600000002</v>
      </c>
      <c r="AQ385" s="11">
        <f>Table1[[#This Row],[Total (HRK million)                                          ]]*1000000/Table1[[#This Row],[Population 2017               ]]</f>
        <v>1101.5936755514449</v>
      </c>
      <c r="AR385" s="10">
        <f>Table1[[#This Row],[Total (HRK million)                                         ]]-Table1[[#This Row],[Total (HRK million)                                          ]]</f>
        <v>5.24758700000001</v>
      </c>
      <c r="AS385" s="11">
        <f>Table1[[#This Row],[Total (HRK million)                                                  ]]*1000000/Table1[[#This Row],[Population 2017               ]]</f>
        <v>18.38471860197879</v>
      </c>
      <c r="AT385" s="45">
        <v>288328</v>
      </c>
      <c r="AU385" s="46">
        <v>308.68704300000002</v>
      </c>
      <c r="AV385" s="13">
        <f>Table1[[#This Row],[Total (HRK million)                                ]]*1000000/Table1[[#This Row],[Population 2016]]</f>
        <v>1070.610703781804</v>
      </c>
      <c r="AW385" s="46">
        <v>320.02238399999999</v>
      </c>
      <c r="AX385" s="13">
        <f>Table1[[#This Row],[Total (HRK million)                                                        ]]*1000000/Table1[[#This Row],[Population 2016]]</f>
        <v>1109.9247523653617</v>
      </c>
      <c r="AY385" s="82">
        <f>Table1[[#This Row],[Total (HRK million)                                ]]-Table1[[#This Row],[Total (HRK million)                                                        ]]</f>
        <v>-11.335340999999971</v>
      </c>
      <c r="AZ385" s="13">
        <f>Table1[[#This Row],[Total (HRK million)                                                                      ]]*1000000/Table1[[#This Row],[Population 2016]]</f>
        <v>-39.314048583557515</v>
      </c>
      <c r="BA385" s="68">
        <v>290579</v>
      </c>
      <c r="BB385" s="52">
        <v>318.86265500000002</v>
      </c>
      <c r="BC385" s="13">
        <f>Table1[[#This Row],[Total (HRK million)                                                           ]]*1000000/Table1[[#This Row],[Population 2015]]</f>
        <v>1097.3355094483773</v>
      </c>
      <c r="BD385" s="52">
        <v>327.95698700000003</v>
      </c>
      <c r="BE385" s="13">
        <f>Table1[[#This Row],[Total (HRK million) ]]*1000000/Table1[[#This Row],[Population 2015]]</f>
        <v>1128.6327883295075</v>
      </c>
      <c r="BF385" s="82">
        <f>Table1[[#This Row],[Total (HRK million)                                                           ]]-Table1[[#This Row],[Total (HRK million) ]]</f>
        <v>-9.0943320000000085</v>
      </c>
      <c r="BG385" s="13">
        <f>Table1[[#This Row],[Total (HRK million)     ]]*1000000/Table1[[#This Row],[Population 2015]]</f>
        <v>-31.297278881130463</v>
      </c>
      <c r="BH385" s="68">
        <v>293172</v>
      </c>
      <c r="BI385" s="88">
        <v>313.46526299999999</v>
      </c>
      <c r="BJ385" s="12">
        <f>Table1[[#This Row],[Total (HRK million)                                  ]]*1000000/Table1[[#This Row],[Population 2014]]</f>
        <v>1069.2196492161597</v>
      </c>
      <c r="BK385" s="88">
        <v>296.69528000000003</v>
      </c>
      <c r="BL385" s="12">
        <f>Table1[[#This Row],[Total (HRK million)    ]]*1000000/Table1[[#This Row],[Population 2014]]</f>
        <v>1012.0177916035638</v>
      </c>
      <c r="BM385" s="88">
        <f>Table1[[#This Row],[Total (HRK million)                                  ]]-Table1[[#This Row],[Total (HRK million)    ]]</f>
        <v>16.769982999999968</v>
      </c>
      <c r="BN385" s="12">
        <f>Table1[[#This Row],[Total (HRK million)      ]]*1000000/Table1[[#This Row],[Population 2014]]</f>
        <v>57.201857612595909</v>
      </c>
      <c r="BO385" s="94">
        <v>5</v>
      </c>
      <c r="BP385" s="53">
        <v>5</v>
      </c>
      <c r="BQ385" s="55">
        <v>5</v>
      </c>
      <c r="BR385" s="26">
        <v>5</v>
      </c>
      <c r="BS385" s="13">
        <v>5</v>
      </c>
      <c r="BT385" s="13">
        <v>5</v>
      </c>
      <c r="BU385" s="13">
        <v>5</v>
      </c>
      <c r="BV385" s="13">
        <v>4</v>
      </c>
      <c r="BW385" s="56">
        <v>4</v>
      </c>
    </row>
    <row r="386" spans="1:75" x14ac:dyDescent="0.25">
      <c r="A386" s="14" t="s">
        <v>608</v>
      </c>
      <c r="B386" s="15" t="s">
        <v>676</v>
      </c>
      <c r="C386" s="15" t="s">
        <v>426</v>
      </c>
      <c r="D386" s="47">
        <v>2626</v>
      </c>
      <c r="E386" s="46">
        <v>30.331083449999998</v>
      </c>
      <c r="F386" s="36">
        <f>Table1[[#This Row],[Total (HRK million)]]*1000000/Table1[[#This Row],[Population 2022]]</f>
        <v>11550.298343488195</v>
      </c>
      <c r="G386" s="46">
        <v>18.118151170000001</v>
      </c>
      <c r="H386" s="36">
        <f>Table1[[#This Row],[Total (HRK million)                ]]*1000000/Table1[[#This Row],[Population 2022]]</f>
        <v>6899.5244364051796</v>
      </c>
      <c r="I386" s="46">
        <v>12.212932279999997</v>
      </c>
      <c r="J386" s="36">
        <f>Table1[[#This Row],[Total (HRK million)                           ]]*1000000/Table1[[#This Row],[Population 2022]]</f>
        <v>4650.7739070830148</v>
      </c>
      <c r="K386" s="47">
        <v>2627</v>
      </c>
      <c r="L386" s="46">
        <v>23.445399999999999</v>
      </c>
      <c r="M386" s="36">
        <f>Table1[[#This Row],[Total (HRK million)  ]]*1000000/Table1[[#This Row],[Population 2021]]</f>
        <v>8924.7811191473156</v>
      </c>
      <c r="N386" s="46">
        <v>24.881288000000001</v>
      </c>
      <c r="O386" s="36">
        <f>Table1[[#This Row],[Total (HRK million)                 ]]*1000000/Table1[[#This Row],[Population 2021]]</f>
        <v>9471.3696231442718</v>
      </c>
      <c r="P386" s="46">
        <v>-1.4358880000000021</v>
      </c>
      <c r="Q386" s="36">
        <f>Table1[[#This Row],[Total (HRK million)                            ]]*1000000/Table1[[#This Row],[Population 2021]]</f>
        <v>-546.58850399695552</v>
      </c>
      <c r="R386" s="64">
        <v>2772</v>
      </c>
      <c r="S386" s="35">
        <v>19.630786000000001</v>
      </c>
      <c r="T386" s="36">
        <f>Table1[[#This Row],[Total (HRK million)   ]]*1000000/Table1[[#This Row],[Population 2020]]</f>
        <v>7081.8131313131316</v>
      </c>
      <c r="U386" s="35">
        <v>31.338571000000002</v>
      </c>
      <c r="V386" s="36">
        <f>Table1[[#This Row],[Total (HRK million)                  ]]*1000000/Table1[[#This Row],[Population 2020]]</f>
        <v>11305.400793650793</v>
      </c>
      <c r="W386" s="35">
        <f>Table1[[#This Row],[Total (HRK million)   ]]-Table1[[#This Row],[Total (HRK million)                  ]]</f>
        <v>-11.707785000000001</v>
      </c>
      <c r="X386" s="36">
        <f>Table1[[#This Row],[Total (HRK million)                             ]]*1000000/Table1[[#This Row],[Population 2020]]</f>
        <v>-4223.5876623376635</v>
      </c>
      <c r="Y386" s="68">
        <v>2774</v>
      </c>
      <c r="Z386" s="7">
        <v>23.428369</v>
      </c>
      <c r="AA386" s="6">
        <f>Table1[[#This Row],[Total (HRK million)                     ]]*1000000/Table1[[#This Row],[Population 2019                 ]]</f>
        <v>8445.6989906272538</v>
      </c>
      <c r="AB386" s="7">
        <v>15.880644999999999</v>
      </c>
      <c r="AC386" s="6">
        <f>Table1[[#This Row],[Total (HRK million)                                   ]]*1000000/Table1[[#This Row],[Population 2019                 ]]</f>
        <v>5724.8179524152847</v>
      </c>
      <c r="AD386" s="7">
        <f>Table1[[#This Row],[Total (HRK million)                     ]]-Table1[[#This Row],[Total (HRK million)                                   ]]</f>
        <v>7.5477240000000005</v>
      </c>
      <c r="AE386" s="8">
        <f>Table1[[#This Row],[Total (HRK million)                       ]]*1000000/Table1[[#This Row],[Population 2019                 ]]</f>
        <v>2720.8810382119686</v>
      </c>
      <c r="AF386" s="6">
        <v>2784</v>
      </c>
      <c r="AG386" s="7">
        <v>24.287735000000001</v>
      </c>
      <c r="AH386" s="6">
        <f>Table1[[#This Row],[Total (HRK million)                                 ]]*1000000/Table1[[#This Row],[Population 2018]]</f>
        <v>8724.0427442528744</v>
      </c>
      <c r="AI386" s="7">
        <v>16.159649000000002</v>
      </c>
      <c r="AJ386" s="6">
        <f>Table1[[#This Row],[Total (HRK million)                                     ]]*1000000/Table1[[#This Row],[Population 2018]]</f>
        <v>5804.4716235632195</v>
      </c>
      <c r="AK386" s="7">
        <f>Table1[[#This Row],[Total (HRK million)                                 ]]-Table1[[#This Row],[Total (HRK million)                                     ]]</f>
        <v>8.1280859999999997</v>
      </c>
      <c r="AL386" s="8">
        <f>Table1[[#This Row],[Total (HRK million)                                      ]]*1000000/Table1[[#This Row],[Population 2018]]</f>
        <v>2919.5711206896553</v>
      </c>
      <c r="AM386" s="9">
        <v>2826</v>
      </c>
      <c r="AN386" s="10">
        <v>19.088986999999999</v>
      </c>
      <c r="AO386" s="11">
        <f>Table1[[#This Row],[Total (HRK million)                                         ]]*1000000/Table1[[#This Row],[Population 2017               ]]</f>
        <v>6754.7724699221517</v>
      </c>
      <c r="AP386" s="10">
        <v>20.223590999999999</v>
      </c>
      <c r="AQ386" s="11">
        <f>Table1[[#This Row],[Total (HRK million)                                          ]]*1000000/Table1[[#This Row],[Population 2017               ]]</f>
        <v>7156.2600849256896</v>
      </c>
      <c r="AR386" s="10">
        <f>Table1[[#This Row],[Total (HRK million)                                         ]]-Table1[[#This Row],[Total (HRK million)                                          ]]</f>
        <v>-1.1346039999999995</v>
      </c>
      <c r="AS386" s="11">
        <f>Table1[[#This Row],[Total (HRK million)                                                  ]]*1000000/Table1[[#This Row],[Population 2017               ]]</f>
        <v>-401.48761500353839</v>
      </c>
      <c r="AT386" s="45">
        <v>2826</v>
      </c>
      <c r="AU386" s="46">
        <v>19.625125000000001</v>
      </c>
      <c r="AV386" s="13">
        <f>Table1[[#This Row],[Total (HRK million)                                ]]*1000000/Table1[[#This Row],[Population 2016]]</f>
        <v>6944.4886765746642</v>
      </c>
      <c r="AW386" s="46">
        <v>28.412353</v>
      </c>
      <c r="AX386" s="13">
        <f>Table1[[#This Row],[Total (HRK million)                                                        ]]*1000000/Table1[[#This Row],[Population 2016]]</f>
        <v>10053.911181882519</v>
      </c>
      <c r="AY386" s="82">
        <f>Table1[[#This Row],[Total (HRK million)                                ]]-Table1[[#This Row],[Total (HRK million)                                                        ]]</f>
        <v>-8.7872279999999989</v>
      </c>
      <c r="AZ386" s="13">
        <f>Table1[[#This Row],[Total (HRK million)                                                                      ]]*1000000/Table1[[#This Row],[Population 2016]]</f>
        <v>-3109.4225053078549</v>
      </c>
      <c r="BA386" s="68">
        <v>2842</v>
      </c>
      <c r="BB386" s="52">
        <v>26.009592999999999</v>
      </c>
      <c r="BC386" s="13">
        <f>Table1[[#This Row],[Total (HRK million)                                                           ]]*1000000/Table1[[#This Row],[Population 2015]]</f>
        <v>9151.8624208304009</v>
      </c>
      <c r="BD386" s="52">
        <v>16.307220999999998</v>
      </c>
      <c r="BE386" s="13">
        <f>Table1[[#This Row],[Total (HRK million) ]]*1000000/Table1[[#This Row],[Population 2015]]</f>
        <v>5737.9384236453197</v>
      </c>
      <c r="BF386" s="82">
        <f>Table1[[#This Row],[Total (HRK million)                                                           ]]-Table1[[#This Row],[Total (HRK million) ]]</f>
        <v>9.7023720000000004</v>
      </c>
      <c r="BG386" s="13">
        <f>Table1[[#This Row],[Total (HRK million)     ]]*1000000/Table1[[#This Row],[Population 2015]]</f>
        <v>3413.9239971850811</v>
      </c>
      <c r="BH386" s="68">
        <v>2848</v>
      </c>
      <c r="BI386" s="88">
        <v>22.895678</v>
      </c>
      <c r="BJ386" s="12">
        <f>Table1[[#This Row],[Total (HRK million)                                  ]]*1000000/Table1[[#This Row],[Population 2014]]</f>
        <v>8039.2127808988762</v>
      </c>
      <c r="BK386" s="88">
        <v>19.899819999999998</v>
      </c>
      <c r="BL386" s="12">
        <f>Table1[[#This Row],[Total (HRK million)    ]]*1000000/Table1[[#This Row],[Population 2014]]</f>
        <v>6987.2963483146068</v>
      </c>
      <c r="BM386" s="88">
        <f>Table1[[#This Row],[Total (HRK million)                                  ]]-Table1[[#This Row],[Total (HRK million)    ]]</f>
        <v>2.9958580000000019</v>
      </c>
      <c r="BN386" s="12">
        <f>Table1[[#This Row],[Total (HRK million)      ]]*1000000/Table1[[#This Row],[Population 2014]]</f>
        <v>1051.9164325842703</v>
      </c>
      <c r="BO386" s="94">
        <v>4</v>
      </c>
      <c r="BP386" s="53">
        <v>4</v>
      </c>
      <c r="BQ386" s="55">
        <v>4</v>
      </c>
      <c r="BR386" s="26">
        <v>5</v>
      </c>
      <c r="BS386" s="13">
        <v>4</v>
      </c>
      <c r="BT386" s="13">
        <v>5</v>
      </c>
      <c r="BU386" s="13">
        <v>4</v>
      </c>
      <c r="BV386" s="13">
        <v>2</v>
      </c>
      <c r="BW386" s="56">
        <v>2</v>
      </c>
    </row>
    <row r="387" spans="1:75" x14ac:dyDescent="0.25">
      <c r="A387" s="14" t="s">
        <v>608</v>
      </c>
      <c r="B387" s="15" t="s">
        <v>75</v>
      </c>
      <c r="C387" s="15" t="s">
        <v>372</v>
      </c>
      <c r="D387" s="47">
        <v>2142</v>
      </c>
      <c r="E387" s="46">
        <v>27.143018980000001</v>
      </c>
      <c r="F387" s="36">
        <f>Table1[[#This Row],[Total (HRK million)]]*1000000/Table1[[#This Row],[Population 2022]]</f>
        <v>12671.81091503268</v>
      </c>
      <c r="G387" s="46">
        <v>36.469608009999995</v>
      </c>
      <c r="H387" s="36">
        <f>Table1[[#This Row],[Total (HRK million)                ]]*1000000/Table1[[#This Row],[Population 2022]]</f>
        <v>17025.960788982258</v>
      </c>
      <c r="I387" s="46">
        <v>-9.3265890299999974</v>
      </c>
      <c r="J387" s="36">
        <f>Table1[[#This Row],[Total (HRK million)                           ]]*1000000/Table1[[#This Row],[Population 2022]]</f>
        <v>-4354.1498739495783</v>
      </c>
      <c r="K387" s="47">
        <v>2128</v>
      </c>
      <c r="L387" s="46">
        <v>22.060735000000001</v>
      </c>
      <c r="M387" s="36">
        <f>Table1[[#This Row],[Total (HRK million)  ]]*1000000/Table1[[#This Row],[Population 2021]]</f>
        <v>10366.886748120301</v>
      </c>
      <c r="N387" s="46">
        <v>19.818901</v>
      </c>
      <c r="O387" s="36">
        <f>Table1[[#This Row],[Total (HRK million)                 ]]*1000000/Table1[[#This Row],[Population 2021]]</f>
        <v>9313.3933270676698</v>
      </c>
      <c r="P387" s="46">
        <v>2.2418339999999999</v>
      </c>
      <c r="Q387" s="36">
        <f>Table1[[#This Row],[Total (HRK million)                            ]]*1000000/Table1[[#This Row],[Population 2021]]</f>
        <v>1053.4934210526317</v>
      </c>
      <c r="R387" s="64">
        <v>2296</v>
      </c>
      <c r="S387" s="35">
        <v>13.353192</v>
      </c>
      <c r="T387" s="36">
        <f>Table1[[#This Row],[Total (HRK million)   ]]*1000000/Table1[[#This Row],[Population 2020]]</f>
        <v>5815.8501742160279</v>
      </c>
      <c r="U387" s="35">
        <v>15.953996</v>
      </c>
      <c r="V387" s="36">
        <f>Table1[[#This Row],[Total (HRK million)                  ]]*1000000/Table1[[#This Row],[Population 2020]]</f>
        <v>6948.6045296167249</v>
      </c>
      <c r="W387" s="35">
        <f>Table1[[#This Row],[Total (HRK million)   ]]-Table1[[#This Row],[Total (HRK million)                  ]]</f>
        <v>-2.6008040000000001</v>
      </c>
      <c r="X387" s="36">
        <f>Table1[[#This Row],[Total (HRK million)                             ]]*1000000/Table1[[#This Row],[Population 2020]]</f>
        <v>-1132.7543554006968</v>
      </c>
      <c r="Y387" s="68">
        <v>2308</v>
      </c>
      <c r="Z387" s="7">
        <v>16.549837</v>
      </c>
      <c r="AA387" s="6">
        <f>Table1[[#This Row],[Total (HRK million)                     ]]*1000000/Table1[[#This Row],[Population 2019                 ]]</f>
        <v>7170.6399480069322</v>
      </c>
      <c r="AB387" s="7">
        <v>17.083552000000001</v>
      </c>
      <c r="AC387" s="6">
        <f>Table1[[#This Row],[Total (HRK million)                                   ]]*1000000/Table1[[#This Row],[Population 2019                 ]]</f>
        <v>7401.8856152512999</v>
      </c>
      <c r="AD387" s="7">
        <f>Table1[[#This Row],[Total (HRK million)                     ]]-Table1[[#This Row],[Total (HRK million)                                   ]]</f>
        <v>-0.53371500000000083</v>
      </c>
      <c r="AE387" s="8">
        <f>Table1[[#This Row],[Total (HRK million)                       ]]*1000000/Table1[[#This Row],[Population 2019                 ]]</f>
        <v>-231.24566724436778</v>
      </c>
      <c r="AF387" s="6">
        <v>2277</v>
      </c>
      <c r="AG387" s="7">
        <v>13.596264</v>
      </c>
      <c r="AH387" s="6">
        <f>Table1[[#This Row],[Total (HRK million)                                 ]]*1000000/Table1[[#This Row],[Population 2018]]</f>
        <v>5971.130434782609</v>
      </c>
      <c r="AI387" s="7">
        <v>17.087857</v>
      </c>
      <c r="AJ387" s="6">
        <f>Table1[[#This Row],[Total (HRK million)                                     ]]*1000000/Table1[[#This Row],[Population 2018]]</f>
        <v>7504.5485287659203</v>
      </c>
      <c r="AK387" s="7">
        <f>Table1[[#This Row],[Total (HRK million)                                 ]]-Table1[[#This Row],[Total (HRK million)                                     ]]</f>
        <v>-3.4915929999999999</v>
      </c>
      <c r="AL387" s="8">
        <f>Table1[[#This Row],[Total (HRK million)                                      ]]*1000000/Table1[[#This Row],[Population 2018]]</f>
        <v>-1533.4180939833113</v>
      </c>
      <c r="AM387" s="9">
        <v>2273</v>
      </c>
      <c r="AN387" s="10">
        <v>15.672389000000001</v>
      </c>
      <c r="AO387" s="11">
        <f>Table1[[#This Row],[Total (HRK million)                                         ]]*1000000/Table1[[#This Row],[Population 2017               ]]</f>
        <v>6895.0237571491425</v>
      </c>
      <c r="AP387" s="10">
        <v>8.9496870000000008</v>
      </c>
      <c r="AQ387" s="11">
        <f>Table1[[#This Row],[Total (HRK million)                                          ]]*1000000/Table1[[#This Row],[Population 2017               ]]</f>
        <v>3937.3897932248128</v>
      </c>
      <c r="AR387" s="10">
        <f>Table1[[#This Row],[Total (HRK million)                                         ]]-Table1[[#This Row],[Total (HRK million)                                          ]]</f>
        <v>6.722702</v>
      </c>
      <c r="AS387" s="11">
        <f>Table1[[#This Row],[Total (HRK million)                                                  ]]*1000000/Table1[[#This Row],[Population 2017               ]]</f>
        <v>2957.6339639243292</v>
      </c>
      <c r="AT387" s="45">
        <v>2258</v>
      </c>
      <c r="AU387" s="46">
        <v>10.094567</v>
      </c>
      <c r="AV387" s="13">
        <f>Table1[[#This Row],[Total (HRK million)                                ]]*1000000/Table1[[#This Row],[Population 2016]]</f>
        <v>4470.5788308237379</v>
      </c>
      <c r="AW387" s="46">
        <v>8.4457249999999995</v>
      </c>
      <c r="AX387" s="13">
        <f>Table1[[#This Row],[Total (HRK million)                                                        ]]*1000000/Table1[[#This Row],[Population 2016]]</f>
        <v>3740.3565101860054</v>
      </c>
      <c r="AY387" s="82">
        <f>Table1[[#This Row],[Total (HRK million)                                ]]-Table1[[#This Row],[Total (HRK million)                                                        ]]</f>
        <v>1.6488420000000001</v>
      </c>
      <c r="AZ387" s="13">
        <f>Table1[[#This Row],[Total (HRK million)                                                                      ]]*1000000/Table1[[#This Row],[Population 2016]]</f>
        <v>730.22232063773265</v>
      </c>
      <c r="BA387" s="68">
        <v>2263</v>
      </c>
      <c r="BB387" s="52">
        <v>9.0238820000000004</v>
      </c>
      <c r="BC387" s="13">
        <f>Table1[[#This Row],[Total (HRK million)                                                           ]]*1000000/Table1[[#This Row],[Population 2015]]</f>
        <v>3987.5749005744588</v>
      </c>
      <c r="BD387" s="52">
        <v>8.5006360000000001</v>
      </c>
      <c r="BE387" s="13">
        <f>Table1[[#This Row],[Total (HRK million) ]]*1000000/Table1[[#This Row],[Population 2015]]</f>
        <v>3756.3570481661513</v>
      </c>
      <c r="BF387" s="82">
        <f>Table1[[#This Row],[Total (HRK million)                                                           ]]-Table1[[#This Row],[Total (HRK million) ]]</f>
        <v>0.52324600000000032</v>
      </c>
      <c r="BG387" s="13">
        <f>Table1[[#This Row],[Total (HRK million)     ]]*1000000/Table1[[#This Row],[Population 2015]]</f>
        <v>231.21785240830772</v>
      </c>
      <c r="BH387" s="68">
        <v>2289</v>
      </c>
      <c r="BI387" s="88">
        <v>8.7862439999999999</v>
      </c>
      <c r="BJ387" s="12">
        <f>Table1[[#This Row],[Total (HRK million)                                  ]]*1000000/Table1[[#This Row],[Population 2014]]</f>
        <v>3838.4639580602884</v>
      </c>
      <c r="BK387" s="88">
        <v>7.3257050000000001</v>
      </c>
      <c r="BL387" s="12">
        <f>Table1[[#This Row],[Total (HRK million)    ]]*1000000/Table1[[#This Row],[Population 2014]]</f>
        <v>3200.3953691568372</v>
      </c>
      <c r="BM387" s="88">
        <f>Table1[[#This Row],[Total (HRK million)                                  ]]-Table1[[#This Row],[Total (HRK million)    ]]</f>
        <v>1.4605389999999998</v>
      </c>
      <c r="BN387" s="12">
        <f>Table1[[#This Row],[Total (HRK million)      ]]*1000000/Table1[[#This Row],[Population 2014]]</f>
        <v>638.0685889034512</v>
      </c>
      <c r="BO387" s="94">
        <v>4</v>
      </c>
      <c r="BP387" s="53">
        <v>4</v>
      </c>
      <c r="BQ387" s="55">
        <v>5</v>
      </c>
      <c r="BR387" s="26">
        <v>4</v>
      </c>
      <c r="BS387" s="13">
        <v>4</v>
      </c>
      <c r="BT387" s="13">
        <v>4</v>
      </c>
      <c r="BU387" s="13">
        <v>4</v>
      </c>
      <c r="BV387" s="13">
        <v>4</v>
      </c>
      <c r="BW387" s="56">
        <v>3</v>
      </c>
    </row>
    <row r="388" spans="1:75" x14ac:dyDescent="0.25">
      <c r="A388" s="14" t="s">
        <v>608</v>
      </c>
      <c r="B388" s="15" t="s">
        <v>664</v>
      </c>
      <c r="C388" s="15" t="s">
        <v>630</v>
      </c>
      <c r="D388" s="47">
        <v>2145</v>
      </c>
      <c r="E388" s="46">
        <v>13.059677089999999</v>
      </c>
      <c r="F388" s="36">
        <f>Table1[[#This Row],[Total (HRK million)]]*1000000/Table1[[#This Row],[Population 2022]]</f>
        <v>6088.4275477855481</v>
      </c>
      <c r="G388" s="46">
        <v>12.419506570000001</v>
      </c>
      <c r="H388" s="36">
        <f>Table1[[#This Row],[Total (HRK million)                ]]*1000000/Table1[[#This Row],[Population 2022]]</f>
        <v>5789.9797529137531</v>
      </c>
      <c r="I388" s="46">
        <v>0.64017051999999952</v>
      </c>
      <c r="J388" s="36">
        <f>Table1[[#This Row],[Total (HRK million)                           ]]*1000000/Table1[[#This Row],[Population 2022]]</f>
        <v>298.44779487179466</v>
      </c>
      <c r="K388" s="47">
        <v>2192</v>
      </c>
      <c r="L388" s="52">
        <v>10.961843</v>
      </c>
      <c r="M388" s="36">
        <f>Table1[[#This Row],[Total (HRK million)  ]]*1000000/Table1[[#This Row],[Population 2021]]</f>
        <v>5000.8407846715327</v>
      </c>
      <c r="N388" s="52">
        <v>10.400681000000001</v>
      </c>
      <c r="O388" s="36">
        <f>Table1[[#This Row],[Total (HRK million)                 ]]*1000000/Table1[[#This Row],[Population 2021]]</f>
        <v>4744.8362226277368</v>
      </c>
      <c r="P388" s="52">
        <v>0.56116199999999905</v>
      </c>
      <c r="Q388" s="36">
        <f>Table1[[#This Row],[Total (HRK million)                            ]]*1000000/Table1[[#This Row],[Population 2021]]</f>
        <v>256.0045620437952</v>
      </c>
      <c r="R388" s="64">
        <v>2283</v>
      </c>
      <c r="S388" s="35">
        <v>11.938658</v>
      </c>
      <c r="T388" s="36">
        <f>Table1[[#This Row],[Total (HRK million)   ]]*1000000/Table1[[#This Row],[Population 2020]]</f>
        <v>5229.3727551467364</v>
      </c>
      <c r="U388" s="35">
        <v>9.4010119999999997</v>
      </c>
      <c r="V388" s="36">
        <f>Table1[[#This Row],[Total (HRK million)                  ]]*1000000/Table1[[#This Row],[Population 2020]]</f>
        <v>4117.83267630311</v>
      </c>
      <c r="W388" s="35">
        <f>Table1[[#This Row],[Total (HRK million)   ]]-Table1[[#This Row],[Total (HRK million)                  ]]</f>
        <v>2.5376460000000005</v>
      </c>
      <c r="X388" s="36">
        <f>Table1[[#This Row],[Total (HRK million)                             ]]*1000000/Table1[[#This Row],[Population 2020]]</f>
        <v>1111.540078843627</v>
      </c>
      <c r="Y388" s="68">
        <v>2332</v>
      </c>
      <c r="Z388" s="7">
        <v>11.537941999999999</v>
      </c>
      <c r="AA388" s="6">
        <f>Table1[[#This Row],[Total (HRK million)                     ]]*1000000/Table1[[#This Row],[Population 2019                 ]]</f>
        <v>4947.6595197255574</v>
      </c>
      <c r="AB388" s="7">
        <v>15.249056</v>
      </c>
      <c r="AC388" s="6">
        <f>Table1[[#This Row],[Total (HRK million)                                   ]]*1000000/Table1[[#This Row],[Population 2019                 ]]</f>
        <v>6539.0463121783878</v>
      </c>
      <c r="AD388" s="7">
        <f>Table1[[#This Row],[Total (HRK million)                     ]]-Table1[[#This Row],[Total (HRK million)                                   ]]</f>
        <v>-3.7111140000000002</v>
      </c>
      <c r="AE388" s="8">
        <f>Table1[[#This Row],[Total (HRK million)                       ]]*1000000/Table1[[#This Row],[Population 2019                 ]]</f>
        <v>-1591.3867924528304</v>
      </c>
      <c r="AF388" s="6">
        <v>2421</v>
      </c>
      <c r="AG388" s="7">
        <v>11.416066000000001</v>
      </c>
      <c r="AH388" s="6">
        <f>Table1[[#This Row],[Total (HRK million)                                 ]]*1000000/Table1[[#This Row],[Population 2018]]</f>
        <v>4715.4341181330028</v>
      </c>
      <c r="AI388" s="7">
        <v>7.4410879999999997</v>
      </c>
      <c r="AJ388" s="6">
        <f>Table1[[#This Row],[Total (HRK million)                                     ]]*1000000/Table1[[#This Row],[Population 2018]]</f>
        <v>3073.559686080132</v>
      </c>
      <c r="AK388" s="7">
        <f>Table1[[#This Row],[Total (HRK million)                                 ]]-Table1[[#This Row],[Total (HRK million)                                     ]]</f>
        <v>3.974978000000001</v>
      </c>
      <c r="AL388" s="8">
        <f>Table1[[#This Row],[Total (HRK million)                                      ]]*1000000/Table1[[#This Row],[Population 2018]]</f>
        <v>1641.874432052871</v>
      </c>
      <c r="AM388" s="9">
        <v>2516</v>
      </c>
      <c r="AN388" s="10">
        <v>5.7585139999999999</v>
      </c>
      <c r="AO388" s="11">
        <f>Table1[[#This Row],[Total (HRK million)                                         ]]*1000000/Table1[[#This Row],[Population 2017               ]]</f>
        <v>2288.7575516693164</v>
      </c>
      <c r="AP388" s="10">
        <v>5.9643009999999999</v>
      </c>
      <c r="AQ388" s="11">
        <f>Table1[[#This Row],[Total (HRK million)                                          ]]*1000000/Table1[[#This Row],[Population 2017               ]]</f>
        <v>2370.5488871224165</v>
      </c>
      <c r="AR388" s="10">
        <f>Table1[[#This Row],[Total (HRK million)                                         ]]-Table1[[#This Row],[Total (HRK million)                                          ]]</f>
        <v>-0.20578699999999994</v>
      </c>
      <c r="AS388" s="11">
        <f>Table1[[#This Row],[Total (HRK million)                                                  ]]*1000000/Table1[[#This Row],[Population 2017               ]]</f>
        <v>-81.791335453100132</v>
      </c>
      <c r="AT388" s="45">
        <v>2620</v>
      </c>
      <c r="AU388" s="46">
        <v>6.0166500000000003</v>
      </c>
      <c r="AV388" s="13">
        <f>Table1[[#This Row],[Total (HRK million)                                ]]*1000000/Table1[[#This Row],[Population 2016]]</f>
        <v>2296.4312977099235</v>
      </c>
      <c r="AW388" s="46">
        <v>6.7591999999999999</v>
      </c>
      <c r="AX388" s="13">
        <f>Table1[[#This Row],[Total (HRK million)                                                        ]]*1000000/Table1[[#This Row],[Population 2016]]</f>
        <v>2579.8473282442746</v>
      </c>
      <c r="AY388" s="82">
        <f>Table1[[#This Row],[Total (HRK million)                                ]]-Table1[[#This Row],[Total (HRK million)                                                        ]]</f>
        <v>-0.7425499999999996</v>
      </c>
      <c r="AZ388" s="13">
        <f>Table1[[#This Row],[Total (HRK million)                                                                      ]]*1000000/Table1[[#This Row],[Population 2016]]</f>
        <v>-283.41603053435102</v>
      </c>
      <c r="BA388" s="68">
        <v>2688</v>
      </c>
      <c r="BB388" s="52">
        <v>6.9836369999999999</v>
      </c>
      <c r="BC388" s="13">
        <f>Table1[[#This Row],[Total (HRK million)                                                           ]]*1000000/Table1[[#This Row],[Population 2015]]</f>
        <v>2598.0792410714284</v>
      </c>
      <c r="BD388" s="52">
        <v>5.518275</v>
      </c>
      <c r="BE388" s="13">
        <f>Table1[[#This Row],[Total (HRK million) ]]*1000000/Table1[[#This Row],[Population 2015]]</f>
        <v>2052.9296875</v>
      </c>
      <c r="BF388" s="82">
        <f>Table1[[#This Row],[Total (HRK million)                                                           ]]-Table1[[#This Row],[Total (HRK million) ]]</f>
        <v>1.4653619999999998</v>
      </c>
      <c r="BG388" s="13">
        <f>Table1[[#This Row],[Total (HRK million)     ]]*1000000/Table1[[#This Row],[Population 2015]]</f>
        <v>545.14955357142844</v>
      </c>
      <c r="BH388" s="68">
        <v>2772</v>
      </c>
      <c r="BI388" s="88">
        <v>6.1434150000000001</v>
      </c>
      <c r="BJ388" s="12">
        <f>Table1[[#This Row],[Total (HRK million)                                  ]]*1000000/Table1[[#This Row],[Population 2014]]</f>
        <v>2216.2391774891776</v>
      </c>
      <c r="BK388" s="88">
        <v>6.7851739999999996</v>
      </c>
      <c r="BL388" s="12">
        <f>Table1[[#This Row],[Total (HRK million)    ]]*1000000/Table1[[#This Row],[Population 2014]]</f>
        <v>2447.7539682539682</v>
      </c>
      <c r="BM388" s="88">
        <f>Table1[[#This Row],[Total (HRK million)                                  ]]-Table1[[#This Row],[Total (HRK million)    ]]</f>
        <v>-0.64175899999999952</v>
      </c>
      <c r="BN388" s="12">
        <f>Table1[[#This Row],[Total (HRK million)      ]]*1000000/Table1[[#This Row],[Population 2014]]</f>
        <v>-231.5147907647906</v>
      </c>
      <c r="BO388" s="94">
        <v>4</v>
      </c>
      <c r="BP388" s="53">
        <v>5</v>
      </c>
      <c r="BQ388" s="55">
        <v>5</v>
      </c>
      <c r="BR388" s="26">
        <v>5</v>
      </c>
      <c r="BS388" s="13">
        <v>0</v>
      </c>
      <c r="BT388" s="13">
        <v>1</v>
      </c>
      <c r="BU388" s="13">
        <v>1</v>
      </c>
      <c r="BV388" s="13">
        <v>1</v>
      </c>
      <c r="BW388" s="56">
        <v>0</v>
      </c>
    </row>
    <row r="389" spans="1:75" x14ac:dyDescent="0.25">
      <c r="A389" s="14" t="s">
        <v>608</v>
      </c>
      <c r="B389" s="15" t="s">
        <v>660</v>
      </c>
      <c r="C389" s="15" t="s">
        <v>484</v>
      </c>
      <c r="D389" s="47">
        <v>3091</v>
      </c>
      <c r="E389" s="46">
        <v>11.759839130000001</v>
      </c>
      <c r="F389" s="36">
        <f>Table1[[#This Row],[Total (HRK million)]]*1000000/Table1[[#This Row],[Population 2022]]</f>
        <v>3804.5419378841802</v>
      </c>
      <c r="G389" s="46">
        <v>10.397649530000001</v>
      </c>
      <c r="H389" s="36">
        <f>Table1[[#This Row],[Total (HRK million)                ]]*1000000/Table1[[#This Row],[Population 2022]]</f>
        <v>3363.8464995147206</v>
      </c>
      <c r="I389" s="46">
        <v>1.3621895999999996</v>
      </c>
      <c r="J389" s="36">
        <f>Table1[[#This Row],[Total (HRK million)                           ]]*1000000/Table1[[#This Row],[Population 2022]]</f>
        <v>440.69543836945962</v>
      </c>
      <c r="K389" s="47">
        <v>3112</v>
      </c>
      <c r="L389" s="46">
        <v>10.095898</v>
      </c>
      <c r="M389" s="36">
        <f>Table1[[#This Row],[Total (HRK million)  ]]*1000000/Table1[[#This Row],[Population 2021]]</f>
        <v>3244.1831619537274</v>
      </c>
      <c r="N389" s="46">
        <v>10.573936</v>
      </c>
      <c r="O389" s="36">
        <f>Table1[[#This Row],[Total (HRK million)                 ]]*1000000/Table1[[#This Row],[Population 2021]]</f>
        <v>3397.7943444730076</v>
      </c>
      <c r="P389" s="46">
        <v>-0.47803799999999974</v>
      </c>
      <c r="Q389" s="36">
        <f>Table1[[#This Row],[Total (HRK million)                            ]]*1000000/Table1[[#This Row],[Population 2021]]</f>
        <v>-153.61118251928013</v>
      </c>
      <c r="R389" s="64">
        <v>3130</v>
      </c>
      <c r="S389" s="35">
        <v>9.6497139999999995</v>
      </c>
      <c r="T389" s="36">
        <f>Table1[[#This Row],[Total (HRK million)   ]]*1000000/Table1[[#This Row],[Population 2020]]</f>
        <v>3082.9757188498402</v>
      </c>
      <c r="U389" s="35">
        <v>9.1471239999999998</v>
      </c>
      <c r="V389" s="36">
        <f>Table1[[#This Row],[Total (HRK million)                  ]]*1000000/Table1[[#This Row],[Population 2020]]</f>
        <v>2922.4038338658147</v>
      </c>
      <c r="W389" s="35">
        <f>Table1[[#This Row],[Total (HRK million)   ]]-Table1[[#This Row],[Total (HRK million)                  ]]</f>
        <v>0.50258999999999965</v>
      </c>
      <c r="X389" s="36">
        <f>Table1[[#This Row],[Total (HRK million)                             ]]*1000000/Table1[[#This Row],[Population 2020]]</f>
        <v>160.57188498402544</v>
      </c>
      <c r="Y389" s="68">
        <v>3168</v>
      </c>
      <c r="Z389" s="7">
        <v>10.730919</v>
      </c>
      <c r="AA389" s="6">
        <f>Table1[[#This Row],[Total (HRK million)                     ]]*1000000/Table1[[#This Row],[Population 2019                 ]]</f>
        <v>3387.285037878788</v>
      </c>
      <c r="AB389" s="7">
        <v>12.637886</v>
      </c>
      <c r="AC389" s="6">
        <f>Table1[[#This Row],[Total (HRK million)                                   ]]*1000000/Table1[[#This Row],[Population 2019                 ]]</f>
        <v>3989.2316919191921</v>
      </c>
      <c r="AD389" s="7">
        <f>Table1[[#This Row],[Total (HRK million)                     ]]-Table1[[#This Row],[Total (HRK million)                                   ]]</f>
        <v>-1.9069669999999999</v>
      </c>
      <c r="AE389" s="8">
        <f>Table1[[#This Row],[Total (HRK million)                       ]]*1000000/Table1[[#This Row],[Population 2019                 ]]</f>
        <v>-601.94665404040393</v>
      </c>
      <c r="AF389" s="6">
        <v>3213</v>
      </c>
      <c r="AG389" s="7">
        <v>9.7029189999999996</v>
      </c>
      <c r="AH389" s="6">
        <f>Table1[[#This Row],[Total (HRK million)                                 ]]*1000000/Table1[[#This Row],[Population 2018]]</f>
        <v>3019.8938686585743</v>
      </c>
      <c r="AI389" s="7">
        <v>10.378399</v>
      </c>
      <c r="AJ389" s="6">
        <f>Table1[[#This Row],[Total (HRK million)                                     ]]*1000000/Table1[[#This Row],[Population 2018]]</f>
        <v>3230.1272953625894</v>
      </c>
      <c r="AK389" s="7">
        <f>Table1[[#This Row],[Total (HRK million)                                 ]]-Table1[[#This Row],[Total (HRK million)                                     ]]</f>
        <v>-0.6754800000000003</v>
      </c>
      <c r="AL389" s="8">
        <f>Table1[[#This Row],[Total (HRK million)                                      ]]*1000000/Table1[[#This Row],[Population 2018]]</f>
        <v>-210.23342670401505</v>
      </c>
      <c r="AM389" s="9">
        <v>3246</v>
      </c>
      <c r="AN389" s="10">
        <v>8.6697089999999992</v>
      </c>
      <c r="AO389" s="11">
        <f>Table1[[#This Row],[Total (HRK million)                                         ]]*1000000/Table1[[#This Row],[Population 2017               ]]</f>
        <v>2670.8900184842882</v>
      </c>
      <c r="AP389" s="10">
        <v>7.45078</v>
      </c>
      <c r="AQ389" s="11">
        <f>Table1[[#This Row],[Total (HRK million)                                          ]]*1000000/Table1[[#This Row],[Population 2017               ]]</f>
        <v>2295.3727664818239</v>
      </c>
      <c r="AR389" s="10">
        <f>Table1[[#This Row],[Total (HRK million)                                         ]]-Table1[[#This Row],[Total (HRK million)                                          ]]</f>
        <v>1.2189289999999993</v>
      </c>
      <c r="AS389" s="11">
        <f>Table1[[#This Row],[Total (HRK million)                                                  ]]*1000000/Table1[[#This Row],[Population 2017               ]]</f>
        <v>375.51725200246437</v>
      </c>
      <c r="AT389" s="45">
        <v>3318</v>
      </c>
      <c r="AU389" s="46">
        <v>7.1456860000000004</v>
      </c>
      <c r="AV389" s="13">
        <f>Table1[[#This Row],[Total (HRK million)                                ]]*1000000/Table1[[#This Row],[Population 2016]]</f>
        <v>2153.6124171187462</v>
      </c>
      <c r="AW389" s="46">
        <v>5.5399760000000002</v>
      </c>
      <c r="AX389" s="13">
        <f>Table1[[#This Row],[Total (HRK million)                                                        ]]*1000000/Table1[[#This Row],[Population 2016]]</f>
        <v>1669.673297166968</v>
      </c>
      <c r="AY389" s="82">
        <f>Table1[[#This Row],[Total (HRK million)                                ]]-Table1[[#This Row],[Total (HRK million)                                                        ]]</f>
        <v>1.6057100000000002</v>
      </c>
      <c r="AZ389" s="13">
        <f>Table1[[#This Row],[Total (HRK million)                                                                      ]]*1000000/Table1[[#This Row],[Population 2016]]</f>
        <v>483.93911995177825</v>
      </c>
      <c r="BA389" s="68">
        <v>3464</v>
      </c>
      <c r="BB389" s="52">
        <v>5.3136619999999999</v>
      </c>
      <c r="BC389" s="13">
        <f>Table1[[#This Row],[Total (HRK million)                                                           ]]*1000000/Table1[[#This Row],[Population 2015]]</f>
        <v>1533.967090069284</v>
      </c>
      <c r="BD389" s="52">
        <v>6.3815090000000003</v>
      </c>
      <c r="BE389" s="13">
        <f>Table1[[#This Row],[Total (HRK million) ]]*1000000/Table1[[#This Row],[Population 2015]]</f>
        <v>1842.2370092378753</v>
      </c>
      <c r="BF389" s="82">
        <f>Table1[[#This Row],[Total (HRK million)                                                           ]]-Table1[[#This Row],[Total (HRK million) ]]</f>
        <v>-1.0678470000000004</v>
      </c>
      <c r="BG389" s="13">
        <f>Table1[[#This Row],[Total (HRK million)     ]]*1000000/Table1[[#This Row],[Population 2015]]</f>
        <v>-308.26991916859134</v>
      </c>
      <c r="BH389" s="68">
        <v>3505</v>
      </c>
      <c r="BI389" s="88">
        <v>8.6570610000000006</v>
      </c>
      <c r="BJ389" s="12">
        <f>Table1[[#This Row],[Total (HRK million)                                  ]]*1000000/Table1[[#This Row],[Population 2014]]</f>
        <v>2469.9175463623396</v>
      </c>
      <c r="BK389" s="88">
        <v>10.980394</v>
      </c>
      <c r="BL389" s="12">
        <f>Table1[[#This Row],[Total (HRK million)    ]]*1000000/Table1[[#This Row],[Population 2014]]</f>
        <v>3132.7800285306703</v>
      </c>
      <c r="BM389" s="88">
        <f>Table1[[#This Row],[Total (HRK million)                                  ]]-Table1[[#This Row],[Total (HRK million)    ]]</f>
        <v>-2.3233329999999999</v>
      </c>
      <c r="BN389" s="12">
        <f>Table1[[#This Row],[Total (HRK million)      ]]*1000000/Table1[[#This Row],[Population 2014]]</f>
        <v>-662.86248216833098</v>
      </c>
      <c r="BO389" s="94">
        <v>4</v>
      </c>
      <c r="BP389" s="53">
        <v>1</v>
      </c>
      <c r="BQ389" s="55">
        <v>2</v>
      </c>
      <c r="BR389" s="26">
        <v>2</v>
      </c>
      <c r="BS389" s="13">
        <v>0</v>
      </c>
      <c r="BT389" s="13">
        <v>0</v>
      </c>
      <c r="BU389" s="13">
        <v>0</v>
      </c>
      <c r="BV389" s="13">
        <v>0</v>
      </c>
      <c r="BW389" s="56">
        <v>0</v>
      </c>
    </row>
    <row r="390" spans="1:75" x14ac:dyDescent="0.25">
      <c r="A390" s="14" t="s">
        <v>608</v>
      </c>
      <c r="B390" s="15" t="s">
        <v>676</v>
      </c>
      <c r="C390" s="15" t="s">
        <v>427</v>
      </c>
      <c r="D390" s="48">
        <v>935</v>
      </c>
      <c r="E390" s="44">
        <v>7.3666929800000007</v>
      </c>
      <c r="F390" s="40">
        <f>Table1[[#This Row],[Total (HRK million)]]*1000000/Table1[[#This Row],[Population 2022]]</f>
        <v>7878.8160213903748</v>
      </c>
      <c r="G390" s="44">
        <v>7.7219095900000001</v>
      </c>
      <c r="H390" s="40">
        <f>Table1[[#This Row],[Total (HRK million)                ]]*1000000/Table1[[#This Row],[Population 2022]]</f>
        <v>8258.7268342245989</v>
      </c>
      <c r="I390" s="44">
        <v>-0.35521660999999938</v>
      </c>
      <c r="J390" s="40">
        <f>Table1[[#This Row],[Total (HRK million)                           ]]*1000000/Table1[[#This Row],[Population 2022]]</f>
        <v>-379.91081283422398</v>
      </c>
      <c r="K390" s="48">
        <v>943</v>
      </c>
      <c r="L390" s="44">
        <v>9.7357709999999997</v>
      </c>
      <c r="M390" s="40">
        <f>Table1[[#This Row],[Total (HRK million)  ]]*1000000/Table1[[#This Row],[Population 2021]]</f>
        <v>10324.253446447508</v>
      </c>
      <c r="N390" s="44">
        <v>11.588450999999999</v>
      </c>
      <c r="O390" s="40">
        <f>Table1[[#This Row],[Total (HRK million)                 ]]*1000000/Table1[[#This Row],[Population 2021]]</f>
        <v>12288.919406150584</v>
      </c>
      <c r="P390" s="44">
        <v>-1.8526799999999994</v>
      </c>
      <c r="Q390" s="40">
        <f>Table1[[#This Row],[Total (HRK million)                            ]]*1000000/Table1[[#This Row],[Population 2021]]</f>
        <v>-1964.6659597030748</v>
      </c>
      <c r="R390" s="64">
        <v>943</v>
      </c>
      <c r="S390" s="35">
        <v>11.645339999999999</v>
      </c>
      <c r="T390" s="36">
        <f>Table1[[#This Row],[Total (HRK million)   ]]*1000000/Table1[[#This Row],[Population 2020]]</f>
        <v>12349.247083775186</v>
      </c>
      <c r="U390" s="35">
        <v>8.0733840000000008</v>
      </c>
      <c r="V390" s="36">
        <f>Table1[[#This Row],[Total (HRK million)                  ]]*1000000/Table1[[#This Row],[Population 2020]]</f>
        <v>8561.3828207847309</v>
      </c>
      <c r="W390" s="35">
        <f>Table1[[#This Row],[Total (HRK million)   ]]-Table1[[#This Row],[Total (HRK million)                  ]]</f>
        <v>3.5719559999999984</v>
      </c>
      <c r="X390" s="36">
        <f>Table1[[#This Row],[Total (HRK million)                             ]]*1000000/Table1[[#This Row],[Population 2020]]</f>
        <v>3787.8642629904539</v>
      </c>
      <c r="Y390" s="68">
        <v>975</v>
      </c>
      <c r="Z390" s="7">
        <v>9.5349269999999997</v>
      </c>
      <c r="AA390" s="6">
        <f>Table1[[#This Row],[Total (HRK million)                     ]]*1000000/Table1[[#This Row],[Population 2019                 ]]</f>
        <v>9779.4123076923079</v>
      </c>
      <c r="AB390" s="7">
        <v>13.980623</v>
      </c>
      <c r="AC390" s="6">
        <f>Table1[[#This Row],[Total (HRK million)                                   ]]*1000000/Table1[[#This Row],[Population 2019                 ]]</f>
        <v>14339.100512820512</v>
      </c>
      <c r="AD390" s="7">
        <f>Table1[[#This Row],[Total (HRK million)                     ]]-Table1[[#This Row],[Total (HRK million)                                   ]]</f>
        <v>-4.4456959999999999</v>
      </c>
      <c r="AE390" s="8">
        <f>Table1[[#This Row],[Total (HRK million)                       ]]*1000000/Table1[[#This Row],[Population 2019                 ]]</f>
        <v>-4559.6882051282055</v>
      </c>
      <c r="AF390" s="6">
        <v>994</v>
      </c>
      <c r="AG390" s="7">
        <v>10.698656</v>
      </c>
      <c r="AH390" s="6">
        <f>Table1[[#This Row],[Total (HRK million)                                 ]]*1000000/Table1[[#This Row],[Population 2018]]</f>
        <v>10763.235412474849</v>
      </c>
      <c r="AI390" s="7">
        <v>9.3687319999999996</v>
      </c>
      <c r="AJ390" s="6">
        <f>Table1[[#This Row],[Total (HRK million)                                     ]]*1000000/Table1[[#This Row],[Population 2018]]</f>
        <v>9425.283702213279</v>
      </c>
      <c r="AK390" s="7">
        <f>Table1[[#This Row],[Total (HRK million)                                 ]]-Table1[[#This Row],[Total (HRK million)                                     ]]</f>
        <v>1.3299240000000001</v>
      </c>
      <c r="AL390" s="8">
        <f>Table1[[#This Row],[Total (HRK million)                                      ]]*1000000/Table1[[#This Row],[Population 2018]]</f>
        <v>1337.9517102615694</v>
      </c>
      <c r="AM390" s="9">
        <v>995</v>
      </c>
      <c r="AN390" s="10">
        <v>6.0516930000000002</v>
      </c>
      <c r="AO390" s="11">
        <f>Table1[[#This Row],[Total (HRK million)                                         ]]*1000000/Table1[[#This Row],[Population 2017               ]]</f>
        <v>6082.1035175879397</v>
      </c>
      <c r="AP390" s="10">
        <v>6.3195860000000001</v>
      </c>
      <c r="AQ390" s="11">
        <f>Table1[[#This Row],[Total (HRK million)                                          ]]*1000000/Table1[[#This Row],[Population 2017               ]]</f>
        <v>6351.3427135678394</v>
      </c>
      <c r="AR390" s="10">
        <f>Table1[[#This Row],[Total (HRK million)                                         ]]-Table1[[#This Row],[Total (HRK million)                                          ]]</f>
        <v>-0.26789299999999994</v>
      </c>
      <c r="AS390" s="11">
        <f>Table1[[#This Row],[Total (HRK million)                                                  ]]*1000000/Table1[[#This Row],[Population 2017               ]]</f>
        <v>-269.23919597989942</v>
      </c>
      <c r="AT390" s="45">
        <v>1007</v>
      </c>
      <c r="AU390" s="46">
        <v>5.4708269999999999</v>
      </c>
      <c r="AV390" s="13">
        <f>Table1[[#This Row],[Total (HRK million)                                ]]*1000000/Table1[[#This Row],[Population 2016]]</f>
        <v>5432.7974180734855</v>
      </c>
      <c r="AW390" s="46">
        <v>4.970008</v>
      </c>
      <c r="AX390" s="13">
        <f>Table1[[#This Row],[Total (HRK million)                                                        ]]*1000000/Table1[[#This Row],[Population 2016]]</f>
        <v>4935.4597815292946</v>
      </c>
      <c r="AY390" s="82">
        <f>Table1[[#This Row],[Total (HRK million)                                ]]-Table1[[#This Row],[Total (HRK million)                                                        ]]</f>
        <v>0.5008189999999999</v>
      </c>
      <c r="AZ390" s="13">
        <f>Table1[[#This Row],[Total (HRK million)                                                                      ]]*1000000/Table1[[#This Row],[Population 2016]]</f>
        <v>497.33763654419056</v>
      </c>
      <c r="BA390" s="68">
        <v>1009</v>
      </c>
      <c r="BB390" s="52">
        <v>5.2021360000000003</v>
      </c>
      <c r="BC390" s="13">
        <f>Table1[[#This Row],[Total (HRK million)                                                           ]]*1000000/Table1[[#This Row],[Population 2015]]</f>
        <v>5155.7343904856298</v>
      </c>
      <c r="BD390" s="52">
        <v>5.5554899999999998</v>
      </c>
      <c r="BE390" s="13">
        <f>Table1[[#This Row],[Total (HRK million) ]]*1000000/Table1[[#This Row],[Population 2015]]</f>
        <v>5505.9365708622399</v>
      </c>
      <c r="BF390" s="82">
        <f>Table1[[#This Row],[Total (HRK million)                                                           ]]-Table1[[#This Row],[Total (HRK million) ]]</f>
        <v>-0.3533539999999995</v>
      </c>
      <c r="BG390" s="13">
        <f>Table1[[#This Row],[Total (HRK million)     ]]*1000000/Table1[[#This Row],[Population 2015]]</f>
        <v>-350.20218037660999</v>
      </c>
      <c r="BH390" s="68">
        <v>1023</v>
      </c>
      <c r="BI390" s="88">
        <v>2.8796819999999999</v>
      </c>
      <c r="BJ390" s="12">
        <f>Table1[[#This Row],[Total (HRK million)                                  ]]*1000000/Table1[[#This Row],[Population 2014]]</f>
        <v>2814.9384164222874</v>
      </c>
      <c r="BK390" s="88">
        <v>2.6119129999999999</v>
      </c>
      <c r="BL390" s="12">
        <f>Table1[[#This Row],[Total (HRK million)    ]]*1000000/Table1[[#This Row],[Population 2014]]</f>
        <v>2553.1896383186704</v>
      </c>
      <c r="BM390" s="88">
        <f>Table1[[#This Row],[Total (HRK million)                                  ]]-Table1[[#This Row],[Total (HRK million)    ]]</f>
        <v>0.26776899999999992</v>
      </c>
      <c r="BN390" s="12">
        <f>Table1[[#This Row],[Total (HRK million)      ]]*1000000/Table1[[#This Row],[Population 2014]]</f>
        <v>261.74877810361676</v>
      </c>
      <c r="BO390" s="94">
        <v>5</v>
      </c>
      <c r="BP390" s="53">
        <v>5</v>
      </c>
      <c r="BQ390" s="55">
        <v>5</v>
      </c>
      <c r="BR390" s="26">
        <v>5</v>
      </c>
      <c r="BS390" s="13">
        <v>5</v>
      </c>
      <c r="BT390" s="13">
        <v>5</v>
      </c>
      <c r="BU390" s="13">
        <v>3</v>
      </c>
      <c r="BV390" s="13">
        <v>3</v>
      </c>
      <c r="BW390" s="56">
        <v>1</v>
      </c>
    </row>
    <row r="391" spans="1:75" x14ac:dyDescent="0.25">
      <c r="A391" s="14" t="s">
        <v>608</v>
      </c>
      <c r="B391" s="15" t="s">
        <v>660</v>
      </c>
      <c r="C391" s="15" t="s">
        <v>485</v>
      </c>
      <c r="D391" s="45">
        <v>1897</v>
      </c>
      <c r="E391" s="44">
        <v>9.63799311</v>
      </c>
      <c r="F391" s="40">
        <f>Table1[[#This Row],[Total (HRK million)]]*1000000/Table1[[#This Row],[Population 2022]]</f>
        <v>5080.6500316288875</v>
      </c>
      <c r="G391" s="44">
        <v>8.3857765999999998</v>
      </c>
      <c r="H391" s="40">
        <f>Table1[[#This Row],[Total (HRK million)                ]]*1000000/Table1[[#This Row],[Population 2022]]</f>
        <v>4420.5464417501316</v>
      </c>
      <c r="I391" s="44">
        <v>1.2522165099999998</v>
      </c>
      <c r="J391" s="40">
        <f>Table1[[#This Row],[Total (HRK million)                           ]]*1000000/Table1[[#This Row],[Population 2022]]</f>
        <v>660.10358987875577</v>
      </c>
      <c r="K391" s="45">
        <v>1926</v>
      </c>
      <c r="L391" s="44">
        <v>11.281784999999999</v>
      </c>
      <c r="M391" s="40">
        <f>Table1[[#This Row],[Total (HRK million)  ]]*1000000/Table1[[#This Row],[Population 2021]]</f>
        <v>5857.6246105918999</v>
      </c>
      <c r="N391" s="44">
        <v>7.5307810000000002</v>
      </c>
      <c r="O391" s="40">
        <f>Table1[[#This Row],[Total (HRK million)                 ]]*1000000/Table1[[#This Row],[Population 2021]]</f>
        <v>3910.0628245067496</v>
      </c>
      <c r="P391" s="44">
        <v>3.7510039999999991</v>
      </c>
      <c r="Q391" s="40">
        <f>Table1[[#This Row],[Total (HRK million)                            ]]*1000000/Table1[[#This Row],[Population 2021]]</f>
        <v>1947.5617860851501</v>
      </c>
      <c r="R391" s="64">
        <v>2048</v>
      </c>
      <c r="S391" s="35">
        <v>10.536066</v>
      </c>
      <c r="T391" s="36">
        <f>Table1[[#This Row],[Total (HRK million)   ]]*1000000/Table1[[#This Row],[Population 2020]]</f>
        <v>5144.5634765625</v>
      </c>
      <c r="U391" s="35">
        <v>13.206348999999999</v>
      </c>
      <c r="V391" s="36">
        <f>Table1[[#This Row],[Total (HRK million)                  ]]*1000000/Table1[[#This Row],[Population 2020]]</f>
        <v>6448.41259765625</v>
      </c>
      <c r="W391" s="35">
        <f>Table1[[#This Row],[Total (HRK million)   ]]-Table1[[#This Row],[Total (HRK million)                  ]]</f>
        <v>-2.6702829999999995</v>
      </c>
      <c r="X391" s="36">
        <f>Table1[[#This Row],[Total (HRK million)                             ]]*1000000/Table1[[#This Row],[Population 2020]]</f>
        <v>-1303.8491210937498</v>
      </c>
      <c r="Y391" s="68">
        <v>2087</v>
      </c>
      <c r="Z391" s="7">
        <v>8.2477219999999996</v>
      </c>
      <c r="AA391" s="6">
        <f>Table1[[#This Row],[Total (HRK million)                     ]]*1000000/Table1[[#This Row],[Population 2019                 ]]</f>
        <v>3951.951126018208</v>
      </c>
      <c r="AB391" s="7">
        <v>9.0948810000000009</v>
      </c>
      <c r="AC391" s="6">
        <f>Table1[[#This Row],[Total (HRK million)                                   ]]*1000000/Table1[[#This Row],[Population 2019                 ]]</f>
        <v>4357.8730234786772</v>
      </c>
      <c r="AD391" s="7">
        <f>Table1[[#This Row],[Total (HRK million)                     ]]-Table1[[#This Row],[Total (HRK million)                                   ]]</f>
        <v>-0.84715900000000133</v>
      </c>
      <c r="AE391" s="8">
        <f>Table1[[#This Row],[Total (HRK million)                       ]]*1000000/Table1[[#This Row],[Population 2019                 ]]</f>
        <v>-405.92189746047018</v>
      </c>
      <c r="AF391" s="6">
        <v>2094</v>
      </c>
      <c r="AG391" s="7">
        <v>8.1983270000000008</v>
      </c>
      <c r="AH391" s="6">
        <f>Table1[[#This Row],[Total (HRK million)                                 ]]*1000000/Table1[[#This Row],[Population 2018]]</f>
        <v>3915.1513849092648</v>
      </c>
      <c r="AI391" s="7">
        <v>7.4913850000000002</v>
      </c>
      <c r="AJ391" s="6">
        <f>Table1[[#This Row],[Total (HRK million)                                     ]]*1000000/Table1[[#This Row],[Population 2018]]</f>
        <v>3577.5477554918816</v>
      </c>
      <c r="AK391" s="7">
        <f>Table1[[#This Row],[Total (HRK million)                                 ]]-Table1[[#This Row],[Total (HRK million)                                     ]]</f>
        <v>0.70694200000000063</v>
      </c>
      <c r="AL391" s="8">
        <f>Table1[[#This Row],[Total (HRK million)                                      ]]*1000000/Table1[[#This Row],[Population 2018]]</f>
        <v>337.60362941738327</v>
      </c>
      <c r="AM391" s="9">
        <v>2099</v>
      </c>
      <c r="AN391" s="10">
        <v>8.3613250000000008</v>
      </c>
      <c r="AO391" s="11">
        <f>Table1[[#This Row],[Total (HRK million)                                         ]]*1000000/Table1[[#This Row],[Population 2017               ]]</f>
        <v>3983.4802286803242</v>
      </c>
      <c r="AP391" s="10">
        <v>7.4713029999999998</v>
      </c>
      <c r="AQ391" s="11">
        <f>Table1[[#This Row],[Total (HRK million)                                          ]]*1000000/Table1[[#This Row],[Population 2017               ]]</f>
        <v>3559.4583134826107</v>
      </c>
      <c r="AR391" s="10">
        <f>Table1[[#This Row],[Total (HRK million)                                         ]]-Table1[[#This Row],[Total (HRK million)                                          ]]</f>
        <v>0.89002200000000098</v>
      </c>
      <c r="AS391" s="11">
        <f>Table1[[#This Row],[Total (HRK million)                                                  ]]*1000000/Table1[[#This Row],[Population 2017               ]]</f>
        <v>424.02191519771367</v>
      </c>
      <c r="AT391" s="45">
        <v>2126</v>
      </c>
      <c r="AU391" s="46">
        <v>7.5700529999999997</v>
      </c>
      <c r="AV391" s="13">
        <f>Table1[[#This Row],[Total (HRK million)                                ]]*1000000/Table1[[#This Row],[Population 2016]]</f>
        <v>3560.7022577610537</v>
      </c>
      <c r="AW391" s="46">
        <v>7.1562320000000001</v>
      </c>
      <c r="AX391" s="13">
        <f>Table1[[#This Row],[Total (HRK million)                                                        ]]*1000000/Table1[[#This Row],[Population 2016]]</f>
        <v>3366.0545625587961</v>
      </c>
      <c r="AY391" s="82">
        <f>Table1[[#This Row],[Total (HRK million)                                ]]-Table1[[#This Row],[Total (HRK million)                                                        ]]</f>
        <v>0.41382099999999955</v>
      </c>
      <c r="AZ391" s="13">
        <f>Table1[[#This Row],[Total (HRK million)                                                                      ]]*1000000/Table1[[#This Row],[Population 2016]]</f>
        <v>194.64769520225755</v>
      </c>
      <c r="BA391" s="68">
        <v>2153</v>
      </c>
      <c r="BB391" s="52">
        <v>6.7681779999999998</v>
      </c>
      <c r="BC391" s="13">
        <f>Table1[[#This Row],[Total (HRK million)                                                           ]]*1000000/Table1[[#This Row],[Population 2015]]</f>
        <v>3143.6033441709242</v>
      </c>
      <c r="BD391" s="52">
        <v>7.1219859999999997</v>
      </c>
      <c r="BE391" s="13">
        <f>Table1[[#This Row],[Total (HRK million) ]]*1000000/Table1[[#This Row],[Population 2015]]</f>
        <v>3307.9359033906176</v>
      </c>
      <c r="BF391" s="82">
        <f>Table1[[#This Row],[Total (HRK million)                                                           ]]-Table1[[#This Row],[Total (HRK million) ]]</f>
        <v>-0.3538079999999999</v>
      </c>
      <c r="BG391" s="13">
        <f>Table1[[#This Row],[Total (HRK million)     ]]*1000000/Table1[[#This Row],[Population 2015]]</f>
        <v>-164.33255921969339</v>
      </c>
      <c r="BH391" s="68">
        <v>2183</v>
      </c>
      <c r="BI391" s="88">
        <v>15.210257</v>
      </c>
      <c r="BJ391" s="12">
        <f>Table1[[#This Row],[Total (HRK million)                                  ]]*1000000/Table1[[#This Row],[Population 2014]]</f>
        <v>6967.5936784241867</v>
      </c>
      <c r="BK391" s="88">
        <v>15.15882</v>
      </c>
      <c r="BL391" s="12">
        <f>Table1[[#This Row],[Total (HRK million)    ]]*1000000/Table1[[#This Row],[Population 2014]]</f>
        <v>6944.0311497938619</v>
      </c>
      <c r="BM391" s="88">
        <f>Table1[[#This Row],[Total (HRK million)                                  ]]-Table1[[#This Row],[Total (HRK million)    ]]</f>
        <v>5.1436999999999955E-2</v>
      </c>
      <c r="BN391" s="12">
        <f>Table1[[#This Row],[Total (HRK million)      ]]*1000000/Table1[[#This Row],[Population 2014]]</f>
        <v>23.562528630325222</v>
      </c>
      <c r="BO391" s="94">
        <v>5</v>
      </c>
      <c r="BP391" s="53">
        <v>5</v>
      </c>
      <c r="BQ391" s="55">
        <v>4</v>
      </c>
      <c r="BR391" s="26">
        <v>2</v>
      </c>
      <c r="BS391" s="13">
        <v>1</v>
      </c>
      <c r="BT391" s="13">
        <v>3</v>
      </c>
      <c r="BU391" s="13">
        <v>3</v>
      </c>
      <c r="BV391" s="13">
        <v>1</v>
      </c>
      <c r="BW391" s="56">
        <v>1</v>
      </c>
    </row>
    <row r="392" spans="1:75" x14ac:dyDescent="0.25">
      <c r="A392" s="14" t="s">
        <v>607</v>
      </c>
      <c r="B392" s="15" t="s">
        <v>671</v>
      </c>
      <c r="C392" s="41" t="s">
        <v>631</v>
      </c>
      <c r="D392" s="45">
        <v>52114</v>
      </c>
      <c r="E392" s="44">
        <v>377.84269769999997</v>
      </c>
      <c r="F392" s="40">
        <f>Table1[[#This Row],[Total (HRK million)]]*1000000/Table1[[#This Row],[Population 2022]]</f>
        <v>7250.3108128334034</v>
      </c>
      <c r="G392" s="44">
        <v>348.06638236000003</v>
      </c>
      <c r="H392" s="40">
        <f>Table1[[#This Row],[Total (HRK million)                ]]*1000000/Table1[[#This Row],[Population 2022]]</f>
        <v>6678.9419802740149</v>
      </c>
      <c r="I392" s="44">
        <v>29.776315339999975</v>
      </c>
      <c r="J392" s="40">
        <f>Table1[[#This Row],[Total (HRK million)                           ]]*1000000/Table1[[#This Row],[Population 2022]]</f>
        <v>571.36883255938858</v>
      </c>
      <c r="K392" s="45">
        <v>52220</v>
      </c>
      <c r="L392" s="44">
        <v>319.23320200000001</v>
      </c>
      <c r="M392" s="40">
        <f>Table1[[#This Row],[Total (HRK million)  ]]*1000000/Table1[[#This Row],[Population 2021]]</f>
        <v>6113.2363462274989</v>
      </c>
      <c r="N392" s="44">
        <v>325.24893100000003</v>
      </c>
      <c r="O392" s="40">
        <f>Table1[[#This Row],[Total (HRK million)                 ]]*1000000/Table1[[#This Row],[Population 2021]]</f>
        <v>6228.4360589812331</v>
      </c>
      <c r="P392" s="44">
        <v>-6.0157290000000216</v>
      </c>
      <c r="Q392" s="40">
        <f>Table1[[#This Row],[Total (HRK million)                            ]]*1000000/Table1[[#This Row],[Population 2021]]</f>
        <v>-115.19971275373462</v>
      </c>
      <c r="R392" s="64">
        <v>55869</v>
      </c>
      <c r="S392" s="35">
        <v>291.97858400000001</v>
      </c>
      <c r="T392" s="18">
        <f>Table1[[#This Row],[Total (HRK million)   ]]*1000000/Table1[[#This Row],[Population 2020]]</f>
        <v>5226.1286939089659</v>
      </c>
      <c r="U392" s="35">
        <v>299.60222399999998</v>
      </c>
      <c r="V392" s="18">
        <f>Table1[[#This Row],[Total (HRK million)                  ]]*1000000/Table1[[#This Row],[Population 2020]]</f>
        <v>5362.5843312033503</v>
      </c>
      <c r="W392" s="35">
        <f>Table1[[#This Row],[Total (HRK million)   ]]-Table1[[#This Row],[Total (HRK million)                  ]]</f>
        <v>-7.6236399999999662</v>
      </c>
      <c r="X392" s="18">
        <f>Table1[[#This Row],[Total (HRK million)                             ]]*1000000/Table1[[#This Row],[Population 2020]]</f>
        <v>-136.45563729438447</v>
      </c>
      <c r="Y392" s="68">
        <v>56349</v>
      </c>
      <c r="Z392" s="7">
        <v>323.24426499999998</v>
      </c>
      <c r="AA392" s="6">
        <f>Table1[[#This Row],[Total (HRK million)                     ]]*1000000/Table1[[#This Row],[Population 2019                 ]]</f>
        <v>5736.4685265044636</v>
      </c>
      <c r="AB392" s="7">
        <v>318.49594400000001</v>
      </c>
      <c r="AC392" s="6">
        <f>Table1[[#This Row],[Total (HRK million)                                   ]]*1000000/Table1[[#This Row],[Population 2019                 ]]</f>
        <v>5652.2022396138354</v>
      </c>
      <c r="AD392" s="7">
        <f>Table1[[#This Row],[Total (HRK million)                     ]]-Table1[[#This Row],[Total (HRK million)                                   ]]</f>
        <v>4.7483209999999758</v>
      </c>
      <c r="AE392" s="8">
        <f>Table1[[#This Row],[Total (HRK million)                       ]]*1000000/Table1[[#This Row],[Population 2019                 ]]</f>
        <v>84.266286890627626</v>
      </c>
      <c r="AF392" s="6">
        <v>56388</v>
      </c>
      <c r="AG392" s="7">
        <v>310.11690900000002</v>
      </c>
      <c r="AH392" s="6">
        <f>Table1[[#This Row],[Total (HRK million)                                 ]]*1000000/Table1[[#This Row],[Population 2018]]</f>
        <v>5499.6969035965103</v>
      </c>
      <c r="AI392" s="7">
        <v>307.41287799999998</v>
      </c>
      <c r="AJ392" s="6">
        <f>Table1[[#This Row],[Total (HRK million)                                     ]]*1000000/Table1[[#This Row],[Population 2018]]</f>
        <v>5451.7428885578493</v>
      </c>
      <c r="AK392" s="7">
        <f>Table1[[#This Row],[Total (HRK million)                                 ]]-Table1[[#This Row],[Total (HRK million)                                     ]]</f>
        <v>2.7040310000000432</v>
      </c>
      <c r="AL392" s="8">
        <f>Table1[[#This Row],[Total (HRK million)                                      ]]*1000000/Table1[[#This Row],[Population 2018]]</f>
        <v>47.954015038661474</v>
      </c>
      <c r="AM392" s="9">
        <v>56374</v>
      </c>
      <c r="AN392" s="10">
        <v>349.02216099999998</v>
      </c>
      <c r="AO392" s="11">
        <f>Table1[[#This Row],[Total (HRK million)                                         ]]*1000000/Table1[[#This Row],[Population 2017               ]]</f>
        <v>6191.1902827544609</v>
      </c>
      <c r="AP392" s="10">
        <v>332.460373</v>
      </c>
      <c r="AQ392" s="11">
        <f>Table1[[#This Row],[Total (HRK million)                                          ]]*1000000/Table1[[#This Row],[Population 2017               ]]</f>
        <v>5897.4061269379499</v>
      </c>
      <c r="AR392" s="10">
        <f>Table1[[#This Row],[Total (HRK million)                                         ]]-Table1[[#This Row],[Total (HRK million)                                          ]]</f>
        <v>16.561787999999979</v>
      </c>
      <c r="AS392" s="11">
        <f>Table1[[#This Row],[Total (HRK million)                                                  ]]*1000000/Table1[[#This Row],[Population 2017               ]]</f>
        <v>293.7841558165108</v>
      </c>
      <c r="AT392" s="45">
        <v>56527</v>
      </c>
      <c r="AU392" s="46">
        <v>307.12634000000003</v>
      </c>
      <c r="AV392" s="13">
        <f>Table1[[#This Row],[Total (HRK million)                                ]]*1000000/Table1[[#This Row],[Population 2016]]</f>
        <v>5433.2679958250037</v>
      </c>
      <c r="AW392" s="46">
        <v>285.29912000000002</v>
      </c>
      <c r="AX392" s="13">
        <f>Table1[[#This Row],[Total (HRK million)                                                        ]]*1000000/Table1[[#This Row],[Population 2016]]</f>
        <v>5047.1300440497462</v>
      </c>
      <c r="AY392" s="82">
        <f>Table1[[#This Row],[Total (HRK million)                                ]]-Table1[[#This Row],[Total (HRK million)                                                        ]]</f>
        <v>21.827220000000011</v>
      </c>
      <c r="AZ392" s="13">
        <f>Table1[[#This Row],[Total (HRK million)                                                                      ]]*1000000/Table1[[#This Row],[Population 2016]]</f>
        <v>386.13795177525805</v>
      </c>
      <c r="BA392" s="68">
        <v>56540</v>
      </c>
      <c r="BB392" s="52">
        <v>271.340867</v>
      </c>
      <c r="BC392" s="13">
        <f>Table1[[#This Row],[Total (HRK million)                                                           ]]*1000000/Table1[[#This Row],[Population 2015]]</f>
        <v>4799.0956314113901</v>
      </c>
      <c r="BD392" s="52">
        <v>264.36504000000002</v>
      </c>
      <c r="BE392" s="13">
        <f>Table1[[#This Row],[Total (HRK million) ]]*1000000/Table1[[#This Row],[Population 2015]]</f>
        <v>4675.7170145030068</v>
      </c>
      <c r="BF392" s="82">
        <f>Table1[[#This Row],[Total (HRK million)                                                           ]]-Table1[[#This Row],[Total (HRK million) ]]</f>
        <v>6.9758269999999811</v>
      </c>
      <c r="BG392" s="13">
        <f>Table1[[#This Row],[Total (HRK million)     ]]*1000000/Table1[[#This Row],[Population 2015]]</f>
        <v>123.37861690838312</v>
      </c>
      <c r="BH392" s="68">
        <v>56676</v>
      </c>
      <c r="BI392" s="88">
        <v>280.12733900000001</v>
      </c>
      <c r="BJ392" s="12">
        <f>Table1[[#This Row],[Total (HRK million)                                  ]]*1000000/Table1[[#This Row],[Population 2014]]</f>
        <v>4942.609552544287</v>
      </c>
      <c r="BK392" s="88">
        <v>275.737799</v>
      </c>
      <c r="BL392" s="12">
        <f>Table1[[#This Row],[Total (HRK million)    ]]*1000000/Table1[[#This Row],[Population 2014]]</f>
        <v>4865.1598383795608</v>
      </c>
      <c r="BM392" s="88">
        <f>Table1[[#This Row],[Total (HRK million)                                  ]]-Table1[[#This Row],[Total (HRK million)    ]]</f>
        <v>4.3895400000000109</v>
      </c>
      <c r="BN392" s="12">
        <f>Table1[[#This Row],[Total (HRK million)      ]]*1000000/Table1[[#This Row],[Population 2014]]</f>
        <v>77.449714164726004</v>
      </c>
      <c r="BO392" s="94">
        <v>5</v>
      </c>
      <c r="BP392" s="53">
        <v>5</v>
      </c>
      <c r="BQ392" s="55">
        <v>5</v>
      </c>
      <c r="BR392" s="26">
        <v>5</v>
      </c>
      <c r="BS392" s="13">
        <v>5</v>
      </c>
      <c r="BT392" s="13">
        <v>5</v>
      </c>
      <c r="BU392" s="13">
        <v>5</v>
      </c>
      <c r="BV392" s="13">
        <v>5</v>
      </c>
      <c r="BW392" s="56">
        <v>5</v>
      </c>
    </row>
    <row r="393" spans="1:75" x14ac:dyDescent="0.25">
      <c r="A393" s="14" t="s">
        <v>608</v>
      </c>
      <c r="B393" s="15" t="s">
        <v>669</v>
      </c>
      <c r="C393" s="15" t="s">
        <v>299</v>
      </c>
      <c r="D393" s="45">
        <v>1895</v>
      </c>
      <c r="E393" s="44">
        <v>21.290298299999996</v>
      </c>
      <c r="F393" s="40">
        <f>Table1[[#This Row],[Total (HRK million)]]*1000000/Table1[[#This Row],[Population 2022]]</f>
        <v>11234.985910290236</v>
      </c>
      <c r="G393" s="44">
        <v>19.34683884</v>
      </c>
      <c r="H393" s="40">
        <f>Table1[[#This Row],[Total (HRK million)                ]]*1000000/Table1[[#This Row],[Population 2022]]</f>
        <v>10209.413635883904</v>
      </c>
      <c r="I393" s="44">
        <v>1.9434594599999973</v>
      </c>
      <c r="J393" s="40">
        <f>Table1[[#This Row],[Total (HRK million)                           ]]*1000000/Table1[[#This Row],[Population 2022]]</f>
        <v>1025.572274406331</v>
      </c>
      <c r="K393" s="45">
        <v>1900</v>
      </c>
      <c r="L393" s="44">
        <v>23.746804999999998</v>
      </c>
      <c r="M393" s="40">
        <f>Table1[[#This Row],[Total (HRK million)  ]]*1000000/Table1[[#This Row],[Population 2021]]</f>
        <v>12498.318421052632</v>
      </c>
      <c r="N393" s="44">
        <v>22.805745000000002</v>
      </c>
      <c r="O393" s="40">
        <f>Table1[[#This Row],[Total (HRK million)                 ]]*1000000/Table1[[#This Row],[Population 2021]]</f>
        <v>12003.023684210526</v>
      </c>
      <c r="P393" s="44">
        <v>0.94105999999999668</v>
      </c>
      <c r="Q393" s="40">
        <f>Table1[[#This Row],[Total (HRK million)                            ]]*1000000/Table1[[#This Row],[Population 2021]]</f>
        <v>495.29473684210348</v>
      </c>
      <c r="R393" s="64">
        <v>1961</v>
      </c>
      <c r="S393" s="35">
        <v>17.962584</v>
      </c>
      <c r="T393" s="36">
        <f>Table1[[#This Row],[Total (HRK million)   ]]*1000000/Table1[[#This Row],[Population 2020]]</f>
        <v>9159.9102498725133</v>
      </c>
      <c r="U393" s="35">
        <v>22.660471000000001</v>
      </c>
      <c r="V393" s="36">
        <f>Table1[[#This Row],[Total (HRK million)                  ]]*1000000/Table1[[#This Row],[Population 2020]]</f>
        <v>11555.569097399286</v>
      </c>
      <c r="W393" s="35">
        <f>Table1[[#This Row],[Total (HRK million)   ]]-Table1[[#This Row],[Total (HRK million)                  ]]</f>
        <v>-4.6978870000000015</v>
      </c>
      <c r="X393" s="36">
        <f>Table1[[#This Row],[Total (HRK million)                             ]]*1000000/Table1[[#This Row],[Population 2020]]</f>
        <v>-2395.6588475267731</v>
      </c>
      <c r="Y393" s="68">
        <v>1992</v>
      </c>
      <c r="Z393" s="7">
        <v>22.863394</v>
      </c>
      <c r="AA393" s="6">
        <f>Table1[[#This Row],[Total (HRK million)                     ]]*1000000/Table1[[#This Row],[Population 2019                 ]]</f>
        <v>11477.607429718875</v>
      </c>
      <c r="AB393" s="7">
        <v>20.022743999999999</v>
      </c>
      <c r="AC393" s="6">
        <f>Table1[[#This Row],[Total (HRK million)                                   ]]*1000000/Table1[[#This Row],[Population 2019                 ]]</f>
        <v>10051.578313253012</v>
      </c>
      <c r="AD393" s="7">
        <f>Table1[[#This Row],[Total (HRK million)                     ]]-Table1[[#This Row],[Total (HRK million)                                   ]]</f>
        <v>2.8406500000000001</v>
      </c>
      <c r="AE393" s="8">
        <f>Table1[[#This Row],[Total (HRK million)                       ]]*1000000/Table1[[#This Row],[Population 2019                 ]]</f>
        <v>1426.0291164658634</v>
      </c>
      <c r="AF393" s="6">
        <v>1995</v>
      </c>
      <c r="AG393" s="7">
        <v>20.984110000000001</v>
      </c>
      <c r="AH393" s="6">
        <f>Table1[[#This Row],[Total (HRK million)                                 ]]*1000000/Table1[[#This Row],[Population 2018]]</f>
        <v>10518.350877192983</v>
      </c>
      <c r="AI393" s="7">
        <v>33.193728999999998</v>
      </c>
      <c r="AJ393" s="6">
        <f>Table1[[#This Row],[Total (HRK million)                                     ]]*1000000/Table1[[#This Row],[Population 2018]]</f>
        <v>16638.46065162907</v>
      </c>
      <c r="AK393" s="7">
        <f>Table1[[#This Row],[Total (HRK million)                                 ]]-Table1[[#This Row],[Total (HRK million)                                     ]]</f>
        <v>-12.209618999999996</v>
      </c>
      <c r="AL393" s="8">
        <f>Table1[[#This Row],[Total (HRK million)                                      ]]*1000000/Table1[[#This Row],[Population 2018]]</f>
        <v>-6120.1097744360886</v>
      </c>
      <c r="AM393" s="9">
        <v>1998</v>
      </c>
      <c r="AN393" s="10">
        <v>21.936987999999999</v>
      </c>
      <c r="AO393" s="11">
        <f>Table1[[#This Row],[Total (HRK million)                                         ]]*1000000/Table1[[#This Row],[Population 2017               ]]</f>
        <v>10979.473473473474</v>
      </c>
      <c r="AP393" s="10">
        <v>19.172993999999999</v>
      </c>
      <c r="AQ393" s="11">
        <f>Table1[[#This Row],[Total (HRK million)                                          ]]*1000000/Table1[[#This Row],[Population 2017               ]]</f>
        <v>9596.0930930930936</v>
      </c>
      <c r="AR393" s="10">
        <f>Table1[[#This Row],[Total (HRK million)                                         ]]-Table1[[#This Row],[Total (HRK million)                                          ]]</f>
        <v>2.7639940000000003</v>
      </c>
      <c r="AS393" s="11">
        <f>Table1[[#This Row],[Total (HRK million)                                                  ]]*1000000/Table1[[#This Row],[Population 2017               ]]</f>
        <v>1383.3803803803805</v>
      </c>
      <c r="AT393" s="45">
        <v>2010</v>
      </c>
      <c r="AU393" s="46">
        <v>21.822319</v>
      </c>
      <c r="AV393" s="13">
        <f>Table1[[#This Row],[Total (HRK million)                                ]]*1000000/Table1[[#This Row],[Population 2016]]</f>
        <v>10856.87512437811</v>
      </c>
      <c r="AW393" s="46">
        <v>21.865826999999999</v>
      </c>
      <c r="AX393" s="13">
        <f>Table1[[#This Row],[Total (HRK million)                                                        ]]*1000000/Table1[[#This Row],[Population 2016]]</f>
        <v>10878.520895522388</v>
      </c>
      <c r="AY393" s="82">
        <f>Table1[[#This Row],[Total (HRK million)                                ]]-Table1[[#This Row],[Total (HRK million)                                                        ]]</f>
        <v>-4.3507999999999214E-2</v>
      </c>
      <c r="AZ393" s="13">
        <f>Table1[[#This Row],[Total (HRK million)                                                                      ]]*1000000/Table1[[#This Row],[Population 2016]]</f>
        <v>-21.645771144278218</v>
      </c>
      <c r="BA393" s="68">
        <v>2013</v>
      </c>
      <c r="BB393" s="52">
        <v>17.018799000000001</v>
      </c>
      <c r="BC393" s="13">
        <f>Table1[[#This Row],[Total (HRK million)                                                           ]]*1000000/Table1[[#This Row],[Population 2015]]</f>
        <v>8454.4456035767507</v>
      </c>
      <c r="BD393" s="52">
        <v>18.203244000000002</v>
      </c>
      <c r="BE393" s="13">
        <f>Table1[[#This Row],[Total (HRK million) ]]*1000000/Table1[[#This Row],[Population 2015]]</f>
        <v>9042.8435171385991</v>
      </c>
      <c r="BF393" s="82">
        <f>Table1[[#This Row],[Total (HRK million)                                                           ]]-Table1[[#This Row],[Total (HRK million) ]]</f>
        <v>-1.1844450000000002</v>
      </c>
      <c r="BG393" s="13">
        <f>Table1[[#This Row],[Total (HRK million)     ]]*1000000/Table1[[#This Row],[Population 2015]]</f>
        <v>-588.3979135618481</v>
      </c>
      <c r="BH393" s="68">
        <v>2034</v>
      </c>
      <c r="BI393" s="88">
        <v>17.969110000000001</v>
      </c>
      <c r="BJ393" s="12">
        <f>Table1[[#This Row],[Total (HRK million)                                  ]]*1000000/Table1[[#This Row],[Population 2014]]</f>
        <v>8834.3706981317609</v>
      </c>
      <c r="BK393" s="88">
        <v>14.711573</v>
      </c>
      <c r="BL393" s="12">
        <f>Table1[[#This Row],[Total (HRK million)    ]]*1000000/Table1[[#This Row],[Population 2014]]</f>
        <v>7232.8284169124881</v>
      </c>
      <c r="BM393" s="88">
        <f>Table1[[#This Row],[Total (HRK million)                                  ]]-Table1[[#This Row],[Total (HRK million)    ]]</f>
        <v>3.257537000000001</v>
      </c>
      <c r="BN393" s="12">
        <f>Table1[[#This Row],[Total (HRK million)      ]]*1000000/Table1[[#This Row],[Population 2014]]</f>
        <v>1601.5422812192728</v>
      </c>
      <c r="BO393" s="94">
        <v>5</v>
      </c>
      <c r="BP393" s="53">
        <v>5</v>
      </c>
      <c r="BQ393" s="55">
        <v>5</v>
      </c>
      <c r="BR393" s="26">
        <v>5</v>
      </c>
      <c r="BS393" s="13">
        <v>5</v>
      </c>
      <c r="BT393" s="13">
        <v>4</v>
      </c>
      <c r="BU393" s="13">
        <v>5</v>
      </c>
      <c r="BV393" s="13">
        <v>4</v>
      </c>
      <c r="BW393" s="56">
        <v>3</v>
      </c>
    </row>
    <row r="394" spans="1:75" x14ac:dyDescent="0.25">
      <c r="A394" s="14" t="s">
        <v>608</v>
      </c>
      <c r="B394" s="15" t="s">
        <v>666</v>
      </c>
      <c r="C394" s="15" t="s">
        <v>409</v>
      </c>
      <c r="D394" s="45">
        <v>1552</v>
      </c>
      <c r="E394" s="44">
        <v>7.5847856299999998</v>
      </c>
      <c r="F394" s="40">
        <f>Table1[[#This Row],[Total (HRK million)]]*1000000/Table1[[#This Row],[Population 2022]]</f>
        <v>4887.104143041237</v>
      </c>
      <c r="G394" s="44">
        <v>8.4231336999999993</v>
      </c>
      <c r="H394" s="40">
        <f>Table1[[#This Row],[Total (HRK million)                ]]*1000000/Table1[[#This Row],[Population 2022]]</f>
        <v>5427.2768685567007</v>
      </c>
      <c r="I394" s="44">
        <v>-0.83834806999999933</v>
      </c>
      <c r="J394" s="40">
        <f>Table1[[#This Row],[Total (HRK million)                           ]]*1000000/Table1[[#This Row],[Population 2022]]</f>
        <v>-540.17272551546353</v>
      </c>
      <c r="K394" s="45">
        <v>1562</v>
      </c>
      <c r="L394" s="44">
        <v>10.647954</v>
      </c>
      <c r="M394" s="40">
        <f>Table1[[#This Row],[Total (HRK million)  ]]*1000000/Table1[[#This Row],[Population 2021]]</f>
        <v>6816.8719590268884</v>
      </c>
      <c r="N394" s="44">
        <v>10.014805000000001</v>
      </c>
      <c r="O394" s="40">
        <f>Table1[[#This Row],[Total (HRK million)                 ]]*1000000/Table1[[#This Row],[Population 2021]]</f>
        <v>6411.5268886043532</v>
      </c>
      <c r="P394" s="44">
        <v>0.63314899999999952</v>
      </c>
      <c r="Q394" s="40">
        <f>Table1[[#This Row],[Total (HRK million)                            ]]*1000000/Table1[[#This Row],[Population 2021]]</f>
        <v>405.34507042253489</v>
      </c>
      <c r="R394" s="64">
        <v>1577</v>
      </c>
      <c r="S394" s="35">
        <v>8.8812180000000005</v>
      </c>
      <c r="T394" s="36">
        <f>Table1[[#This Row],[Total (HRK million)   ]]*1000000/Table1[[#This Row],[Population 2020]]</f>
        <v>5631.7171845275843</v>
      </c>
      <c r="U394" s="35">
        <v>11.886708</v>
      </c>
      <c r="V394" s="36">
        <f>Table1[[#This Row],[Total (HRK million)                  ]]*1000000/Table1[[#This Row],[Population 2020]]</f>
        <v>7537.5447051363344</v>
      </c>
      <c r="W394" s="35">
        <f>Table1[[#This Row],[Total (HRK million)   ]]-Table1[[#This Row],[Total (HRK million)                  ]]</f>
        <v>-3.00549</v>
      </c>
      <c r="X394" s="36">
        <f>Table1[[#This Row],[Total (HRK million)                             ]]*1000000/Table1[[#This Row],[Population 2020]]</f>
        <v>-1905.8275206087508</v>
      </c>
      <c r="Y394" s="68">
        <v>1587</v>
      </c>
      <c r="Z394" s="7">
        <v>10.240663</v>
      </c>
      <c r="AA394" s="6">
        <f>Table1[[#This Row],[Total (HRK million)                     ]]*1000000/Table1[[#This Row],[Population 2019                 ]]</f>
        <v>6452.8437303087585</v>
      </c>
      <c r="AB394" s="7">
        <v>10.533424</v>
      </c>
      <c r="AC394" s="6">
        <f>Table1[[#This Row],[Total (HRK million)                                   ]]*1000000/Table1[[#This Row],[Population 2019                 ]]</f>
        <v>6637.3182104599873</v>
      </c>
      <c r="AD394" s="7">
        <f>Table1[[#This Row],[Total (HRK million)                     ]]-Table1[[#This Row],[Total (HRK million)                                   ]]</f>
        <v>-0.29276100000000049</v>
      </c>
      <c r="AE394" s="8">
        <f>Table1[[#This Row],[Total (HRK million)                       ]]*1000000/Table1[[#This Row],[Population 2019                 ]]</f>
        <v>-184.47448015122902</v>
      </c>
      <c r="AF394" s="6">
        <v>1618</v>
      </c>
      <c r="AG394" s="7">
        <v>8.1406139999999994</v>
      </c>
      <c r="AH394" s="6">
        <f>Table1[[#This Row],[Total (HRK million)                                 ]]*1000000/Table1[[#This Row],[Population 2018]]</f>
        <v>5031.2818294190356</v>
      </c>
      <c r="AI394" s="7">
        <v>7.2876060000000003</v>
      </c>
      <c r="AJ394" s="6">
        <f>Table1[[#This Row],[Total (HRK million)                                     ]]*1000000/Table1[[#This Row],[Population 2018]]</f>
        <v>4504.0828182941905</v>
      </c>
      <c r="AK394" s="7">
        <f>Table1[[#This Row],[Total (HRK million)                                 ]]-Table1[[#This Row],[Total (HRK million)                                     ]]</f>
        <v>0.8530079999999991</v>
      </c>
      <c r="AL394" s="8">
        <f>Table1[[#This Row],[Total (HRK million)                                      ]]*1000000/Table1[[#This Row],[Population 2018]]</f>
        <v>527.1990111248449</v>
      </c>
      <c r="AM394" s="9">
        <v>1660</v>
      </c>
      <c r="AN394" s="10">
        <v>4.9231730000000002</v>
      </c>
      <c r="AO394" s="11">
        <f>Table1[[#This Row],[Total (HRK million)                                         ]]*1000000/Table1[[#This Row],[Population 2017               ]]</f>
        <v>2965.7668674698793</v>
      </c>
      <c r="AP394" s="10">
        <v>5.1175420000000003</v>
      </c>
      <c r="AQ394" s="11">
        <f>Table1[[#This Row],[Total (HRK million)                                          ]]*1000000/Table1[[#This Row],[Population 2017               ]]</f>
        <v>3082.856626506024</v>
      </c>
      <c r="AR394" s="10">
        <f>Table1[[#This Row],[Total (HRK million)                                         ]]-Table1[[#This Row],[Total (HRK million)                                          ]]</f>
        <v>-0.19436900000000001</v>
      </c>
      <c r="AS394" s="11">
        <f>Table1[[#This Row],[Total (HRK million)                                                  ]]*1000000/Table1[[#This Row],[Population 2017               ]]</f>
        <v>-117.08975903614459</v>
      </c>
      <c r="AT394" s="45">
        <v>1699</v>
      </c>
      <c r="AU394" s="46">
        <v>3.7655080000000001</v>
      </c>
      <c r="AV394" s="13">
        <f>Table1[[#This Row],[Total (HRK million)                                ]]*1000000/Table1[[#This Row],[Population 2016]]</f>
        <v>2216.3084167157153</v>
      </c>
      <c r="AW394" s="46">
        <v>4.576606</v>
      </c>
      <c r="AX394" s="13">
        <f>Table1[[#This Row],[Total (HRK million)                                                        ]]*1000000/Table1[[#This Row],[Population 2016]]</f>
        <v>2693.7057092407299</v>
      </c>
      <c r="AY394" s="82">
        <f>Table1[[#This Row],[Total (HRK million)                                ]]-Table1[[#This Row],[Total (HRK million)                                                        ]]</f>
        <v>-0.81109799999999987</v>
      </c>
      <c r="AZ394" s="13">
        <f>Table1[[#This Row],[Total (HRK million)                                                                      ]]*1000000/Table1[[#This Row],[Population 2016]]</f>
        <v>-477.39729252501462</v>
      </c>
      <c r="BA394" s="68">
        <v>1738</v>
      </c>
      <c r="BB394" s="52">
        <v>4.5050499999999998</v>
      </c>
      <c r="BC394" s="13">
        <f>Table1[[#This Row],[Total (HRK million)                                                           ]]*1000000/Table1[[#This Row],[Population 2015]]</f>
        <v>2592.0886075949365</v>
      </c>
      <c r="BD394" s="52">
        <v>3.8947699999999998</v>
      </c>
      <c r="BE394" s="13">
        <f>Table1[[#This Row],[Total (HRK million) ]]*1000000/Table1[[#This Row],[Population 2015]]</f>
        <v>2240.9493670886077</v>
      </c>
      <c r="BF394" s="82">
        <f>Table1[[#This Row],[Total (HRK million)                                                           ]]-Table1[[#This Row],[Total (HRK million) ]]</f>
        <v>0.61027999999999993</v>
      </c>
      <c r="BG394" s="13">
        <f>Table1[[#This Row],[Total (HRK million)     ]]*1000000/Table1[[#This Row],[Population 2015]]</f>
        <v>351.13924050632903</v>
      </c>
      <c r="BH394" s="68">
        <v>1748</v>
      </c>
      <c r="BI394" s="88">
        <v>3.249241</v>
      </c>
      <c r="BJ394" s="12">
        <f>Table1[[#This Row],[Total (HRK million)                                  ]]*1000000/Table1[[#This Row],[Population 2014]]</f>
        <v>1858.83352402746</v>
      </c>
      <c r="BK394" s="88">
        <v>2.9212600000000002</v>
      </c>
      <c r="BL394" s="12">
        <f>Table1[[#This Row],[Total (HRK million)    ]]*1000000/Table1[[#This Row],[Population 2014]]</f>
        <v>1671.2013729977116</v>
      </c>
      <c r="BM394" s="88">
        <f>Table1[[#This Row],[Total (HRK million)                                  ]]-Table1[[#This Row],[Total (HRK million)    ]]</f>
        <v>0.32798099999999986</v>
      </c>
      <c r="BN394" s="12">
        <f>Table1[[#This Row],[Total (HRK million)      ]]*1000000/Table1[[#This Row],[Population 2014]]</f>
        <v>187.63215102974823</v>
      </c>
      <c r="BO394" s="94">
        <v>5</v>
      </c>
      <c r="BP394" s="53">
        <v>3</v>
      </c>
      <c r="BQ394" s="55">
        <v>1</v>
      </c>
      <c r="BR394" s="26">
        <v>1</v>
      </c>
      <c r="BS394" s="13">
        <v>0</v>
      </c>
      <c r="BT394" s="13">
        <v>0</v>
      </c>
      <c r="BU394" s="13">
        <v>0</v>
      </c>
      <c r="BV394" s="13">
        <v>0</v>
      </c>
      <c r="BW394" s="56">
        <v>0</v>
      </c>
    </row>
    <row r="395" spans="1:75" x14ac:dyDescent="0.25">
      <c r="A395" s="14" t="s">
        <v>608</v>
      </c>
      <c r="B395" s="15" t="s">
        <v>121</v>
      </c>
      <c r="C395" s="15" t="s">
        <v>162</v>
      </c>
      <c r="D395" s="47">
        <v>2566</v>
      </c>
      <c r="E395" s="50">
        <v>15.059564810000001</v>
      </c>
      <c r="F395" s="51">
        <f>Table1[[#This Row],[Total (HRK million)]]*1000000/Table1[[#This Row],[Population 2022]]</f>
        <v>5868.8872992985189</v>
      </c>
      <c r="G395" s="50">
        <v>11.7833193</v>
      </c>
      <c r="H395" s="51">
        <f>Table1[[#This Row],[Total (HRK million)                ]]*1000000/Table1[[#This Row],[Population 2022]]</f>
        <v>4592.0963756819956</v>
      </c>
      <c r="I395" s="50">
        <v>3.2762455099999999</v>
      </c>
      <c r="J395" s="36">
        <f>Table1[[#This Row],[Total (HRK million)                           ]]*1000000/Table1[[#This Row],[Population 2022]]</f>
        <v>1276.7909236165237</v>
      </c>
      <c r="K395" s="47">
        <v>2564</v>
      </c>
      <c r="L395" s="50">
        <v>9.8201309999999999</v>
      </c>
      <c r="M395" s="51">
        <f>Table1[[#This Row],[Total (HRK million)  ]]*1000000/Table1[[#This Row],[Population 2021]]</f>
        <v>3830.004290171607</v>
      </c>
      <c r="N395" s="50">
        <v>10.552284999999999</v>
      </c>
      <c r="O395" s="51">
        <f>Table1[[#This Row],[Total (HRK million)                 ]]*1000000/Table1[[#This Row],[Population 2021]]</f>
        <v>4115.5557722308895</v>
      </c>
      <c r="P395" s="50">
        <v>-0.73215399999999997</v>
      </c>
      <c r="Q395" s="36">
        <f>Table1[[#This Row],[Total (HRK million)                            ]]*1000000/Table1[[#This Row],[Population 2021]]</f>
        <v>-285.55148205928236</v>
      </c>
      <c r="R395" s="64">
        <v>2721</v>
      </c>
      <c r="S395" s="35">
        <v>10.629808000000001</v>
      </c>
      <c r="T395" s="36">
        <f>Table1[[#This Row],[Total (HRK million)   ]]*1000000/Table1[[#This Row],[Population 2020]]</f>
        <v>3906.5814038956264</v>
      </c>
      <c r="U395" s="35">
        <v>7.9848119999999998</v>
      </c>
      <c r="V395" s="36">
        <f>Table1[[#This Row],[Total (HRK million)                  ]]*1000000/Table1[[#This Row],[Population 2020]]</f>
        <v>2934.513781697905</v>
      </c>
      <c r="W395" s="35">
        <f>Table1[[#This Row],[Total (HRK million)   ]]-Table1[[#This Row],[Total (HRK million)                  ]]</f>
        <v>2.6449960000000008</v>
      </c>
      <c r="X395" s="36">
        <f>Table1[[#This Row],[Total (HRK million)                             ]]*1000000/Table1[[#This Row],[Population 2020]]</f>
        <v>972.06762219772179</v>
      </c>
      <c r="Y395" s="68">
        <v>2713</v>
      </c>
      <c r="Z395" s="7">
        <v>10.165461000000001</v>
      </c>
      <c r="AA395" s="6">
        <f>Table1[[#This Row],[Total (HRK million)                     ]]*1000000/Table1[[#This Row],[Population 2019                 ]]</f>
        <v>3746.9447106524144</v>
      </c>
      <c r="AB395" s="7">
        <v>11.021606</v>
      </c>
      <c r="AC395" s="6">
        <f>Table1[[#This Row],[Total (HRK million)                                   ]]*1000000/Table1[[#This Row],[Population 2019                 ]]</f>
        <v>4062.5160339107997</v>
      </c>
      <c r="AD395" s="7">
        <f>Table1[[#This Row],[Total (HRK million)                     ]]-Table1[[#This Row],[Total (HRK million)                                   ]]</f>
        <v>-0.85614499999999971</v>
      </c>
      <c r="AE395" s="8">
        <f>Table1[[#This Row],[Total (HRK million)                       ]]*1000000/Table1[[#This Row],[Population 2019                 ]]</f>
        <v>-315.57132325838546</v>
      </c>
      <c r="AF395" s="6">
        <v>2711</v>
      </c>
      <c r="AG395" s="7">
        <v>9.8416960000000007</v>
      </c>
      <c r="AH395" s="6">
        <f>Table1[[#This Row],[Total (HRK million)                                 ]]*1000000/Table1[[#This Row],[Population 2018]]</f>
        <v>3630.2825525636295</v>
      </c>
      <c r="AI395" s="7">
        <v>9.4166260000000008</v>
      </c>
      <c r="AJ395" s="6">
        <f>Table1[[#This Row],[Total (HRK million)                                     ]]*1000000/Table1[[#This Row],[Population 2018]]</f>
        <v>3473.4880118037627</v>
      </c>
      <c r="AK395" s="7">
        <f>Table1[[#This Row],[Total (HRK million)                                 ]]-Table1[[#This Row],[Total (HRK million)                                     ]]</f>
        <v>0.42506999999999984</v>
      </c>
      <c r="AL395" s="8">
        <f>Table1[[#This Row],[Total (HRK million)                                      ]]*1000000/Table1[[#This Row],[Population 2018]]</f>
        <v>156.79454075986715</v>
      </c>
      <c r="AM395" s="9">
        <v>2744</v>
      </c>
      <c r="AN395" s="10">
        <v>8.7855220000000003</v>
      </c>
      <c r="AO395" s="11">
        <f>Table1[[#This Row],[Total (HRK million)                                         ]]*1000000/Table1[[#This Row],[Population 2017               ]]</f>
        <v>3201.7208454810498</v>
      </c>
      <c r="AP395" s="10">
        <v>8.6137730000000001</v>
      </c>
      <c r="AQ395" s="11">
        <f>Table1[[#This Row],[Total (HRK million)                                          ]]*1000000/Table1[[#This Row],[Population 2017               ]]</f>
        <v>3139.1301020408164</v>
      </c>
      <c r="AR395" s="10">
        <f>Table1[[#This Row],[Total (HRK million)                                         ]]-Table1[[#This Row],[Total (HRK million)                                          ]]</f>
        <v>0.17174900000000015</v>
      </c>
      <c r="AS395" s="11">
        <f>Table1[[#This Row],[Total (HRK million)                                                  ]]*1000000/Table1[[#This Row],[Population 2017               ]]</f>
        <v>62.59074344023329</v>
      </c>
      <c r="AT395" s="45">
        <v>2758</v>
      </c>
      <c r="AU395" s="46">
        <v>8.3476750000000006</v>
      </c>
      <c r="AV395" s="13">
        <f>Table1[[#This Row],[Total (HRK million)                                ]]*1000000/Table1[[#This Row],[Population 2016]]</f>
        <v>3026.7131979695437</v>
      </c>
      <c r="AW395" s="46">
        <v>13.099074</v>
      </c>
      <c r="AX395" s="13">
        <f>Table1[[#This Row],[Total (HRK million)                                                        ]]*1000000/Table1[[#This Row],[Population 2016]]</f>
        <v>4749.4829586656997</v>
      </c>
      <c r="AY395" s="82">
        <f>Table1[[#This Row],[Total (HRK million)                                ]]-Table1[[#This Row],[Total (HRK million)                                                        ]]</f>
        <v>-4.7513989999999993</v>
      </c>
      <c r="AZ395" s="13">
        <f>Table1[[#This Row],[Total (HRK million)                                                                      ]]*1000000/Table1[[#This Row],[Population 2016]]</f>
        <v>-1722.7697606961563</v>
      </c>
      <c r="BA395" s="68">
        <v>2767</v>
      </c>
      <c r="BB395" s="52">
        <v>7.7854299999999999</v>
      </c>
      <c r="BC395" s="13">
        <f>Table1[[#This Row],[Total (HRK million)                                                           ]]*1000000/Table1[[#This Row],[Population 2015]]</f>
        <v>2813.67184676545</v>
      </c>
      <c r="BD395" s="52">
        <v>9.1407000000000007</v>
      </c>
      <c r="BE395" s="13">
        <f>Table1[[#This Row],[Total (HRK million) ]]*1000000/Table1[[#This Row],[Population 2015]]</f>
        <v>3303.4694615106614</v>
      </c>
      <c r="BF395" s="82">
        <f>Table1[[#This Row],[Total (HRK million)                                                           ]]-Table1[[#This Row],[Total (HRK million) ]]</f>
        <v>-1.3552700000000009</v>
      </c>
      <c r="BG395" s="13">
        <f>Table1[[#This Row],[Total (HRK million)     ]]*1000000/Table1[[#This Row],[Population 2015]]</f>
        <v>-489.79761474521177</v>
      </c>
      <c r="BH395" s="68">
        <v>2776</v>
      </c>
      <c r="BI395" s="88">
        <v>7.7385520000000003</v>
      </c>
      <c r="BJ395" s="12">
        <f>Table1[[#This Row],[Total (HRK million)                                  ]]*1000000/Table1[[#This Row],[Population 2014]]</f>
        <v>2787.6628242074926</v>
      </c>
      <c r="BK395" s="88">
        <v>6.7953929999999998</v>
      </c>
      <c r="BL395" s="12">
        <f>Table1[[#This Row],[Total (HRK million)    ]]*1000000/Table1[[#This Row],[Population 2014]]</f>
        <v>2447.9081412103747</v>
      </c>
      <c r="BM395" s="88">
        <f>Table1[[#This Row],[Total (HRK million)                                  ]]-Table1[[#This Row],[Total (HRK million)    ]]</f>
        <v>0.94315900000000052</v>
      </c>
      <c r="BN395" s="12">
        <f>Table1[[#This Row],[Total (HRK million)      ]]*1000000/Table1[[#This Row],[Population 2014]]</f>
        <v>339.75468299711838</v>
      </c>
      <c r="BO395" s="94">
        <v>5</v>
      </c>
      <c r="BP395" s="53">
        <v>4</v>
      </c>
      <c r="BQ395" s="55">
        <v>3</v>
      </c>
      <c r="BR395" s="26">
        <v>5</v>
      </c>
      <c r="BS395" s="13">
        <v>3</v>
      </c>
      <c r="BT395" s="13">
        <v>3</v>
      </c>
      <c r="BU395" s="13">
        <v>5</v>
      </c>
      <c r="BV395" s="13">
        <v>2</v>
      </c>
      <c r="BW395" s="56">
        <v>0</v>
      </c>
    </row>
    <row r="396" spans="1:75" x14ac:dyDescent="0.25">
      <c r="A396" s="14" t="s">
        <v>607</v>
      </c>
      <c r="B396" s="15" t="s">
        <v>669</v>
      </c>
      <c r="C396" s="15" t="s">
        <v>53</v>
      </c>
      <c r="D396" s="45">
        <v>7079</v>
      </c>
      <c r="E396" s="44">
        <v>57.379038949999995</v>
      </c>
      <c r="F396" s="40">
        <f>Table1[[#This Row],[Total (HRK million)]]*1000000/Table1[[#This Row],[Population 2022]]</f>
        <v>8105.528881197909</v>
      </c>
      <c r="G396" s="44">
        <v>45.890610430000002</v>
      </c>
      <c r="H396" s="40">
        <f>Table1[[#This Row],[Total (HRK million)                ]]*1000000/Table1[[#This Row],[Population 2022]]</f>
        <v>6482.640264161605</v>
      </c>
      <c r="I396" s="44">
        <v>11.488428519999996</v>
      </c>
      <c r="J396" s="40">
        <f>Table1[[#This Row],[Total (HRK million)                           ]]*1000000/Table1[[#This Row],[Population 2022]]</f>
        <v>1622.8886170363039</v>
      </c>
      <c r="K396" s="45">
        <v>7161</v>
      </c>
      <c r="L396" s="44">
        <v>48.838147999999997</v>
      </c>
      <c r="M396" s="40">
        <f>Table1[[#This Row],[Total (HRK million)  ]]*1000000/Table1[[#This Row],[Population 2021]]</f>
        <v>6820.0178745985195</v>
      </c>
      <c r="N396" s="44">
        <v>41.536183000000001</v>
      </c>
      <c r="O396" s="40">
        <f>Table1[[#This Row],[Total (HRK million)                 ]]*1000000/Table1[[#This Row],[Population 2021]]</f>
        <v>5800.3327747521298</v>
      </c>
      <c r="P396" s="44">
        <v>7.3019649999999956</v>
      </c>
      <c r="Q396" s="40">
        <f>Table1[[#This Row],[Total (HRK million)                            ]]*1000000/Table1[[#This Row],[Population 2021]]</f>
        <v>1019.6850998463896</v>
      </c>
      <c r="R396" s="64">
        <v>7879</v>
      </c>
      <c r="S396" s="35">
        <v>44.408208000000002</v>
      </c>
      <c r="T396" s="36">
        <f>Table1[[#This Row],[Total (HRK million)   ]]*1000000/Table1[[#This Row],[Population 2020]]</f>
        <v>5636.2746541439265</v>
      </c>
      <c r="U396" s="35">
        <v>45.094217999999998</v>
      </c>
      <c r="V396" s="36">
        <f>Table1[[#This Row],[Total (HRK million)                  ]]*1000000/Table1[[#This Row],[Population 2020]]</f>
        <v>5723.3428100012688</v>
      </c>
      <c r="W396" s="35">
        <f>Table1[[#This Row],[Total (HRK million)   ]]-Table1[[#This Row],[Total (HRK million)                  ]]</f>
        <v>-0.68600999999999601</v>
      </c>
      <c r="X396" s="36">
        <f>Table1[[#This Row],[Total (HRK million)                             ]]*1000000/Table1[[#This Row],[Population 2020]]</f>
        <v>-87.068155857341793</v>
      </c>
      <c r="Y396" s="68">
        <v>7850</v>
      </c>
      <c r="Z396" s="7">
        <v>42.966219000000002</v>
      </c>
      <c r="AA396" s="6">
        <f>Table1[[#This Row],[Total (HRK million)                     ]]*1000000/Table1[[#This Row],[Population 2019                 ]]</f>
        <v>5473.4036942675157</v>
      </c>
      <c r="AB396" s="7">
        <v>55.063535999999999</v>
      </c>
      <c r="AC396" s="6">
        <f>Table1[[#This Row],[Total (HRK million)                                   ]]*1000000/Table1[[#This Row],[Population 2019                 ]]</f>
        <v>7014.463184713376</v>
      </c>
      <c r="AD396" s="7">
        <f>Table1[[#This Row],[Total (HRK million)                     ]]-Table1[[#This Row],[Total (HRK million)                                   ]]</f>
        <v>-12.097316999999997</v>
      </c>
      <c r="AE396" s="8">
        <f>Table1[[#This Row],[Total (HRK million)                       ]]*1000000/Table1[[#This Row],[Population 2019                 ]]</f>
        <v>-1541.0594904458594</v>
      </c>
      <c r="AF396" s="6">
        <v>7918</v>
      </c>
      <c r="AG396" s="7">
        <v>47.584091000000001</v>
      </c>
      <c r="AH396" s="6">
        <f>Table1[[#This Row],[Total (HRK million)                                 ]]*1000000/Table1[[#This Row],[Population 2018]]</f>
        <v>6009.6098762313713</v>
      </c>
      <c r="AI396" s="7">
        <v>57.916144000000003</v>
      </c>
      <c r="AJ396" s="6">
        <f>Table1[[#This Row],[Total (HRK million)                                     ]]*1000000/Table1[[#This Row],[Population 2018]]</f>
        <v>7314.4915382672389</v>
      </c>
      <c r="AK396" s="7">
        <f>Table1[[#This Row],[Total (HRK million)                                 ]]-Table1[[#This Row],[Total (HRK million)                                     ]]</f>
        <v>-10.332053000000002</v>
      </c>
      <c r="AL396" s="8">
        <f>Table1[[#This Row],[Total (HRK million)                                      ]]*1000000/Table1[[#This Row],[Population 2018]]</f>
        <v>-1304.881662035868</v>
      </c>
      <c r="AM396" s="9">
        <v>7957</v>
      </c>
      <c r="AN396" s="10">
        <v>38.352772999999999</v>
      </c>
      <c r="AO396" s="11">
        <f>Table1[[#This Row],[Total (HRK million)                                         ]]*1000000/Table1[[#This Row],[Population 2017               ]]</f>
        <v>4820.0041472916928</v>
      </c>
      <c r="AP396" s="10">
        <v>36.469892000000002</v>
      </c>
      <c r="AQ396" s="11">
        <f>Table1[[#This Row],[Total (HRK million)                                          ]]*1000000/Table1[[#This Row],[Population 2017               ]]</f>
        <v>4583.3721251728039</v>
      </c>
      <c r="AR396" s="10">
        <f>Table1[[#This Row],[Total (HRK million)                                         ]]-Table1[[#This Row],[Total (HRK million)                                          ]]</f>
        <v>1.8828809999999976</v>
      </c>
      <c r="AS396" s="11">
        <f>Table1[[#This Row],[Total (HRK million)                                                  ]]*1000000/Table1[[#This Row],[Population 2017               ]]</f>
        <v>236.63202211888873</v>
      </c>
      <c r="AT396" s="45">
        <v>8027</v>
      </c>
      <c r="AU396" s="46">
        <v>34.173253000000003</v>
      </c>
      <c r="AV396" s="13">
        <f>Table1[[#This Row],[Total (HRK million)                                ]]*1000000/Table1[[#This Row],[Population 2016]]</f>
        <v>4257.2882770649057</v>
      </c>
      <c r="AW396" s="46">
        <v>33.228040999999997</v>
      </c>
      <c r="AX396" s="13">
        <f>Table1[[#This Row],[Total (HRK million)                                                        ]]*1000000/Table1[[#This Row],[Population 2016]]</f>
        <v>4139.5341970848385</v>
      </c>
      <c r="AY396" s="82">
        <f>Table1[[#This Row],[Total (HRK million)                                ]]-Table1[[#This Row],[Total (HRK million)                                                        ]]</f>
        <v>0.94521200000000505</v>
      </c>
      <c r="AZ396" s="13">
        <f>Table1[[#This Row],[Total (HRK million)                                                                      ]]*1000000/Table1[[#This Row],[Population 2016]]</f>
        <v>117.7540799800679</v>
      </c>
      <c r="BA396" s="68">
        <v>8117</v>
      </c>
      <c r="BB396" s="52">
        <v>34.701565000000002</v>
      </c>
      <c r="BC396" s="13">
        <f>Table1[[#This Row],[Total (HRK million)                                                           ]]*1000000/Table1[[#This Row],[Population 2015]]</f>
        <v>4275.1712455340639</v>
      </c>
      <c r="BD396" s="52">
        <v>29.154347000000001</v>
      </c>
      <c r="BE396" s="13">
        <f>Table1[[#This Row],[Total (HRK million) ]]*1000000/Table1[[#This Row],[Population 2015]]</f>
        <v>3591.7638290008622</v>
      </c>
      <c r="BF396" s="82">
        <f>Table1[[#This Row],[Total (HRK million)                                                           ]]-Table1[[#This Row],[Total (HRK million) ]]</f>
        <v>5.5472180000000009</v>
      </c>
      <c r="BG396" s="13">
        <f>Table1[[#This Row],[Total (HRK million)     ]]*1000000/Table1[[#This Row],[Population 2015]]</f>
        <v>683.40741653320208</v>
      </c>
      <c r="BH396" s="68">
        <v>8152</v>
      </c>
      <c r="BI396" s="88">
        <v>35.240098000000003</v>
      </c>
      <c r="BJ396" s="12">
        <f>Table1[[#This Row],[Total (HRK million)                                  ]]*1000000/Table1[[#This Row],[Population 2014]]</f>
        <v>4322.8775760549561</v>
      </c>
      <c r="BK396" s="88">
        <v>42.184786000000003</v>
      </c>
      <c r="BL396" s="12">
        <f>Table1[[#This Row],[Total (HRK million)    ]]*1000000/Table1[[#This Row],[Population 2014]]</f>
        <v>5174.7774779195288</v>
      </c>
      <c r="BM396" s="88">
        <f>Table1[[#This Row],[Total (HRK million)                                  ]]-Table1[[#This Row],[Total (HRK million)    ]]</f>
        <v>-6.9446879999999993</v>
      </c>
      <c r="BN396" s="12">
        <f>Table1[[#This Row],[Total (HRK million)      ]]*1000000/Table1[[#This Row],[Population 2014]]</f>
        <v>-851.89990186457305</v>
      </c>
      <c r="BO396" s="94">
        <v>4</v>
      </c>
      <c r="BP396" s="53">
        <v>5</v>
      </c>
      <c r="BQ396" s="55">
        <v>5</v>
      </c>
      <c r="BR396" s="26">
        <v>5</v>
      </c>
      <c r="BS396" s="13">
        <v>5</v>
      </c>
      <c r="BT396" s="13">
        <v>5</v>
      </c>
      <c r="BU396" s="13">
        <v>5</v>
      </c>
      <c r="BV396" s="13">
        <v>4</v>
      </c>
      <c r="BW396" s="56">
        <v>1</v>
      </c>
    </row>
    <row r="397" spans="1:75" x14ac:dyDescent="0.25">
      <c r="A397" s="14" t="s">
        <v>608</v>
      </c>
      <c r="B397" s="15" t="s">
        <v>661</v>
      </c>
      <c r="C397" s="15" t="s">
        <v>185</v>
      </c>
      <c r="D397" s="45">
        <v>2967</v>
      </c>
      <c r="E397" s="44">
        <v>11.481284329999999</v>
      </c>
      <c r="F397" s="40">
        <f>Table1[[#This Row],[Total (HRK million)]]*1000000/Table1[[#This Row],[Population 2022]]</f>
        <v>3869.6610481968319</v>
      </c>
      <c r="G397" s="44">
        <v>10.71979932</v>
      </c>
      <c r="H397" s="40">
        <f>Table1[[#This Row],[Total (HRK million)                ]]*1000000/Table1[[#This Row],[Population 2022]]</f>
        <v>3613.0095449949445</v>
      </c>
      <c r="I397" s="44">
        <v>0.7614850099999998</v>
      </c>
      <c r="J397" s="40">
        <f>Table1[[#This Row],[Total (HRK million)                           ]]*1000000/Table1[[#This Row],[Population 2022]]</f>
        <v>256.65150320188735</v>
      </c>
      <c r="K397" s="45">
        <v>2981</v>
      </c>
      <c r="L397" s="44">
        <v>10.865192</v>
      </c>
      <c r="M397" s="40">
        <f>Table1[[#This Row],[Total (HRK million)  ]]*1000000/Table1[[#This Row],[Population 2021]]</f>
        <v>3644.8144917812815</v>
      </c>
      <c r="N397" s="44">
        <v>14.586379000000001</v>
      </c>
      <c r="O397" s="40">
        <f>Table1[[#This Row],[Total (HRK million)                 ]]*1000000/Table1[[#This Row],[Population 2021]]</f>
        <v>4893.1160684334118</v>
      </c>
      <c r="P397" s="44">
        <v>-3.7211870000000005</v>
      </c>
      <c r="Q397" s="40">
        <f>Table1[[#This Row],[Total (HRK million)                            ]]*1000000/Table1[[#This Row],[Population 2021]]</f>
        <v>-1248.3015766521303</v>
      </c>
      <c r="R397" s="64">
        <v>2980</v>
      </c>
      <c r="S397" s="35">
        <v>13.488597</v>
      </c>
      <c r="T397" s="36">
        <f>Table1[[#This Row],[Total (HRK million)   ]]*1000000/Table1[[#This Row],[Population 2020]]</f>
        <v>4526.3748322147649</v>
      </c>
      <c r="U397" s="35">
        <v>13.021895000000001</v>
      </c>
      <c r="V397" s="36">
        <f>Table1[[#This Row],[Total (HRK million)                  ]]*1000000/Table1[[#This Row],[Population 2020]]</f>
        <v>4369.7634228187917</v>
      </c>
      <c r="W397" s="35">
        <f>Table1[[#This Row],[Total (HRK million)   ]]-Table1[[#This Row],[Total (HRK million)                  ]]</f>
        <v>0.46670199999999973</v>
      </c>
      <c r="X397" s="36">
        <f>Table1[[#This Row],[Total (HRK million)                             ]]*1000000/Table1[[#This Row],[Population 2020]]</f>
        <v>156.61140939597306</v>
      </c>
      <c r="Y397" s="68">
        <v>3014</v>
      </c>
      <c r="Z397" s="7">
        <v>11.177249</v>
      </c>
      <c r="AA397" s="6">
        <f>Table1[[#This Row],[Total (HRK million)                     ]]*1000000/Table1[[#This Row],[Population 2019                 ]]</f>
        <v>3708.4435965494358</v>
      </c>
      <c r="AB397" s="7">
        <v>16.598201</v>
      </c>
      <c r="AC397" s="6">
        <f>Table1[[#This Row],[Total (HRK million)                                   ]]*1000000/Table1[[#This Row],[Population 2019                 ]]</f>
        <v>5507.0341738553416</v>
      </c>
      <c r="AD397" s="7">
        <f>Table1[[#This Row],[Total (HRK million)                     ]]-Table1[[#This Row],[Total (HRK million)                                   ]]</f>
        <v>-5.4209519999999998</v>
      </c>
      <c r="AE397" s="8">
        <f>Table1[[#This Row],[Total (HRK million)                       ]]*1000000/Table1[[#This Row],[Population 2019                 ]]</f>
        <v>-1798.5905773059058</v>
      </c>
      <c r="AF397" s="6">
        <v>3057</v>
      </c>
      <c r="AG397" s="7">
        <v>10.600977</v>
      </c>
      <c r="AH397" s="6">
        <f>Table1[[#This Row],[Total (HRK million)                                 ]]*1000000/Table1[[#This Row],[Population 2018]]</f>
        <v>3467.7713444553483</v>
      </c>
      <c r="AI397" s="7">
        <v>12.072595</v>
      </c>
      <c r="AJ397" s="6">
        <f>Table1[[#This Row],[Total (HRK million)                                     ]]*1000000/Table1[[#This Row],[Population 2018]]</f>
        <v>3949.1642132809943</v>
      </c>
      <c r="AK397" s="7">
        <f>Table1[[#This Row],[Total (HRK million)                                 ]]-Table1[[#This Row],[Total (HRK million)                                     ]]</f>
        <v>-1.4716179999999994</v>
      </c>
      <c r="AL397" s="8">
        <f>Table1[[#This Row],[Total (HRK million)                                      ]]*1000000/Table1[[#This Row],[Population 2018]]</f>
        <v>-481.39286882564591</v>
      </c>
      <c r="AM397" s="9">
        <v>3115</v>
      </c>
      <c r="AN397" s="10">
        <v>7.1313149999999998</v>
      </c>
      <c r="AO397" s="11">
        <f>Table1[[#This Row],[Total (HRK million)                                         ]]*1000000/Table1[[#This Row],[Population 2017               ]]</f>
        <v>2289.3467094703051</v>
      </c>
      <c r="AP397" s="10">
        <v>7.0490269999999997</v>
      </c>
      <c r="AQ397" s="11">
        <f>Table1[[#This Row],[Total (HRK million)                                          ]]*1000000/Table1[[#This Row],[Population 2017               ]]</f>
        <v>2262.9300160513644</v>
      </c>
      <c r="AR397" s="10">
        <f>Table1[[#This Row],[Total (HRK million)                                         ]]-Table1[[#This Row],[Total (HRK million)                                          ]]</f>
        <v>8.2288000000000139E-2</v>
      </c>
      <c r="AS397" s="11">
        <f>Table1[[#This Row],[Total (HRK million)                                                  ]]*1000000/Table1[[#This Row],[Population 2017               ]]</f>
        <v>26.416693418940657</v>
      </c>
      <c r="AT397" s="45">
        <v>3148</v>
      </c>
      <c r="AU397" s="46">
        <v>6.1488040000000002</v>
      </c>
      <c r="AV397" s="13">
        <f>Table1[[#This Row],[Total (HRK million)                                ]]*1000000/Table1[[#This Row],[Population 2016]]</f>
        <v>1953.2414231257942</v>
      </c>
      <c r="AW397" s="46">
        <v>6.284065</v>
      </c>
      <c r="AX397" s="13">
        <f>Table1[[#This Row],[Total (HRK million)                                                        ]]*1000000/Table1[[#This Row],[Population 2016]]</f>
        <v>1996.208703939009</v>
      </c>
      <c r="AY397" s="82">
        <f>Table1[[#This Row],[Total (HRK million)                                ]]-Table1[[#This Row],[Total (HRK million)                                                        ]]</f>
        <v>-0.13526099999999985</v>
      </c>
      <c r="AZ397" s="13">
        <f>Table1[[#This Row],[Total (HRK million)                                                                      ]]*1000000/Table1[[#This Row],[Population 2016]]</f>
        <v>-42.967280813214693</v>
      </c>
      <c r="BA397" s="68">
        <v>3195</v>
      </c>
      <c r="BB397" s="52">
        <v>8.1486520000000002</v>
      </c>
      <c r="BC397" s="13">
        <f>Table1[[#This Row],[Total (HRK million)                                                           ]]*1000000/Table1[[#This Row],[Population 2015]]</f>
        <v>2550.4388106416277</v>
      </c>
      <c r="BD397" s="52">
        <v>9.2581319999999998</v>
      </c>
      <c r="BE397" s="13">
        <f>Table1[[#This Row],[Total (HRK million) ]]*1000000/Table1[[#This Row],[Population 2015]]</f>
        <v>2897.6938967136152</v>
      </c>
      <c r="BF397" s="82">
        <f>Table1[[#This Row],[Total (HRK million)                                                           ]]-Table1[[#This Row],[Total (HRK million) ]]</f>
        <v>-1.1094799999999996</v>
      </c>
      <c r="BG397" s="13">
        <f>Table1[[#This Row],[Total (HRK million)     ]]*1000000/Table1[[#This Row],[Population 2015]]</f>
        <v>-347.25508607198731</v>
      </c>
      <c r="BH397" s="68">
        <v>3246</v>
      </c>
      <c r="BI397" s="88">
        <v>11.348979</v>
      </c>
      <c r="BJ397" s="12">
        <f>Table1[[#This Row],[Total (HRK million)                                  ]]*1000000/Table1[[#This Row],[Population 2014]]</f>
        <v>3496.2966728280962</v>
      </c>
      <c r="BK397" s="88">
        <v>10.574662</v>
      </c>
      <c r="BL397" s="12">
        <f>Table1[[#This Row],[Total (HRK million)    ]]*1000000/Table1[[#This Row],[Population 2014]]</f>
        <v>3257.7516943930991</v>
      </c>
      <c r="BM397" s="88">
        <f>Table1[[#This Row],[Total (HRK million)                                  ]]-Table1[[#This Row],[Total (HRK million)    ]]</f>
        <v>0.77431699999999992</v>
      </c>
      <c r="BN397" s="12">
        <f>Table1[[#This Row],[Total (HRK million)      ]]*1000000/Table1[[#This Row],[Population 2014]]</f>
        <v>238.54497843499689</v>
      </c>
      <c r="BO397" s="94">
        <v>5</v>
      </c>
      <c r="BP397" s="53">
        <v>5</v>
      </c>
      <c r="BQ397" s="55">
        <v>4</v>
      </c>
      <c r="BR397" s="26">
        <v>5</v>
      </c>
      <c r="BS397" s="13">
        <v>5</v>
      </c>
      <c r="BT397" s="13">
        <v>4</v>
      </c>
      <c r="BU397" s="13">
        <v>5</v>
      </c>
      <c r="BV397" s="13">
        <v>5</v>
      </c>
      <c r="BW397" s="56">
        <v>1</v>
      </c>
    </row>
    <row r="398" spans="1:75" x14ac:dyDescent="0.25">
      <c r="A398" s="14" t="s">
        <v>608</v>
      </c>
      <c r="B398" s="15" t="s">
        <v>121</v>
      </c>
      <c r="C398" s="15" t="s">
        <v>163</v>
      </c>
      <c r="D398" s="47">
        <v>1128</v>
      </c>
      <c r="E398" s="46">
        <v>4.4102046599999998</v>
      </c>
      <c r="F398" s="36">
        <f>Table1[[#This Row],[Total (HRK million)]]*1000000/Table1[[#This Row],[Population 2022]]</f>
        <v>3909.7559042553194</v>
      </c>
      <c r="G398" s="46">
        <v>3.1687019400000005</v>
      </c>
      <c r="H398" s="36">
        <f>Table1[[#This Row],[Total (HRK million)                ]]*1000000/Table1[[#This Row],[Population 2022]]</f>
        <v>2809.1329255319151</v>
      </c>
      <c r="I398" s="46">
        <v>1.2415027199999997</v>
      </c>
      <c r="J398" s="36">
        <f>Table1[[#This Row],[Total (HRK million)                           ]]*1000000/Table1[[#This Row],[Population 2022]]</f>
        <v>1100.622978723404</v>
      </c>
      <c r="K398" s="47">
        <v>1141</v>
      </c>
      <c r="L398" s="46">
        <v>4.0275879999999997</v>
      </c>
      <c r="M398" s="36">
        <f>Table1[[#This Row],[Total (HRK million)  ]]*1000000/Table1[[#This Row],[Population 2021]]</f>
        <v>3529.875547765118</v>
      </c>
      <c r="N398" s="46">
        <v>5.3715640000000002</v>
      </c>
      <c r="O398" s="36">
        <f>Table1[[#This Row],[Total (HRK million)                 ]]*1000000/Table1[[#This Row],[Population 2021]]</f>
        <v>4707.7686240140229</v>
      </c>
      <c r="P398" s="46">
        <v>-1.3439760000000005</v>
      </c>
      <c r="Q398" s="36">
        <f>Table1[[#This Row],[Total (HRK million)                            ]]*1000000/Table1[[#This Row],[Population 2021]]</f>
        <v>-1177.8930762489049</v>
      </c>
      <c r="R398" s="64">
        <v>1153</v>
      </c>
      <c r="S398" s="35">
        <v>4.2219530000000001</v>
      </c>
      <c r="T398" s="36">
        <f>Table1[[#This Row],[Total (HRK million)   ]]*1000000/Table1[[#This Row],[Population 2020]]</f>
        <v>3661.7111882046834</v>
      </c>
      <c r="U398" s="35">
        <v>4.2660130000000001</v>
      </c>
      <c r="V398" s="36">
        <f>Table1[[#This Row],[Total (HRK million)                  ]]*1000000/Table1[[#This Row],[Population 2020]]</f>
        <v>3699.9245446660884</v>
      </c>
      <c r="W398" s="35">
        <f>Table1[[#This Row],[Total (HRK million)   ]]-Table1[[#This Row],[Total (HRK million)                  ]]</f>
        <v>-4.4059999999999988E-2</v>
      </c>
      <c r="X398" s="36">
        <f>Table1[[#This Row],[Total (HRK million)                             ]]*1000000/Table1[[#This Row],[Population 2020]]</f>
        <v>-38.21335646140502</v>
      </c>
      <c r="Y398" s="68">
        <v>1169</v>
      </c>
      <c r="Z398" s="7">
        <v>4.6948020000000001</v>
      </c>
      <c r="AA398" s="6">
        <f>Table1[[#This Row],[Total (HRK million)                     ]]*1000000/Table1[[#This Row],[Population 2019                 ]]</f>
        <v>4016.0838323353291</v>
      </c>
      <c r="AB398" s="7">
        <v>3.28654</v>
      </c>
      <c r="AC398" s="6">
        <f>Table1[[#This Row],[Total (HRK million)                                   ]]*1000000/Table1[[#This Row],[Population 2019                 ]]</f>
        <v>2811.4114627887084</v>
      </c>
      <c r="AD398" s="7">
        <f>Table1[[#This Row],[Total (HRK million)                     ]]-Table1[[#This Row],[Total (HRK million)                                   ]]</f>
        <v>1.4082620000000001</v>
      </c>
      <c r="AE398" s="8">
        <f>Table1[[#This Row],[Total (HRK million)                       ]]*1000000/Table1[[#This Row],[Population 2019                 ]]</f>
        <v>1204.6723695466212</v>
      </c>
      <c r="AF398" s="6">
        <v>1171</v>
      </c>
      <c r="AG398" s="7">
        <v>3.7846440000000001</v>
      </c>
      <c r="AH398" s="6">
        <f>Table1[[#This Row],[Total (HRK million)                                 ]]*1000000/Table1[[#This Row],[Population 2018]]</f>
        <v>3231.9760888129804</v>
      </c>
      <c r="AI398" s="7">
        <v>3.917151</v>
      </c>
      <c r="AJ398" s="6">
        <f>Table1[[#This Row],[Total (HRK million)                                     ]]*1000000/Table1[[#This Row],[Population 2018]]</f>
        <v>3345.1332194705378</v>
      </c>
      <c r="AK398" s="7">
        <f>Table1[[#This Row],[Total (HRK million)                                 ]]-Table1[[#This Row],[Total (HRK million)                                     ]]</f>
        <v>-0.13250699999999993</v>
      </c>
      <c r="AL398" s="8">
        <f>Table1[[#This Row],[Total (HRK million)                                      ]]*1000000/Table1[[#This Row],[Population 2018]]</f>
        <v>-113.15713065755759</v>
      </c>
      <c r="AM398" s="9">
        <v>1179</v>
      </c>
      <c r="AN398" s="10">
        <v>4.4798489999999997</v>
      </c>
      <c r="AO398" s="11">
        <f>Table1[[#This Row],[Total (HRK million)                                         ]]*1000000/Table1[[#This Row],[Population 2017               ]]</f>
        <v>3799.7022900763359</v>
      </c>
      <c r="AP398" s="10">
        <v>3.6030679999999999</v>
      </c>
      <c r="AQ398" s="11">
        <f>Table1[[#This Row],[Total (HRK million)                                          ]]*1000000/Table1[[#This Row],[Population 2017               ]]</f>
        <v>3056.0373197625104</v>
      </c>
      <c r="AR398" s="10">
        <f>Table1[[#This Row],[Total (HRK million)                                         ]]-Table1[[#This Row],[Total (HRK million)                                          ]]</f>
        <v>0.87678099999999981</v>
      </c>
      <c r="AS398" s="11">
        <f>Table1[[#This Row],[Total (HRK million)                                                  ]]*1000000/Table1[[#This Row],[Population 2017               ]]</f>
        <v>743.66497031382505</v>
      </c>
      <c r="AT398" s="45">
        <v>1190</v>
      </c>
      <c r="AU398" s="46">
        <v>3.3610120000000001</v>
      </c>
      <c r="AV398" s="13">
        <f>Table1[[#This Row],[Total (HRK million)                                ]]*1000000/Table1[[#This Row],[Population 2016]]</f>
        <v>2824.379831932773</v>
      </c>
      <c r="AW398" s="46">
        <v>3.0260760000000002</v>
      </c>
      <c r="AX398" s="13">
        <f>Table1[[#This Row],[Total (HRK million)                                                        ]]*1000000/Table1[[#This Row],[Population 2016]]</f>
        <v>2542.9210084033612</v>
      </c>
      <c r="AY398" s="82">
        <f>Table1[[#This Row],[Total (HRK million)                                ]]-Table1[[#This Row],[Total (HRK million)                                                        ]]</f>
        <v>0.3349359999999999</v>
      </c>
      <c r="AZ398" s="13">
        <f>Table1[[#This Row],[Total (HRK million)                                                                      ]]*1000000/Table1[[#This Row],[Population 2016]]</f>
        <v>281.45882352941169</v>
      </c>
      <c r="BA398" s="68">
        <v>1217</v>
      </c>
      <c r="BB398" s="52">
        <v>2.238108</v>
      </c>
      <c r="BC398" s="13">
        <f>Table1[[#This Row],[Total (HRK million)                                                           ]]*1000000/Table1[[#This Row],[Population 2015]]</f>
        <v>1839.0369761709121</v>
      </c>
      <c r="BD398" s="52">
        <v>2.201905</v>
      </c>
      <c r="BE398" s="13">
        <f>Table1[[#This Row],[Total (HRK million) ]]*1000000/Table1[[#This Row],[Population 2015]]</f>
        <v>1809.2892358258011</v>
      </c>
      <c r="BF398" s="82">
        <f>Table1[[#This Row],[Total (HRK million)                                                           ]]-Table1[[#This Row],[Total (HRK million) ]]</f>
        <v>3.6202999999999985E-2</v>
      </c>
      <c r="BG398" s="13">
        <f>Table1[[#This Row],[Total (HRK million)     ]]*1000000/Table1[[#This Row],[Population 2015]]</f>
        <v>29.747740345110916</v>
      </c>
      <c r="BH398" s="68">
        <v>1220</v>
      </c>
      <c r="BI398" s="88">
        <v>1.6945730000000001</v>
      </c>
      <c r="BJ398" s="12">
        <f>Table1[[#This Row],[Total (HRK million)                                  ]]*1000000/Table1[[#This Row],[Population 2014]]</f>
        <v>1388.9942622950821</v>
      </c>
      <c r="BK398" s="88">
        <v>1.4502619999999999</v>
      </c>
      <c r="BL398" s="12">
        <f>Table1[[#This Row],[Total (HRK million)    ]]*1000000/Table1[[#This Row],[Population 2014]]</f>
        <v>1188.7393442622952</v>
      </c>
      <c r="BM398" s="88">
        <f>Table1[[#This Row],[Total (HRK million)                                  ]]-Table1[[#This Row],[Total (HRK million)    ]]</f>
        <v>0.24431100000000017</v>
      </c>
      <c r="BN398" s="12">
        <f>Table1[[#This Row],[Total (HRK million)      ]]*1000000/Table1[[#This Row],[Population 2014]]</f>
        <v>200.25491803278703</v>
      </c>
      <c r="BO398" s="94">
        <v>5</v>
      </c>
      <c r="BP398" s="53">
        <v>5</v>
      </c>
      <c r="BQ398" s="55">
        <v>5</v>
      </c>
      <c r="BR398" s="26">
        <v>5</v>
      </c>
      <c r="BS398" s="13">
        <v>5</v>
      </c>
      <c r="BT398" s="13">
        <v>4</v>
      </c>
      <c r="BU398" s="13">
        <v>2</v>
      </c>
      <c r="BV398" s="13">
        <v>3</v>
      </c>
      <c r="BW398" s="56">
        <v>3</v>
      </c>
    </row>
    <row r="399" spans="1:75" x14ac:dyDescent="0.25">
      <c r="A399" s="14" t="s">
        <v>608</v>
      </c>
      <c r="B399" s="15" t="s">
        <v>24</v>
      </c>
      <c r="C399" s="15" t="s">
        <v>215</v>
      </c>
      <c r="D399" s="45">
        <v>2271</v>
      </c>
      <c r="E399" s="44">
        <v>17.09492633</v>
      </c>
      <c r="F399" s="40">
        <f>Table1[[#This Row],[Total (HRK million)]]*1000000/Table1[[#This Row],[Population 2022]]</f>
        <v>7527.4884764420949</v>
      </c>
      <c r="G399" s="44">
        <v>18.248953230000001</v>
      </c>
      <c r="H399" s="40">
        <f>Table1[[#This Row],[Total (HRK million)                ]]*1000000/Table1[[#This Row],[Population 2022]]</f>
        <v>8035.6465125495379</v>
      </c>
      <c r="I399" s="44">
        <v>-1.1540269000000023</v>
      </c>
      <c r="J399" s="40">
        <f>Table1[[#This Row],[Total (HRK million)                           ]]*1000000/Table1[[#This Row],[Population 2022]]</f>
        <v>-508.15803610744263</v>
      </c>
      <c r="K399" s="45">
        <v>2230</v>
      </c>
      <c r="L399" s="44">
        <v>16.532177999999998</v>
      </c>
      <c r="M399" s="40">
        <f>Table1[[#This Row],[Total (HRK million)  ]]*1000000/Table1[[#This Row],[Population 2021]]</f>
        <v>7413.532735426008</v>
      </c>
      <c r="N399" s="44">
        <v>14.894169</v>
      </c>
      <c r="O399" s="40">
        <f>Table1[[#This Row],[Total (HRK million)                 ]]*1000000/Table1[[#This Row],[Population 2021]]</f>
        <v>6678.9995515695064</v>
      </c>
      <c r="P399" s="44">
        <v>1.6380089999999985</v>
      </c>
      <c r="Q399" s="40">
        <f>Table1[[#This Row],[Total (HRK million)                            ]]*1000000/Table1[[#This Row],[Population 2021]]</f>
        <v>734.53318385650164</v>
      </c>
      <c r="R399" s="64">
        <v>2107</v>
      </c>
      <c r="S399" s="35">
        <v>14.872016</v>
      </c>
      <c r="T399" s="36">
        <f>Table1[[#This Row],[Total (HRK million)   ]]*1000000/Table1[[#This Row],[Population 2020]]</f>
        <v>7058.384432842905</v>
      </c>
      <c r="U399" s="35">
        <v>15.536584</v>
      </c>
      <c r="V399" s="36">
        <f>Table1[[#This Row],[Total (HRK million)                  ]]*1000000/Table1[[#This Row],[Population 2020]]</f>
        <v>7373.7940199335544</v>
      </c>
      <c r="W399" s="35">
        <f>Table1[[#This Row],[Total (HRK million)   ]]-Table1[[#This Row],[Total (HRK million)                  ]]</f>
        <v>-0.66456799999999916</v>
      </c>
      <c r="X399" s="36">
        <f>Table1[[#This Row],[Total (HRK million)                             ]]*1000000/Table1[[#This Row],[Population 2020]]</f>
        <v>-315.40958709064984</v>
      </c>
      <c r="Y399" s="68">
        <v>2136</v>
      </c>
      <c r="Z399" s="7">
        <v>12.385635000000001</v>
      </c>
      <c r="AA399" s="6">
        <f>Table1[[#This Row],[Total (HRK million)                     ]]*1000000/Table1[[#This Row],[Population 2019                 ]]</f>
        <v>5798.518258426966</v>
      </c>
      <c r="AB399" s="7">
        <v>14.202692000000001</v>
      </c>
      <c r="AC399" s="6">
        <f>Table1[[#This Row],[Total (HRK million)                                   ]]*1000000/Table1[[#This Row],[Population 2019                 ]]</f>
        <v>6649.2003745318352</v>
      </c>
      <c r="AD399" s="7">
        <f>Table1[[#This Row],[Total (HRK million)                     ]]-Table1[[#This Row],[Total (HRK million)                                   ]]</f>
        <v>-1.8170570000000001</v>
      </c>
      <c r="AE399" s="8">
        <f>Table1[[#This Row],[Total (HRK million)                       ]]*1000000/Table1[[#This Row],[Population 2019                 ]]</f>
        <v>-850.68211610486901</v>
      </c>
      <c r="AF399" s="6">
        <v>2146</v>
      </c>
      <c r="AG399" s="7">
        <v>12.847414000000001</v>
      </c>
      <c r="AH399" s="6">
        <f>Table1[[#This Row],[Total (HRK million)                                 ]]*1000000/Table1[[#This Row],[Population 2018]]</f>
        <v>5986.6794035414723</v>
      </c>
      <c r="AI399" s="7">
        <v>10.581673</v>
      </c>
      <c r="AJ399" s="6">
        <f>Table1[[#This Row],[Total (HRK million)                                     ]]*1000000/Table1[[#This Row],[Population 2018]]</f>
        <v>4930.8821062441748</v>
      </c>
      <c r="AK399" s="7">
        <f>Table1[[#This Row],[Total (HRK million)                                 ]]-Table1[[#This Row],[Total (HRK million)                                     ]]</f>
        <v>2.2657410000000002</v>
      </c>
      <c r="AL399" s="8">
        <f>Table1[[#This Row],[Total (HRK million)                                      ]]*1000000/Table1[[#This Row],[Population 2018]]</f>
        <v>1055.7972972972973</v>
      </c>
      <c r="AM399" s="9">
        <v>2167</v>
      </c>
      <c r="AN399" s="10">
        <v>10.691903</v>
      </c>
      <c r="AO399" s="11">
        <f>Table1[[#This Row],[Total (HRK million)                                         ]]*1000000/Table1[[#This Row],[Population 2017               ]]</f>
        <v>4933.9653899400091</v>
      </c>
      <c r="AP399" s="10">
        <v>10.663658</v>
      </c>
      <c r="AQ399" s="11">
        <f>Table1[[#This Row],[Total (HRK million)                                          ]]*1000000/Table1[[#This Row],[Population 2017               ]]</f>
        <v>4920.9312413474854</v>
      </c>
      <c r="AR399" s="10">
        <f>Table1[[#This Row],[Total (HRK million)                                         ]]-Table1[[#This Row],[Total (HRK million)                                          ]]</f>
        <v>2.8245000000000076E-2</v>
      </c>
      <c r="AS399" s="11">
        <f>Table1[[#This Row],[Total (HRK million)                                                  ]]*1000000/Table1[[#This Row],[Population 2017               ]]</f>
        <v>13.034148592524263</v>
      </c>
      <c r="AT399" s="45">
        <v>2220</v>
      </c>
      <c r="AU399" s="46">
        <v>11.2402</v>
      </c>
      <c r="AV399" s="13">
        <f>Table1[[#This Row],[Total (HRK million)                                ]]*1000000/Table1[[#This Row],[Population 2016]]</f>
        <v>5063.1531531531527</v>
      </c>
      <c r="AW399" s="46">
        <v>8.1084890000000005</v>
      </c>
      <c r="AX399" s="13">
        <f>Table1[[#This Row],[Total (HRK million)                                                        ]]*1000000/Table1[[#This Row],[Population 2016]]</f>
        <v>3652.4725225225229</v>
      </c>
      <c r="AY399" s="82">
        <f>Table1[[#This Row],[Total (HRK million)                                ]]-Table1[[#This Row],[Total (HRK million)                                                        ]]</f>
        <v>3.1317109999999992</v>
      </c>
      <c r="AZ399" s="13">
        <f>Table1[[#This Row],[Total (HRK million)                                                                      ]]*1000000/Table1[[#This Row],[Population 2016]]</f>
        <v>1410.6806306306303</v>
      </c>
      <c r="BA399" s="68">
        <v>2252</v>
      </c>
      <c r="BB399" s="52">
        <v>8.9607089999999996</v>
      </c>
      <c r="BC399" s="13">
        <f>Table1[[#This Row],[Total (HRK million)                                                           ]]*1000000/Table1[[#This Row],[Population 2015]]</f>
        <v>3979.0004440497337</v>
      </c>
      <c r="BD399" s="52">
        <v>8.6843610000000009</v>
      </c>
      <c r="BE399" s="13">
        <f>Table1[[#This Row],[Total (HRK million) ]]*1000000/Table1[[#This Row],[Population 2015]]</f>
        <v>3856.2881882770871</v>
      </c>
      <c r="BF399" s="82">
        <f>Table1[[#This Row],[Total (HRK million)                                                           ]]-Table1[[#This Row],[Total (HRK million) ]]</f>
        <v>0.27634799999999871</v>
      </c>
      <c r="BG399" s="13">
        <f>Table1[[#This Row],[Total (HRK million)     ]]*1000000/Table1[[#This Row],[Population 2015]]</f>
        <v>122.71225577264597</v>
      </c>
      <c r="BH399" s="68">
        <v>2280</v>
      </c>
      <c r="BI399" s="88">
        <v>11.468299999999999</v>
      </c>
      <c r="BJ399" s="12">
        <f>Table1[[#This Row],[Total (HRK million)                                  ]]*1000000/Table1[[#This Row],[Population 2014]]</f>
        <v>5029.9561403508769</v>
      </c>
      <c r="BK399" s="88">
        <v>9.9547030000000003</v>
      </c>
      <c r="BL399" s="12">
        <f>Table1[[#This Row],[Total (HRK million)    ]]*1000000/Table1[[#This Row],[Population 2014]]</f>
        <v>4366.0978070175443</v>
      </c>
      <c r="BM399" s="88">
        <f>Table1[[#This Row],[Total (HRK million)                                  ]]-Table1[[#This Row],[Total (HRK million)    ]]</f>
        <v>1.513596999999999</v>
      </c>
      <c r="BN399" s="12">
        <f>Table1[[#This Row],[Total (HRK million)      ]]*1000000/Table1[[#This Row],[Population 2014]]</f>
        <v>663.85833333333289</v>
      </c>
      <c r="BO399" s="94">
        <v>5</v>
      </c>
      <c r="BP399" s="53">
        <v>5</v>
      </c>
      <c r="BQ399" s="55">
        <v>5</v>
      </c>
      <c r="BR399" s="26">
        <v>5</v>
      </c>
      <c r="BS399" s="13">
        <v>5</v>
      </c>
      <c r="BT399" s="13">
        <v>3</v>
      </c>
      <c r="BU399" s="13">
        <v>4</v>
      </c>
      <c r="BV399" s="13">
        <v>4</v>
      </c>
      <c r="BW399" s="56">
        <v>4</v>
      </c>
    </row>
    <row r="400" spans="1:75" x14ac:dyDescent="0.25">
      <c r="A400" s="14" t="s">
        <v>608</v>
      </c>
      <c r="B400" s="15" t="s">
        <v>672</v>
      </c>
      <c r="C400" s="15" t="s">
        <v>260</v>
      </c>
      <c r="D400" s="47">
        <v>2589</v>
      </c>
      <c r="E400" s="46">
        <v>10.08178494</v>
      </c>
      <c r="F400" s="36">
        <f>Table1[[#This Row],[Total (HRK million)]]*1000000/Table1[[#This Row],[Population 2022]]</f>
        <v>3894.084565469293</v>
      </c>
      <c r="G400" s="46">
        <v>12.411930829999999</v>
      </c>
      <c r="H400" s="36">
        <f>Table1[[#This Row],[Total (HRK million)                ]]*1000000/Table1[[#This Row],[Population 2022]]</f>
        <v>4794.1022904596366</v>
      </c>
      <c r="I400" s="46">
        <v>-2.3301458900000007</v>
      </c>
      <c r="J400" s="36">
        <f>Table1[[#This Row],[Total (HRK million)                           ]]*1000000/Table1[[#This Row],[Population 2022]]</f>
        <v>-900.01772499034394</v>
      </c>
      <c r="K400" s="47">
        <v>2631</v>
      </c>
      <c r="L400" s="46">
        <v>8.9703029999999995</v>
      </c>
      <c r="M400" s="36">
        <f>Table1[[#This Row],[Total (HRK million)  ]]*1000000/Table1[[#This Row],[Population 2021]]</f>
        <v>3409.4652223489165</v>
      </c>
      <c r="N400" s="46">
        <v>13.928890000000001</v>
      </c>
      <c r="O400" s="36">
        <f>Table1[[#This Row],[Total (HRK million)                 ]]*1000000/Table1[[#This Row],[Population 2021]]</f>
        <v>5294.1429114405173</v>
      </c>
      <c r="P400" s="46">
        <v>-4.9585870000000014</v>
      </c>
      <c r="Q400" s="36">
        <f>Table1[[#This Row],[Total (HRK million)                            ]]*1000000/Table1[[#This Row],[Population 2021]]</f>
        <v>-1884.6776890916008</v>
      </c>
      <c r="R400" s="64">
        <v>2743</v>
      </c>
      <c r="S400" s="35">
        <v>8.9403590000000008</v>
      </c>
      <c r="T400" s="36">
        <f>Table1[[#This Row],[Total (HRK million)   ]]*1000000/Table1[[#This Row],[Population 2020]]</f>
        <v>3259.3361283266495</v>
      </c>
      <c r="U400" s="35">
        <v>7.9004159999999999</v>
      </c>
      <c r="V400" s="36">
        <f>Table1[[#This Row],[Total (HRK million)                  ]]*1000000/Table1[[#This Row],[Population 2020]]</f>
        <v>2880.2099890630698</v>
      </c>
      <c r="W400" s="35">
        <f>Table1[[#This Row],[Total (HRK million)   ]]-Table1[[#This Row],[Total (HRK million)                  ]]</f>
        <v>1.0399430000000009</v>
      </c>
      <c r="X400" s="36">
        <f>Table1[[#This Row],[Total (HRK million)                             ]]*1000000/Table1[[#This Row],[Population 2020]]</f>
        <v>379.12613926358034</v>
      </c>
      <c r="Y400" s="68">
        <v>2774</v>
      </c>
      <c r="Z400" s="7">
        <v>10.200619</v>
      </c>
      <c r="AA400" s="6">
        <f>Table1[[#This Row],[Total (HRK million)                     ]]*1000000/Table1[[#This Row],[Population 2019                 ]]</f>
        <v>3677.2238644556596</v>
      </c>
      <c r="AB400" s="7">
        <v>13.217229</v>
      </c>
      <c r="AC400" s="6">
        <f>Table1[[#This Row],[Total (HRK million)                                   ]]*1000000/Table1[[#This Row],[Population 2019                 ]]</f>
        <v>4764.682408074982</v>
      </c>
      <c r="AD400" s="7">
        <f>Table1[[#This Row],[Total (HRK million)                     ]]-Table1[[#This Row],[Total (HRK million)                                   ]]</f>
        <v>-3.01661</v>
      </c>
      <c r="AE400" s="8">
        <f>Table1[[#This Row],[Total (HRK million)                       ]]*1000000/Table1[[#This Row],[Population 2019                 ]]</f>
        <v>-1087.4585436193222</v>
      </c>
      <c r="AF400" s="6">
        <v>2849</v>
      </c>
      <c r="AG400" s="7">
        <v>8.3559509999999992</v>
      </c>
      <c r="AH400" s="6">
        <f>Table1[[#This Row],[Total (HRK million)                                 ]]*1000000/Table1[[#This Row],[Population 2018]]</f>
        <v>2932.9417339417337</v>
      </c>
      <c r="AI400" s="7">
        <v>6.7261389999999999</v>
      </c>
      <c r="AJ400" s="6">
        <f>Table1[[#This Row],[Total (HRK million)                                     ]]*1000000/Table1[[#This Row],[Population 2018]]</f>
        <v>2360.8771498771498</v>
      </c>
      <c r="AK400" s="7">
        <f>Table1[[#This Row],[Total (HRK million)                                 ]]-Table1[[#This Row],[Total (HRK million)                                     ]]</f>
        <v>1.6298119999999994</v>
      </c>
      <c r="AL400" s="8">
        <f>Table1[[#This Row],[Total (HRK million)                                      ]]*1000000/Table1[[#This Row],[Population 2018]]</f>
        <v>572.06458406458387</v>
      </c>
      <c r="AM400" s="9">
        <v>2935</v>
      </c>
      <c r="AN400" s="10">
        <v>5.0114929999999998</v>
      </c>
      <c r="AO400" s="11">
        <f>Table1[[#This Row],[Total (HRK million)                                         ]]*1000000/Table1[[#This Row],[Population 2017               ]]</f>
        <v>1707.4933560477002</v>
      </c>
      <c r="AP400" s="10">
        <v>5.5081740000000003</v>
      </c>
      <c r="AQ400" s="11">
        <f>Table1[[#This Row],[Total (HRK million)                                          ]]*1000000/Table1[[#This Row],[Population 2017               ]]</f>
        <v>1876.7202725724021</v>
      </c>
      <c r="AR400" s="10">
        <f>Table1[[#This Row],[Total (HRK million)                                         ]]-Table1[[#This Row],[Total (HRK million)                                          ]]</f>
        <v>-0.49668100000000059</v>
      </c>
      <c r="AS400" s="11">
        <f>Table1[[#This Row],[Total (HRK million)                                                  ]]*1000000/Table1[[#This Row],[Population 2017               ]]</f>
        <v>-169.22691652470206</v>
      </c>
      <c r="AT400" s="45">
        <v>2996</v>
      </c>
      <c r="AU400" s="46">
        <v>5.1522949999999996</v>
      </c>
      <c r="AV400" s="13">
        <f>Table1[[#This Row],[Total (HRK million)                                ]]*1000000/Table1[[#This Row],[Population 2016]]</f>
        <v>1719.7246328437918</v>
      </c>
      <c r="AW400" s="46">
        <v>5.0056500000000002</v>
      </c>
      <c r="AX400" s="13">
        <f>Table1[[#This Row],[Total (HRK million)                                                        ]]*1000000/Table1[[#This Row],[Population 2016]]</f>
        <v>1670.7777036048064</v>
      </c>
      <c r="AY400" s="82">
        <f>Table1[[#This Row],[Total (HRK million)                                ]]-Table1[[#This Row],[Total (HRK million)                                                        ]]</f>
        <v>0.14664499999999947</v>
      </c>
      <c r="AZ400" s="13">
        <f>Table1[[#This Row],[Total (HRK million)                                                                      ]]*1000000/Table1[[#This Row],[Population 2016]]</f>
        <v>48.946929238985142</v>
      </c>
      <c r="BA400" s="68">
        <v>3074</v>
      </c>
      <c r="BB400" s="52">
        <v>4.8891280000000004</v>
      </c>
      <c r="BC400" s="13">
        <f>Table1[[#This Row],[Total (HRK million)                                                           ]]*1000000/Table1[[#This Row],[Population 2015]]</f>
        <v>1590.4775536759921</v>
      </c>
      <c r="BD400" s="52">
        <v>4.772119</v>
      </c>
      <c r="BE400" s="13">
        <f>Table1[[#This Row],[Total (HRK million) ]]*1000000/Table1[[#This Row],[Population 2015]]</f>
        <v>1552.4134677944046</v>
      </c>
      <c r="BF400" s="82">
        <f>Table1[[#This Row],[Total (HRK million)                                                           ]]-Table1[[#This Row],[Total (HRK million) ]]</f>
        <v>0.11700900000000036</v>
      </c>
      <c r="BG400" s="13">
        <f>Table1[[#This Row],[Total (HRK million)     ]]*1000000/Table1[[#This Row],[Population 2015]]</f>
        <v>38.06408588158763</v>
      </c>
      <c r="BH400" s="68">
        <v>3102</v>
      </c>
      <c r="BI400" s="88">
        <v>3.1648480000000001</v>
      </c>
      <c r="BJ400" s="12">
        <f>Table1[[#This Row],[Total (HRK million)                                  ]]*1000000/Table1[[#This Row],[Population 2014]]</f>
        <v>1020.2604771115409</v>
      </c>
      <c r="BK400" s="88">
        <v>3.034322</v>
      </c>
      <c r="BL400" s="12">
        <f>Table1[[#This Row],[Total (HRK million)    ]]*1000000/Table1[[#This Row],[Population 2014]]</f>
        <v>978.18246292714377</v>
      </c>
      <c r="BM400" s="88">
        <f>Table1[[#This Row],[Total (HRK million)                                  ]]-Table1[[#This Row],[Total (HRK million)    ]]</f>
        <v>0.13052600000000014</v>
      </c>
      <c r="BN400" s="12">
        <f>Table1[[#This Row],[Total (HRK million)      ]]*1000000/Table1[[#This Row],[Population 2014]]</f>
        <v>42.078014184397212</v>
      </c>
      <c r="BO400" s="94">
        <v>5</v>
      </c>
      <c r="BP400" s="53">
        <v>5</v>
      </c>
      <c r="BQ400" s="55">
        <v>5</v>
      </c>
      <c r="BR400" s="26">
        <v>5</v>
      </c>
      <c r="BS400" s="13">
        <v>5</v>
      </c>
      <c r="BT400" s="13">
        <v>4</v>
      </c>
      <c r="BU400" s="13">
        <v>3</v>
      </c>
      <c r="BV400" s="13">
        <v>0</v>
      </c>
      <c r="BW400" s="56">
        <v>3</v>
      </c>
    </row>
    <row r="401" spans="1:75" x14ac:dyDescent="0.25">
      <c r="A401" s="14" t="s">
        <v>608</v>
      </c>
      <c r="B401" s="15" t="s">
        <v>671</v>
      </c>
      <c r="C401" s="15" t="s">
        <v>508</v>
      </c>
      <c r="D401" s="45">
        <v>2782</v>
      </c>
      <c r="E401" s="44">
        <v>20.81536904</v>
      </c>
      <c r="F401" s="40">
        <f>Table1[[#This Row],[Total (HRK million)]]*1000000/Table1[[#This Row],[Population 2022]]</f>
        <v>7482.1599712437092</v>
      </c>
      <c r="G401" s="44">
        <v>19.204909780000001</v>
      </c>
      <c r="H401" s="40">
        <f>Table1[[#This Row],[Total (HRK million)                ]]*1000000/Table1[[#This Row],[Population 2022]]</f>
        <v>6903.2745434938897</v>
      </c>
      <c r="I401" s="44">
        <v>1.6104592599999978</v>
      </c>
      <c r="J401" s="40">
        <f>Table1[[#This Row],[Total (HRK million)                           ]]*1000000/Table1[[#This Row],[Population 2022]]</f>
        <v>578.88542774981954</v>
      </c>
      <c r="K401" s="45">
        <v>2809</v>
      </c>
      <c r="L401" s="44">
        <v>14.36853</v>
      </c>
      <c r="M401" s="40">
        <f>Table1[[#This Row],[Total (HRK million)  ]]*1000000/Table1[[#This Row],[Population 2021]]</f>
        <v>5115.1762192951228</v>
      </c>
      <c r="N401" s="44">
        <v>15.654643</v>
      </c>
      <c r="O401" s="40">
        <f>Table1[[#This Row],[Total (HRK million)                 ]]*1000000/Table1[[#This Row],[Population 2021]]</f>
        <v>5573.0306158775365</v>
      </c>
      <c r="P401" s="44">
        <v>-1.2861130000000003</v>
      </c>
      <c r="Q401" s="40">
        <f>Table1[[#This Row],[Total (HRK million)                            ]]*1000000/Table1[[#This Row],[Population 2021]]</f>
        <v>-457.85439658241376</v>
      </c>
      <c r="R401" s="64">
        <v>2908</v>
      </c>
      <c r="S401" s="35">
        <v>13.557600000000001</v>
      </c>
      <c r="T401" s="36">
        <f>Table1[[#This Row],[Total (HRK million)   ]]*1000000/Table1[[#This Row],[Population 2020]]</f>
        <v>4662.1733149931224</v>
      </c>
      <c r="U401" s="35">
        <v>12.516166999999999</v>
      </c>
      <c r="V401" s="36">
        <f>Table1[[#This Row],[Total (HRK million)                  ]]*1000000/Table1[[#This Row],[Population 2020]]</f>
        <v>4304.0464236588723</v>
      </c>
      <c r="W401" s="35">
        <f>Table1[[#This Row],[Total (HRK million)   ]]-Table1[[#This Row],[Total (HRK million)                  ]]</f>
        <v>1.0414330000000014</v>
      </c>
      <c r="X401" s="36">
        <f>Table1[[#This Row],[Total (HRK million)                             ]]*1000000/Table1[[#This Row],[Population 2020]]</f>
        <v>358.12689133425084</v>
      </c>
      <c r="Y401" s="68">
        <v>2928</v>
      </c>
      <c r="Z401" s="7">
        <v>14.481334</v>
      </c>
      <c r="AA401" s="6">
        <f>Table1[[#This Row],[Total (HRK million)                     ]]*1000000/Table1[[#This Row],[Population 2019                 ]]</f>
        <v>4945.8107923497264</v>
      </c>
      <c r="AB401" s="7">
        <v>15.340132000000001</v>
      </c>
      <c r="AC401" s="6">
        <f>Table1[[#This Row],[Total (HRK million)                                   ]]*1000000/Table1[[#This Row],[Population 2019                 ]]</f>
        <v>5239.1161202185795</v>
      </c>
      <c r="AD401" s="7">
        <f>Table1[[#This Row],[Total (HRK million)                     ]]-Table1[[#This Row],[Total (HRK million)                                   ]]</f>
        <v>-0.85879800000000017</v>
      </c>
      <c r="AE401" s="8">
        <f>Table1[[#This Row],[Total (HRK million)                       ]]*1000000/Table1[[#This Row],[Population 2019                 ]]</f>
        <v>-293.30532786885249</v>
      </c>
      <c r="AF401" s="6">
        <v>2942</v>
      </c>
      <c r="AG401" s="7">
        <v>15.167896000000001</v>
      </c>
      <c r="AH401" s="6">
        <f>Table1[[#This Row],[Total (HRK million)                                 ]]*1000000/Table1[[#This Row],[Population 2018]]</f>
        <v>5155.6410605030587</v>
      </c>
      <c r="AI401" s="7">
        <v>12.420558</v>
      </c>
      <c r="AJ401" s="6">
        <f>Table1[[#This Row],[Total (HRK million)                                     ]]*1000000/Table1[[#This Row],[Population 2018]]</f>
        <v>4221.8076138681172</v>
      </c>
      <c r="AK401" s="7">
        <f>Table1[[#This Row],[Total (HRK million)                                 ]]-Table1[[#This Row],[Total (HRK million)                                     ]]</f>
        <v>2.7473380000000009</v>
      </c>
      <c r="AL401" s="8">
        <f>Table1[[#This Row],[Total (HRK million)                                      ]]*1000000/Table1[[#This Row],[Population 2018]]</f>
        <v>933.83344663494256</v>
      </c>
      <c r="AM401" s="9">
        <v>2944</v>
      </c>
      <c r="AN401" s="10">
        <v>13.028496000000001</v>
      </c>
      <c r="AO401" s="11">
        <f>Table1[[#This Row],[Total (HRK million)                                         ]]*1000000/Table1[[#This Row],[Population 2017               ]]</f>
        <v>4425.440217391304</v>
      </c>
      <c r="AP401" s="10">
        <v>14.628959</v>
      </c>
      <c r="AQ401" s="11">
        <f>Table1[[#This Row],[Total (HRK million)                                          ]]*1000000/Table1[[#This Row],[Population 2017               ]]</f>
        <v>4969.075747282609</v>
      </c>
      <c r="AR401" s="10">
        <f>Table1[[#This Row],[Total (HRK million)                                         ]]-Table1[[#This Row],[Total (HRK million)                                          ]]</f>
        <v>-1.6004629999999995</v>
      </c>
      <c r="AS401" s="11">
        <f>Table1[[#This Row],[Total (HRK million)                                                  ]]*1000000/Table1[[#This Row],[Population 2017               ]]</f>
        <v>-543.63552989130415</v>
      </c>
      <c r="AT401" s="45">
        <v>2988</v>
      </c>
      <c r="AU401" s="46">
        <v>13.834849999999999</v>
      </c>
      <c r="AV401" s="13">
        <f>Table1[[#This Row],[Total (HRK million)                                ]]*1000000/Table1[[#This Row],[Population 2016]]</f>
        <v>4630.1372155287818</v>
      </c>
      <c r="AW401" s="46">
        <v>12.906504999999999</v>
      </c>
      <c r="AX401" s="13">
        <f>Table1[[#This Row],[Total (HRK million)                                                        ]]*1000000/Table1[[#This Row],[Population 2016]]</f>
        <v>4319.4461178045512</v>
      </c>
      <c r="AY401" s="82">
        <f>Table1[[#This Row],[Total (HRK million)                                ]]-Table1[[#This Row],[Total (HRK million)                                                        ]]</f>
        <v>0.9283450000000002</v>
      </c>
      <c r="AZ401" s="13">
        <f>Table1[[#This Row],[Total (HRK million)                                                                      ]]*1000000/Table1[[#This Row],[Population 2016]]</f>
        <v>310.69109772423036</v>
      </c>
      <c r="BA401" s="68">
        <v>3050</v>
      </c>
      <c r="BB401" s="52">
        <v>13.592017</v>
      </c>
      <c r="BC401" s="13">
        <f>Table1[[#This Row],[Total (HRK million)                                                           ]]*1000000/Table1[[#This Row],[Population 2015]]</f>
        <v>4456.3990163934423</v>
      </c>
      <c r="BD401" s="52">
        <v>14.121097000000001</v>
      </c>
      <c r="BE401" s="13">
        <f>Table1[[#This Row],[Total (HRK million) ]]*1000000/Table1[[#This Row],[Population 2015]]</f>
        <v>4629.8678688524587</v>
      </c>
      <c r="BF401" s="82">
        <f>Table1[[#This Row],[Total (HRK million)                                                           ]]-Table1[[#This Row],[Total (HRK million) ]]</f>
        <v>-0.52908000000000044</v>
      </c>
      <c r="BG401" s="13">
        <f>Table1[[#This Row],[Total (HRK million)     ]]*1000000/Table1[[#This Row],[Population 2015]]</f>
        <v>-173.46885245901655</v>
      </c>
      <c r="BH401" s="68">
        <v>3091</v>
      </c>
      <c r="BI401" s="88">
        <v>14.450856</v>
      </c>
      <c r="BJ401" s="12">
        <f>Table1[[#This Row],[Total (HRK million)                                  ]]*1000000/Table1[[#This Row],[Population 2014]]</f>
        <v>4675.1394370753806</v>
      </c>
      <c r="BK401" s="88">
        <v>14.053240000000001</v>
      </c>
      <c r="BL401" s="12">
        <f>Table1[[#This Row],[Total (HRK million)    ]]*1000000/Table1[[#This Row],[Population 2014]]</f>
        <v>4546.5027499191201</v>
      </c>
      <c r="BM401" s="88">
        <f>Table1[[#This Row],[Total (HRK million)                                  ]]-Table1[[#This Row],[Total (HRK million)    ]]</f>
        <v>0.3976159999999993</v>
      </c>
      <c r="BN401" s="12">
        <f>Table1[[#This Row],[Total (HRK million)      ]]*1000000/Table1[[#This Row],[Population 2014]]</f>
        <v>128.63668715625988</v>
      </c>
      <c r="BO401" s="94">
        <v>5</v>
      </c>
      <c r="BP401" s="53">
        <v>5</v>
      </c>
      <c r="BQ401" s="55">
        <v>5</v>
      </c>
      <c r="BR401" s="26">
        <v>3</v>
      </c>
      <c r="BS401" s="13">
        <v>4</v>
      </c>
      <c r="BT401" s="13">
        <v>4</v>
      </c>
      <c r="BU401" s="13">
        <v>4</v>
      </c>
      <c r="BV401" s="13">
        <v>4</v>
      </c>
      <c r="BW401" s="56">
        <v>1</v>
      </c>
    </row>
    <row r="402" spans="1:75" x14ac:dyDescent="0.25">
      <c r="A402" s="14" t="s">
        <v>608</v>
      </c>
      <c r="B402" s="15" t="s">
        <v>669</v>
      </c>
      <c r="C402" s="15" t="s">
        <v>300</v>
      </c>
      <c r="D402" s="45">
        <v>2008</v>
      </c>
      <c r="E402" s="46">
        <v>12.93633101</v>
      </c>
      <c r="F402" s="36">
        <f>Table1[[#This Row],[Total (HRK million)]]*1000000/Table1[[#This Row],[Population 2022]]</f>
        <v>6442.3959213147409</v>
      </c>
      <c r="G402" s="46">
        <v>12.708537160000001</v>
      </c>
      <c r="H402" s="36">
        <f>Table1[[#This Row],[Total (HRK million)                ]]*1000000/Table1[[#This Row],[Population 2022]]</f>
        <v>6328.9527689243032</v>
      </c>
      <c r="I402" s="46">
        <v>0.22779384999999963</v>
      </c>
      <c r="J402" s="36">
        <f>Table1[[#This Row],[Total (HRK million)                           ]]*1000000/Table1[[#This Row],[Population 2022]]</f>
        <v>113.44315239043806</v>
      </c>
      <c r="K402" s="45">
        <v>2028</v>
      </c>
      <c r="L402" s="46">
        <v>21.382770000000001</v>
      </c>
      <c r="M402" s="36">
        <f>Table1[[#This Row],[Total (HRK million)  ]]*1000000/Table1[[#This Row],[Population 2021]]</f>
        <v>10543.772189349113</v>
      </c>
      <c r="N402" s="46">
        <v>10.726424</v>
      </c>
      <c r="O402" s="36">
        <f>Table1[[#This Row],[Total (HRK million)                 ]]*1000000/Table1[[#This Row],[Population 2021]]</f>
        <v>5289.1637080867849</v>
      </c>
      <c r="P402" s="46">
        <v>10.656346000000001</v>
      </c>
      <c r="Q402" s="36">
        <f>Table1[[#This Row],[Total (HRK million)                            ]]*1000000/Table1[[#This Row],[Population 2021]]</f>
        <v>5254.6084812623285</v>
      </c>
      <c r="R402" s="64">
        <v>2056</v>
      </c>
      <c r="S402" s="35">
        <v>9.5475309999999993</v>
      </c>
      <c r="T402" s="36">
        <f>Table1[[#This Row],[Total (HRK million)   ]]*1000000/Table1[[#This Row],[Population 2020]]</f>
        <v>4643.7407587548641</v>
      </c>
      <c r="U402" s="35">
        <v>22.387013</v>
      </c>
      <c r="V402" s="36">
        <f>Table1[[#This Row],[Total (HRK million)                  ]]*1000000/Table1[[#This Row],[Population 2020]]</f>
        <v>10888.625</v>
      </c>
      <c r="W402" s="35">
        <f>Table1[[#This Row],[Total (HRK million)   ]]-Table1[[#This Row],[Total (HRK million)                  ]]</f>
        <v>-12.839482</v>
      </c>
      <c r="X402" s="36">
        <f>Table1[[#This Row],[Total (HRK million)                             ]]*1000000/Table1[[#This Row],[Population 2020]]</f>
        <v>-6244.8842412451359</v>
      </c>
      <c r="Y402" s="68">
        <v>2061</v>
      </c>
      <c r="Z402" s="7">
        <v>9.9463469999999994</v>
      </c>
      <c r="AA402" s="6">
        <f>Table1[[#This Row],[Total (HRK million)                     ]]*1000000/Table1[[#This Row],[Population 2019                 ]]</f>
        <v>4825.9810771470156</v>
      </c>
      <c r="AB402" s="7">
        <v>13.396274</v>
      </c>
      <c r="AC402" s="6">
        <f>Table1[[#This Row],[Total (HRK million)                                   ]]*1000000/Table1[[#This Row],[Population 2019                 ]]</f>
        <v>6499.8903444929647</v>
      </c>
      <c r="AD402" s="7">
        <f>Table1[[#This Row],[Total (HRK million)                     ]]-Table1[[#This Row],[Total (HRK million)                                   ]]</f>
        <v>-3.4499270000000006</v>
      </c>
      <c r="AE402" s="8">
        <f>Table1[[#This Row],[Total (HRK million)                       ]]*1000000/Table1[[#This Row],[Population 2019                 ]]</f>
        <v>-1673.9092673459488</v>
      </c>
      <c r="AF402" s="6">
        <v>2136</v>
      </c>
      <c r="AG402" s="7">
        <v>9.4459309999999999</v>
      </c>
      <c r="AH402" s="6">
        <f>Table1[[#This Row],[Total (HRK million)                                 ]]*1000000/Table1[[#This Row],[Population 2018]]</f>
        <v>4422.2523408239704</v>
      </c>
      <c r="AI402" s="7">
        <v>9.1133369999999996</v>
      </c>
      <c r="AJ402" s="6">
        <f>Table1[[#This Row],[Total (HRK million)                                     ]]*1000000/Table1[[#This Row],[Population 2018]]</f>
        <v>4266.5435393258431</v>
      </c>
      <c r="AK402" s="7">
        <f>Table1[[#This Row],[Total (HRK million)                                 ]]-Table1[[#This Row],[Total (HRK million)                                     ]]</f>
        <v>0.33259400000000028</v>
      </c>
      <c r="AL402" s="8">
        <f>Table1[[#This Row],[Total (HRK million)                                      ]]*1000000/Table1[[#This Row],[Population 2018]]</f>
        <v>155.70880149812749</v>
      </c>
      <c r="AM402" s="9">
        <v>2176</v>
      </c>
      <c r="AN402" s="10">
        <v>7.5919559999999997</v>
      </c>
      <c r="AO402" s="11">
        <f>Table1[[#This Row],[Total (HRK million)                                         ]]*1000000/Table1[[#This Row],[Population 2017               ]]</f>
        <v>3488.950367647059</v>
      </c>
      <c r="AP402" s="10">
        <v>7.4938229999999999</v>
      </c>
      <c r="AQ402" s="11">
        <f>Table1[[#This Row],[Total (HRK million)                                          ]]*1000000/Table1[[#This Row],[Population 2017               ]]</f>
        <v>3443.8524816176468</v>
      </c>
      <c r="AR402" s="10">
        <f>Table1[[#This Row],[Total (HRK million)                                         ]]-Table1[[#This Row],[Total (HRK million)                                          ]]</f>
        <v>9.8132999999999804E-2</v>
      </c>
      <c r="AS402" s="11">
        <f>Table1[[#This Row],[Total (HRK million)                                                  ]]*1000000/Table1[[#This Row],[Population 2017               ]]</f>
        <v>45.097886029411676</v>
      </c>
      <c r="AT402" s="45">
        <v>2208</v>
      </c>
      <c r="AU402" s="46">
        <v>7.643427</v>
      </c>
      <c r="AV402" s="13">
        <f>Table1[[#This Row],[Total (HRK million)                                ]]*1000000/Table1[[#This Row],[Population 2016]]</f>
        <v>3461.697010869565</v>
      </c>
      <c r="AW402" s="46">
        <v>7.7268660000000002</v>
      </c>
      <c r="AX402" s="13">
        <f>Table1[[#This Row],[Total (HRK million)                                                        ]]*1000000/Table1[[#This Row],[Population 2016]]</f>
        <v>3499.4864130434785</v>
      </c>
      <c r="AY402" s="82">
        <f>Table1[[#This Row],[Total (HRK million)                                ]]-Table1[[#This Row],[Total (HRK million)                                                        ]]</f>
        <v>-8.3439000000000263E-2</v>
      </c>
      <c r="AZ402" s="13">
        <f>Table1[[#This Row],[Total (HRK million)                                                                      ]]*1000000/Table1[[#This Row],[Population 2016]]</f>
        <v>-37.78940217391316</v>
      </c>
      <c r="BA402" s="68">
        <v>2269</v>
      </c>
      <c r="BB402" s="52">
        <v>8.1173450000000003</v>
      </c>
      <c r="BC402" s="13">
        <f>Table1[[#This Row],[Total (HRK million)                                                           ]]*1000000/Table1[[#This Row],[Population 2015]]</f>
        <v>3577.4988981930364</v>
      </c>
      <c r="BD402" s="52">
        <v>7.6967290000000004</v>
      </c>
      <c r="BE402" s="13">
        <f>Table1[[#This Row],[Total (HRK million) ]]*1000000/Table1[[#This Row],[Population 2015]]</f>
        <v>3392.1238431026886</v>
      </c>
      <c r="BF402" s="82">
        <f>Table1[[#This Row],[Total (HRK million)                                                           ]]-Table1[[#This Row],[Total (HRK million) ]]</f>
        <v>0.42061599999999988</v>
      </c>
      <c r="BG402" s="13">
        <f>Table1[[#This Row],[Total (HRK million)     ]]*1000000/Table1[[#This Row],[Population 2015]]</f>
        <v>185.37505509034813</v>
      </c>
      <c r="BH402" s="68">
        <v>2310</v>
      </c>
      <c r="BI402" s="88">
        <v>17.518962999999999</v>
      </c>
      <c r="BJ402" s="12">
        <f>Table1[[#This Row],[Total (HRK million)                                  ]]*1000000/Table1[[#This Row],[Population 2014]]</f>
        <v>7583.9666666666662</v>
      </c>
      <c r="BK402" s="88">
        <v>17.242408000000001</v>
      </c>
      <c r="BL402" s="12">
        <f>Table1[[#This Row],[Total (HRK million)    ]]*1000000/Table1[[#This Row],[Population 2014]]</f>
        <v>7464.2458874458871</v>
      </c>
      <c r="BM402" s="88">
        <f>Table1[[#This Row],[Total (HRK million)                                  ]]-Table1[[#This Row],[Total (HRK million)    ]]</f>
        <v>0.27655499999999833</v>
      </c>
      <c r="BN402" s="12">
        <f>Table1[[#This Row],[Total (HRK million)      ]]*1000000/Table1[[#This Row],[Population 2014]]</f>
        <v>119.7207792207785</v>
      </c>
      <c r="BO402" s="94">
        <v>5</v>
      </c>
      <c r="BP402" s="53">
        <v>4</v>
      </c>
      <c r="BQ402" s="55">
        <v>5</v>
      </c>
      <c r="BR402" s="26">
        <v>2</v>
      </c>
      <c r="BS402" s="13">
        <v>3</v>
      </c>
      <c r="BT402" s="13">
        <v>3</v>
      </c>
      <c r="BU402" s="13">
        <v>3</v>
      </c>
      <c r="BV402" s="13">
        <v>3</v>
      </c>
      <c r="BW402" s="56">
        <v>1</v>
      </c>
    </row>
    <row r="403" spans="1:75" x14ac:dyDescent="0.25">
      <c r="A403" s="14" t="s">
        <v>608</v>
      </c>
      <c r="B403" s="15" t="s">
        <v>75</v>
      </c>
      <c r="C403" s="15" t="s">
        <v>373</v>
      </c>
      <c r="D403" s="45">
        <v>2722</v>
      </c>
      <c r="E403" s="44">
        <v>20.78469935</v>
      </c>
      <c r="F403" s="40">
        <f>Table1[[#This Row],[Total (HRK million)]]*1000000/Table1[[#This Row],[Population 2022]]</f>
        <v>7635.8190117560625</v>
      </c>
      <c r="G403" s="44">
        <v>15.46831377</v>
      </c>
      <c r="H403" s="40">
        <f>Table1[[#This Row],[Total (HRK million)                ]]*1000000/Table1[[#This Row],[Population 2022]]</f>
        <v>5682.7016054371779</v>
      </c>
      <c r="I403" s="44">
        <v>5.3163855800000022</v>
      </c>
      <c r="J403" s="40">
        <f>Table1[[#This Row],[Total (HRK million)                           ]]*1000000/Table1[[#This Row],[Population 2022]]</f>
        <v>1953.1174063188839</v>
      </c>
      <c r="K403" s="45">
        <v>2746</v>
      </c>
      <c r="L403" s="44">
        <v>11.65063</v>
      </c>
      <c r="M403" s="40">
        <f>Table1[[#This Row],[Total (HRK million)  ]]*1000000/Table1[[#This Row],[Population 2021]]</f>
        <v>4242.7640203932997</v>
      </c>
      <c r="N403" s="44">
        <v>10.066470000000001</v>
      </c>
      <c r="O403" s="40">
        <f>Table1[[#This Row],[Total (HRK million)                 ]]*1000000/Table1[[#This Row],[Population 2021]]</f>
        <v>3665.8667152221415</v>
      </c>
      <c r="P403" s="44">
        <v>1.5841599999999989</v>
      </c>
      <c r="Q403" s="40">
        <f>Table1[[#This Row],[Total (HRK million)                            ]]*1000000/Table1[[#This Row],[Population 2021]]</f>
        <v>576.89730517115765</v>
      </c>
      <c r="R403" s="64">
        <v>2954</v>
      </c>
      <c r="S403" s="35">
        <v>10.209543999999999</v>
      </c>
      <c r="T403" s="36">
        <f>Table1[[#This Row],[Total (HRK million)   ]]*1000000/Table1[[#This Row],[Population 2020]]</f>
        <v>3456.1760324983074</v>
      </c>
      <c r="U403" s="35">
        <v>10.570220000000001</v>
      </c>
      <c r="V403" s="36">
        <f>Table1[[#This Row],[Total (HRK million)                  ]]*1000000/Table1[[#This Row],[Population 2020]]</f>
        <v>3578.273527420447</v>
      </c>
      <c r="W403" s="35">
        <f>Table1[[#This Row],[Total (HRK million)   ]]-Table1[[#This Row],[Total (HRK million)                  ]]</f>
        <v>-0.36067600000000155</v>
      </c>
      <c r="X403" s="36">
        <f>Table1[[#This Row],[Total (HRK million)                             ]]*1000000/Table1[[#This Row],[Population 2020]]</f>
        <v>-122.09749492214</v>
      </c>
      <c r="Y403" s="68">
        <v>2957</v>
      </c>
      <c r="Z403" s="7">
        <v>10.107358</v>
      </c>
      <c r="AA403" s="6">
        <f>Table1[[#This Row],[Total (HRK million)                     ]]*1000000/Table1[[#This Row],[Population 2019                 ]]</f>
        <v>3418.11227595536</v>
      </c>
      <c r="AB403" s="7">
        <v>9.5835559999999997</v>
      </c>
      <c r="AC403" s="6">
        <f>Table1[[#This Row],[Total (HRK million)                                   ]]*1000000/Table1[[#This Row],[Population 2019                 ]]</f>
        <v>3240.9726073723368</v>
      </c>
      <c r="AD403" s="7">
        <f>Table1[[#This Row],[Total (HRK million)                     ]]-Table1[[#This Row],[Total (HRK million)                                   ]]</f>
        <v>0.52380199999999988</v>
      </c>
      <c r="AE403" s="8">
        <f>Table1[[#This Row],[Total (HRK million)                       ]]*1000000/Table1[[#This Row],[Population 2019                 ]]</f>
        <v>177.13966858302331</v>
      </c>
      <c r="AF403" s="6">
        <v>2968</v>
      </c>
      <c r="AG403" s="7">
        <v>9.0632099999999998</v>
      </c>
      <c r="AH403" s="6">
        <f>Table1[[#This Row],[Total (HRK million)                                 ]]*1000000/Table1[[#This Row],[Population 2018]]</f>
        <v>3053.6421832884098</v>
      </c>
      <c r="AI403" s="7">
        <v>8.5418029999999998</v>
      </c>
      <c r="AJ403" s="6">
        <f>Table1[[#This Row],[Total (HRK million)                                     ]]*1000000/Table1[[#This Row],[Population 2018]]</f>
        <v>2877.9659703504044</v>
      </c>
      <c r="AK403" s="7">
        <f>Table1[[#This Row],[Total (HRK million)                                 ]]-Table1[[#This Row],[Total (HRK million)                                     ]]</f>
        <v>0.52140699999999995</v>
      </c>
      <c r="AL403" s="8">
        <f>Table1[[#This Row],[Total (HRK million)                                      ]]*1000000/Table1[[#This Row],[Population 2018]]</f>
        <v>175.67621293800536</v>
      </c>
      <c r="AM403" s="9">
        <v>3011</v>
      </c>
      <c r="AN403" s="10">
        <v>8.8915880000000005</v>
      </c>
      <c r="AO403" s="11">
        <f>Table1[[#This Row],[Total (HRK million)                                         ]]*1000000/Table1[[#This Row],[Population 2017               ]]</f>
        <v>2953.0348721355031</v>
      </c>
      <c r="AP403" s="10">
        <v>10.055719</v>
      </c>
      <c r="AQ403" s="11">
        <f>Table1[[#This Row],[Total (HRK million)                                          ]]*1000000/Table1[[#This Row],[Population 2017               ]]</f>
        <v>3339.660909996679</v>
      </c>
      <c r="AR403" s="10">
        <f>Table1[[#This Row],[Total (HRK million)                                         ]]-Table1[[#This Row],[Total (HRK million)                                          ]]</f>
        <v>-1.1641309999999994</v>
      </c>
      <c r="AS403" s="11">
        <f>Table1[[#This Row],[Total (HRK million)                                                  ]]*1000000/Table1[[#This Row],[Population 2017               ]]</f>
        <v>-386.62603786117546</v>
      </c>
      <c r="AT403" s="45">
        <v>3018</v>
      </c>
      <c r="AU403" s="46">
        <v>6.1622459999999997</v>
      </c>
      <c r="AV403" s="13">
        <f>Table1[[#This Row],[Total (HRK million)                                ]]*1000000/Table1[[#This Row],[Population 2016]]</f>
        <v>2041.831013916501</v>
      </c>
      <c r="AW403" s="46">
        <v>6.1661609999999998</v>
      </c>
      <c r="AX403" s="13">
        <f>Table1[[#This Row],[Total (HRK million)                                                        ]]*1000000/Table1[[#This Row],[Population 2016]]</f>
        <v>2043.1282306163023</v>
      </c>
      <c r="AY403" s="82">
        <f>Table1[[#This Row],[Total (HRK million)                                ]]-Table1[[#This Row],[Total (HRK million)                                                        ]]</f>
        <v>-3.9150000000001128E-3</v>
      </c>
      <c r="AZ403" s="13">
        <f>Table1[[#This Row],[Total (HRK million)                                                                      ]]*1000000/Table1[[#This Row],[Population 2016]]</f>
        <v>-1.2972166998012302</v>
      </c>
      <c r="BA403" s="68">
        <v>3032</v>
      </c>
      <c r="BB403" s="52">
        <v>8.2317689999999999</v>
      </c>
      <c r="BC403" s="13">
        <f>Table1[[#This Row],[Total (HRK million)                                                           ]]*1000000/Table1[[#This Row],[Population 2015]]</f>
        <v>2714.9633905013193</v>
      </c>
      <c r="BD403" s="52">
        <v>7.7905360000000003</v>
      </c>
      <c r="BE403" s="13">
        <f>Table1[[#This Row],[Total (HRK million) ]]*1000000/Table1[[#This Row],[Population 2015]]</f>
        <v>2569.437994722955</v>
      </c>
      <c r="BF403" s="82">
        <f>Table1[[#This Row],[Total (HRK million)                                                           ]]-Table1[[#This Row],[Total (HRK million) ]]</f>
        <v>0.44123299999999954</v>
      </c>
      <c r="BG403" s="13">
        <f>Table1[[#This Row],[Total (HRK million)     ]]*1000000/Table1[[#This Row],[Population 2015]]</f>
        <v>145.52539577836396</v>
      </c>
      <c r="BH403" s="68">
        <v>3016</v>
      </c>
      <c r="BI403" s="88">
        <v>7.995438</v>
      </c>
      <c r="BJ403" s="12">
        <f>Table1[[#This Row],[Total (HRK million)                                  ]]*1000000/Table1[[#This Row],[Population 2014]]</f>
        <v>2651.0072944297081</v>
      </c>
      <c r="BK403" s="88">
        <v>7.9148959999999997</v>
      </c>
      <c r="BL403" s="12">
        <f>Table1[[#This Row],[Total (HRK million)    ]]*1000000/Table1[[#This Row],[Population 2014]]</f>
        <v>2624.3023872679046</v>
      </c>
      <c r="BM403" s="88">
        <f>Table1[[#This Row],[Total (HRK million)                                  ]]-Table1[[#This Row],[Total (HRK million)    ]]</f>
        <v>8.0542000000000336E-2</v>
      </c>
      <c r="BN403" s="12">
        <f>Table1[[#This Row],[Total (HRK million)      ]]*1000000/Table1[[#This Row],[Population 2014]]</f>
        <v>26.704907161803824</v>
      </c>
      <c r="BO403" s="94">
        <v>5</v>
      </c>
      <c r="BP403" s="53">
        <v>3</v>
      </c>
      <c r="BQ403" s="55">
        <v>5</v>
      </c>
      <c r="BR403" s="26">
        <v>4</v>
      </c>
      <c r="BS403" s="13">
        <v>5</v>
      </c>
      <c r="BT403" s="13">
        <v>3</v>
      </c>
      <c r="BU403" s="13">
        <v>1</v>
      </c>
      <c r="BV403" s="13">
        <v>1</v>
      </c>
      <c r="BW403" s="56">
        <v>0</v>
      </c>
    </row>
    <row r="404" spans="1:75" x14ac:dyDescent="0.25">
      <c r="A404" s="14" t="s">
        <v>608</v>
      </c>
      <c r="B404" s="15" t="s">
        <v>670</v>
      </c>
      <c r="C404" s="15" t="s">
        <v>348</v>
      </c>
      <c r="D404" s="47">
        <v>3750</v>
      </c>
      <c r="E404" s="46">
        <v>25.06028577</v>
      </c>
      <c r="F404" s="36">
        <f>Table1[[#This Row],[Total (HRK million)]]*1000000/Table1[[#This Row],[Population 2022]]</f>
        <v>6682.7428719999998</v>
      </c>
      <c r="G404" s="46">
        <v>17.555853800000001</v>
      </c>
      <c r="H404" s="36">
        <f>Table1[[#This Row],[Total (HRK million)                ]]*1000000/Table1[[#This Row],[Population 2022]]</f>
        <v>4681.5610133333339</v>
      </c>
      <c r="I404" s="46">
        <v>7.5044319699999988</v>
      </c>
      <c r="J404" s="36">
        <f>Table1[[#This Row],[Total (HRK million)                           ]]*1000000/Table1[[#This Row],[Population 2022]]</f>
        <v>2001.1818586666664</v>
      </c>
      <c r="K404" s="47">
        <v>3852</v>
      </c>
      <c r="L404" s="46">
        <v>19.472086000000001</v>
      </c>
      <c r="M404" s="36">
        <f>Table1[[#This Row],[Total (HRK million)  ]]*1000000/Table1[[#This Row],[Population 2021]]</f>
        <v>5055.0586708203527</v>
      </c>
      <c r="N404" s="46">
        <v>20.607493000000002</v>
      </c>
      <c r="O404" s="36">
        <f>Table1[[#This Row],[Total (HRK million)                 ]]*1000000/Table1[[#This Row],[Population 2021]]</f>
        <v>5349.8164589823473</v>
      </c>
      <c r="P404" s="46">
        <v>-1.1354070000000007</v>
      </c>
      <c r="Q404" s="36">
        <f>Table1[[#This Row],[Total (HRK million)                            ]]*1000000/Table1[[#This Row],[Population 2021]]</f>
        <v>-294.75778816199397</v>
      </c>
      <c r="R404" s="64">
        <v>3956</v>
      </c>
      <c r="S404" s="35">
        <v>24.637170999999999</v>
      </c>
      <c r="T404" s="36">
        <f>Table1[[#This Row],[Total (HRK million)   ]]*1000000/Table1[[#This Row],[Population 2020]]</f>
        <v>6227.7985338725985</v>
      </c>
      <c r="U404" s="35">
        <v>36.379420000000003</v>
      </c>
      <c r="V404" s="36">
        <f>Table1[[#This Row],[Total (HRK million)                  ]]*1000000/Table1[[#This Row],[Population 2020]]</f>
        <v>9196.0111223458043</v>
      </c>
      <c r="W404" s="35">
        <f>Table1[[#This Row],[Total (HRK million)   ]]-Table1[[#This Row],[Total (HRK million)                  ]]</f>
        <v>-11.742249000000005</v>
      </c>
      <c r="X404" s="36">
        <f>Table1[[#This Row],[Total (HRK million)                             ]]*1000000/Table1[[#This Row],[Population 2020]]</f>
        <v>-2968.2125884732063</v>
      </c>
      <c r="Y404" s="68">
        <v>4012</v>
      </c>
      <c r="Z404" s="7">
        <v>15.770023</v>
      </c>
      <c r="AA404" s="6">
        <f>Table1[[#This Row],[Total (HRK million)                     ]]*1000000/Table1[[#This Row],[Population 2019                 ]]</f>
        <v>3930.7136091724824</v>
      </c>
      <c r="AB404" s="7">
        <v>15.082853</v>
      </c>
      <c r="AC404" s="6">
        <f>Table1[[#This Row],[Total (HRK million)                                   ]]*1000000/Table1[[#This Row],[Population 2019                 ]]</f>
        <v>3759.4349451645066</v>
      </c>
      <c r="AD404" s="7">
        <f>Table1[[#This Row],[Total (HRK million)                     ]]-Table1[[#This Row],[Total (HRK million)                                   ]]</f>
        <v>0.68717000000000006</v>
      </c>
      <c r="AE404" s="8">
        <f>Table1[[#This Row],[Total (HRK million)                       ]]*1000000/Table1[[#This Row],[Population 2019                 ]]</f>
        <v>171.27866400797609</v>
      </c>
      <c r="AF404" s="6">
        <v>4090</v>
      </c>
      <c r="AG404" s="7">
        <v>11.831757</v>
      </c>
      <c r="AH404" s="6">
        <f>Table1[[#This Row],[Total (HRK million)                                 ]]*1000000/Table1[[#This Row],[Population 2018]]</f>
        <v>2892.8501222493887</v>
      </c>
      <c r="AI404" s="7">
        <v>13.075037</v>
      </c>
      <c r="AJ404" s="6">
        <f>Table1[[#This Row],[Total (HRK million)                                     ]]*1000000/Table1[[#This Row],[Population 2018]]</f>
        <v>3196.8305623471883</v>
      </c>
      <c r="AK404" s="7">
        <f>Table1[[#This Row],[Total (HRK million)                                 ]]-Table1[[#This Row],[Total (HRK million)                                     ]]</f>
        <v>-1.2432800000000004</v>
      </c>
      <c r="AL404" s="8">
        <f>Table1[[#This Row],[Total (HRK million)                                      ]]*1000000/Table1[[#This Row],[Population 2018]]</f>
        <v>-303.9804400977996</v>
      </c>
      <c r="AM404" s="9">
        <v>4215</v>
      </c>
      <c r="AN404" s="10">
        <v>7.8655970000000002</v>
      </c>
      <c r="AO404" s="11">
        <f>Table1[[#This Row],[Total (HRK million)                                         ]]*1000000/Table1[[#This Row],[Population 2017               ]]</f>
        <v>1866.0965599051008</v>
      </c>
      <c r="AP404" s="10">
        <v>7.9942029999999997</v>
      </c>
      <c r="AQ404" s="11">
        <f>Table1[[#This Row],[Total (HRK million)                                          ]]*1000000/Table1[[#This Row],[Population 2017               ]]</f>
        <v>1896.6080664294188</v>
      </c>
      <c r="AR404" s="10">
        <f>Table1[[#This Row],[Total (HRK million)                                         ]]-Table1[[#This Row],[Total (HRK million)                                          ]]</f>
        <v>-0.12860599999999955</v>
      </c>
      <c r="AS404" s="11">
        <f>Table1[[#This Row],[Total (HRK million)                                                  ]]*1000000/Table1[[#This Row],[Population 2017               ]]</f>
        <v>-30.511506524317806</v>
      </c>
      <c r="AT404" s="45">
        <v>4352</v>
      </c>
      <c r="AU404" s="46">
        <v>18.071942</v>
      </c>
      <c r="AV404" s="13">
        <f>Table1[[#This Row],[Total (HRK million)                                ]]*1000000/Table1[[#This Row],[Population 2016]]</f>
        <v>4152.560202205882</v>
      </c>
      <c r="AW404" s="46">
        <v>17.543945999999998</v>
      </c>
      <c r="AX404" s="13">
        <f>Table1[[#This Row],[Total (HRK million)                                                        ]]*1000000/Table1[[#This Row],[Population 2016]]</f>
        <v>4031.2375919117649</v>
      </c>
      <c r="AY404" s="82">
        <f>Table1[[#This Row],[Total (HRK million)                                ]]-Table1[[#This Row],[Total (HRK million)                                                        ]]</f>
        <v>0.52799600000000169</v>
      </c>
      <c r="AZ404" s="13">
        <f>Table1[[#This Row],[Total (HRK million)                                                                      ]]*1000000/Table1[[#This Row],[Population 2016]]</f>
        <v>121.32261029411802</v>
      </c>
      <c r="BA404" s="68">
        <v>4495</v>
      </c>
      <c r="BB404" s="52">
        <v>6.658099</v>
      </c>
      <c r="BC404" s="13">
        <f>Table1[[#This Row],[Total (HRK million)                                                           ]]*1000000/Table1[[#This Row],[Population 2015]]</f>
        <v>1481.223359288098</v>
      </c>
      <c r="BD404" s="52">
        <v>6.387683</v>
      </c>
      <c r="BE404" s="13">
        <f>Table1[[#This Row],[Total (HRK million) ]]*1000000/Table1[[#This Row],[Population 2015]]</f>
        <v>1421.0640711902113</v>
      </c>
      <c r="BF404" s="82">
        <f>Table1[[#This Row],[Total (HRK million)                                                           ]]-Table1[[#This Row],[Total (HRK million) ]]</f>
        <v>0.27041599999999999</v>
      </c>
      <c r="BG404" s="13">
        <f>Table1[[#This Row],[Total (HRK million)     ]]*1000000/Table1[[#This Row],[Population 2015]]</f>
        <v>60.159288097886538</v>
      </c>
      <c r="BH404" s="68">
        <v>4559</v>
      </c>
      <c r="BI404" s="88">
        <v>3.8032900000000001</v>
      </c>
      <c r="BJ404" s="12">
        <f>Table1[[#This Row],[Total (HRK million)                                  ]]*1000000/Table1[[#This Row],[Population 2014]]</f>
        <v>834.23777144110545</v>
      </c>
      <c r="BK404" s="88">
        <v>3.6923170000000001</v>
      </c>
      <c r="BL404" s="12">
        <f>Table1[[#This Row],[Total (HRK million)    ]]*1000000/Table1[[#This Row],[Population 2014]]</f>
        <v>809.89624917745118</v>
      </c>
      <c r="BM404" s="88">
        <f>Table1[[#This Row],[Total (HRK million)                                  ]]-Table1[[#This Row],[Total (HRK million)    ]]</f>
        <v>0.11097299999999999</v>
      </c>
      <c r="BN404" s="12">
        <f>Table1[[#This Row],[Total (HRK million)      ]]*1000000/Table1[[#This Row],[Population 2014]]</f>
        <v>24.341522263654308</v>
      </c>
      <c r="BO404" s="94">
        <v>4</v>
      </c>
      <c r="BP404" s="53">
        <v>4</v>
      </c>
      <c r="BQ404" s="55">
        <v>4</v>
      </c>
      <c r="BR404" s="26">
        <v>4</v>
      </c>
      <c r="BS404" s="13">
        <v>5</v>
      </c>
      <c r="BT404" s="13">
        <v>1</v>
      </c>
      <c r="BU404" s="13">
        <v>3</v>
      </c>
      <c r="BV404" s="13">
        <v>1</v>
      </c>
      <c r="BW404" s="56">
        <v>2</v>
      </c>
    </row>
    <row r="405" spans="1:75" x14ac:dyDescent="0.25">
      <c r="A405" s="14" t="s">
        <v>608</v>
      </c>
      <c r="B405" s="15" t="s">
        <v>24</v>
      </c>
      <c r="C405" s="15" t="s">
        <v>216</v>
      </c>
      <c r="D405" s="48">
        <v>336</v>
      </c>
      <c r="E405" s="44">
        <v>2.56102586</v>
      </c>
      <c r="F405" s="40">
        <f>Table1[[#This Row],[Total (HRK million)]]*1000000/Table1[[#This Row],[Population 2022]]</f>
        <v>7622.1007738095232</v>
      </c>
      <c r="G405" s="44">
        <v>2.9040919199999999</v>
      </c>
      <c r="H405" s="40">
        <f>Table1[[#This Row],[Total (HRK million)                ]]*1000000/Table1[[#This Row],[Population 2022]]</f>
        <v>8643.1307142857149</v>
      </c>
      <c r="I405" s="44">
        <v>-0.34306606000000006</v>
      </c>
      <c r="J405" s="40">
        <f>Table1[[#This Row],[Total (HRK million)                           ]]*1000000/Table1[[#This Row],[Population 2022]]</f>
        <v>-1021.0299404761906</v>
      </c>
      <c r="K405" s="48">
        <v>362</v>
      </c>
      <c r="L405" s="44">
        <v>2.1714869999999999</v>
      </c>
      <c r="M405" s="40">
        <f>Table1[[#This Row],[Total (HRK million)  ]]*1000000/Table1[[#This Row],[Population 2021]]</f>
        <v>5998.5828729281766</v>
      </c>
      <c r="N405" s="44">
        <v>1.967225</v>
      </c>
      <c r="O405" s="40">
        <f>Table1[[#This Row],[Total (HRK million)                 ]]*1000000/Table1[[#This Row],[Population 2021]]</f>
        <v>5434.3232044198894</v>
      </c>
      <c r="P405" s="44">
        <v>0.20426199999999994</v>
      </c>
      <c r="Q405" s="40">
        <f>Table1[[#This Row],[Total (HRK million)                            ]]*1000000/Table1[[#This Row],[Population 2021]]</f>
        <v>564.25966850828718</v>
      </c>
      <c r="R405" s="64">
        <v>350</v>
      </c>
      <c r="S405" s="35">
        <v>1.7735460000000001</v>
      </c>
      <c r="T405" s="36">
        <f>Table1[[#This Row],[Total (HRK million)   ]]*1000000/Table1[[#This Row],[Population 2020]]</f>
        <v>5067.2742857142857</v>
      </c>
      <c r="U405" s="35">
        <v>1.544994</v>
      </c>
      <c r="V405" s="36">
        <f>Table1[[#This Row],[Total (HRK million)                  ]]*1000000/Table1[[#This Row],[Population 2020]]</f>
        <v>4414.2685714285717</v>
      </c>
      <c r="W405" s="35">
        <f>Table1[[#This Row],[Total (HRK million)   ]]-Table1[[#This Row],[Total (HRK million)                  ]]</f>
        <v>0.22855200000000009</v>
      </c>
      <c r="X405" s="36">
        <f>Table1[[#This Row],[Total (HRK million)                             ]]*1000000/Table1[[#This Row],[Population 2020]]</f>
        <v>653.00571428571459</v>
      </c>
      <c r="Y405" s="68">
        <v>368</v>
      </c>
      <c r="Z405" s="7">
        <v>1.716898</v>
      </c>
      <c r="AA405" s="6">
        <f>Table1[[#This Row],[Total (HRK million)                     ]]*1000000/Table1[[#This Row],[Population 2019                 ]]</f>
        <v>4665.483695652174</v>
      </c>
      <c r="AB405" s="7">
        <v>1.465028</v>
      </c>
      <c r="AC405" s="6">
        <f>Table1[[#This Row],[Total (HRK million)                                   ]]*1000000/Table1[[#This Row],[Population 2019                 ]]</f>
        <v>3981.054347826087</v>
      </c>
      <c r="AD405" s="7">
        <f>Table1[[#This Row],[Total (HRK million)                     ]]-Table1[[#This Row],[Total (HRK million)                                   ]]</f>
        <v>0.25187000000000004</v>
      </c>
      <c r="AE405" s="8">
        <f>Table1[[#This Row],[Total (HRK million)                       ]]*1000000/Table1[[#This Row],[Population 2019                 ]]</f>
        <v>684.429347826087</v>
      </c>
      <c r="AF405" s="6">
        <v>378</v>
      </c>
      <c r="AG405" s="7">
        <v>1.7929980000000001</v>
      </c>
      <c r="AH405" s="6">
        <f>Table1[[#This Row],[Total (HRK million)                                 ]]*1000000/Table1[[#This Row],[Population 2018]]</f>
        <v>4743.3809523809523</v>
      </c>
      <c r="AI405" s="7">
        <v>1.72427</v>
      </c>
      <c r="AJ405" s="6">
        <f>Table1[[#This Row],[Total (HRK million)                                     ]]*1000000/Table1[[#This Row],[Population 2018]]</f>
        <v>4561.5608465608466</v>
      </c>
      <c r="AK405" s="7">
        <f>Table1[[#This Row],[Total (HRK million)                                 ]]-Table1[[#This Row],[Total (HRK million)                                     ]]</f>
        <v>6.8728000000000122E-2</v>
      </c>
      <c r="AL405" s="8">
        <f>Table1[[#This Row],[Total (HRK million)                                      ]]*1000000/Table1[[#This Row],[Population 2018]]</f>
        <v>181.82010582010614</v>
      </c>
      <c r="AM405" s="9">
        <v>384</v>
      </c>
      <c r="AN405" s="10">
        <v>1.9177839999999999</v>
      </c>
      <c r="AO405" s="11">
        <f>Table1[[#This Row],[Total (HRK million)                                         ]]*1000000/Table1[[#This Row],[Population 2017               ]]</f>
        <v>4994.229166666667</v>
      </c>
      <c r="AP405" s="10">
        <v>2.2211419999999999</v>
      </c>
      <c r="AQ405" s="11">
        <f>Table1[[#This Row],[Total (HRK million)                                          ]]*1000000/Table1[[#This Row],[Population 2017               ]]</f>
        <v>5784.223958333333</v>
      </c>
      <c r="AR405" s="10">
        <f>Table1[[#This Row],[Total (HRK million)                                         ]]-Table1[[#This Row],[Total (HRK million)                                          ]]</f>
        <v>-0.30335800000000002</v>
      </c>
      <c r="AS405" s="11">
        <f>Table1[[#This Row],[Total (HRK million)                                                  ]]*1000000/Table1[[#This Row],[Population 2017               ]]</f>
        <v>-789.99479166666663</v>
      </c>
      <c r="AT405" s="45">
        <v>400</v>
      </c>
      <c r="AU405" s="46">
        <v>1.7154259999999999</v>
      </c>
      <c r="AV405" s="13">
        <f>Table1[[#This Row],[Total (HRK million)                                ]]*1000000/Table1[[#This Row],[Population 2016]]</f>
        <v>4288.5649999999996</v>
      </c>
      <c r="AW405" s="46">
        <v>1.8865479999999999</v>
      </c>
      <c r="AX405" s="13">
        <f>Table1[[#This Row],[Total (HRK million)                                                        ]]*1000000/Table1[[#This Row],[Population 2016]]</f>
        <v>4716.37</v>
      </c>
      <c r="AY405" s="82">
        <f>Table1[[#This Row],[Total (HRK million)                                ]]-Table1[[#This Row],[Total (HRK million)                                                        ]]</f>
        <v>-0.171122</v>
      </c>
      <c r="AZ405" s="13">
        <f>Table1[[#This Row],[Total (HRK million)                                                                      ]]*1000000/Table1[[#This Row],[Population 2016]]</f>
        <v>-427.80500000000001</v>
      </c>
      <c r="BA405" s="68">
        <v>414</v>
      </c>
      <c r="BB405" s="52">
        <v>2.342905</v>
      </c>
      <c r="BC405" s="13">
        <f>Table1[[#This Row],[Total (HRK million)                                                           ]]*1000000/Table1[[#This Row],[Population 2015]]</f>
        <v>5659.1908212560384</v>
      </c>
      <c r="BD405" s="52">
        <v>1.8610530000000001</v>
      </c>
      <c r="BE405" s="13">
        <f>Table1[[#This Row],[Total (HRK million) ]]*1000000/Table1[[#This Row],[Population 2015]]</f>
        <v>4495.297101449275</v>
      </c>
      <c r="BF405" s="82">
        <f>Table1[[#This Row],[Total (HRK million)                                                           ]]-Table1[[#This Row],[Total (HRK million) ]]</f>
        <v>0.48185199999999995</v>
      </c>
      <c r="BG405" s="13">
        <f>Table1[[#This Row],[Total (HRK million)     ]]*1000000/Table1[[#This Row],[Population 2015]]</f>
        <v>1163.8937198067631</v>
      </c>
      <c r="BH405" s="68">
        <v>429</v>
      </c>
      <c r="BI405" s="88">
        <v>1.713721</v>
      </c>
      <c r="BJ405" s="12">
        <f>Table1[[#This Row],[Total (HRK million)                                  ]]*1000000/Table1[[#This Row],[Population 2014]]</f>
        <v>3994.6876456876457</v>
      </c>
      <c r="BK405" s="88">
        <v>1.631507</v>
      </c>
      <c r="BL405" s="12">
        <f>Table1[[#This Row],[Total (HRK million)    ]]*1000000/Table1[[#This Row],[Population 2014]]</f>
        <v>3803.0466200466199</v>
      </c>
      <c r="BM405" s="88">
        <f>Table1[[#This Row],[Total (HRK million)                                  ]]-Table1[[#This Row],[Total (HRK million)    ]]</f>
        <v>8.2214000000000009E-2</v>
      </c>
      <c r="BN405" s="12">
        <f>Table1[[#This Row],[Total (HRK million)      ]]*1000000/Table1[[#This Row],[Population 2014]]</f>
        <v>191.64102564102566</v>
      </c>
      <c r="BO405" s="94">
        <v>5</v>
      </c>
      <c r="BP405" s="53">
        <v>5</v>
      </c>
      <c r="BQ405" s="55">
        <v>5</v>
      </c>
      <c r="BR405" s="26">
        <v>5</v>
      </c>
      <c r="BS405" s="13">
        <v>5</v>
      </c>
      <c r="BT405" s="13">
        <v>5</v>
      </c>
      <c r="BU405" s="13">
        <v>5</v>
      </c>
      <c r="BV405" s="13">
        <v>4</v>
      </c>
      <c r="BW405" s="56">
        <v>4</v>
      </c>
    </row>
    <row r="406" spans="1:75" x14ac:dyDescent="0.25">
      <c r="A406" s="14" t="s">
        <v>607</v>
      </c>
      <c r="B406" s="15" t="s">
        <v>669</v>
      </c>
      <c r="C406" s="16" t="s">
        <v>54</v>
      </c>
      <c r="D406" s="45">
        <v>106579</v>
      </c>
      <c r="E406" s="44">
        <v>873.16541926000002</v>
      </c>
      <c r="F406" s="40">
        <f>Table1[[#This Row],[Total (HRK million)]]*1000000/Table1[[#This Row],[Population 2022]]</f>
        <v>8192.6591472991859</v>
      </c>
      <c r="G406" s="44">
        <v>726.9784856</v>
      </c>
      <c r="H406" s="40">
        <f>Table1[[#This Row],[Total (HRK million)                ]]*1000000/Table1[[#This Row],[Population 2022]]</f>
        <v>6821.0293359855132</v>
      </c>
      <c r="I406" s="44">
        <v>146.18693365999997</v>
      </c>
      <c r="J406" s="40">
        <f>Table1[[#This Row],[Total (HRK million)                           ]]*1000000/Table1[[#This Row],[Population 2022]]</f>
        <v>1371.6298113136731</v>
      </c>
      <c r="K406" s="45">
        <v>107964</v>
      </c>
      <c r="L406" s="44">
        <v>770.553403</v>
      </c>
      <c r="M406" s="40">
        <f>Table1[[#This Row],[Total (HRK million)  ]]*1000000/Table1[[#This Row],[Population 2021]]</f>
        <v>7137.1327757400613</v>
      </c>
      <c r="N406" s="44">
        <v>713.12482699999998</v>
      </c>
      <c r="O406" s="40">
        <f>Table1[[#This Row],[Total (HRK million)                 ]]*1000000/Table1[[#This Row],[Population 2021]]</f>
        <v>6605.2093938720318</v>
      </c>
      <c r="P406" s="44">
        <v>57.428576000000021</v>
      </c>
      <c r="Q406" s="40">
        <f>Table1[[#This Row],[Total (HRK million)                            ]]*1000000/Table1[[#This Row],[Population 2021]]</f>
        <v>531.92338186803033</v>
      </c>
      <c r="R406" s="64">
        <v>114056</v>
      </c>
      <c r="S406" s="35">
        <v>742.64542700000004</v>
      </c>
      <c r="T406" s="18">
        <f>Table1[[#This Row],[Total (HRK million)   ]]*1000000/Table1[[#This Row],[Population 2020]]</f>
        <v>6511.235068738164</v>
      </c>
      <c r="U406" s="35">
        <v>782.72130000000004</v>
      </c>
      <c r="V406" s="18">
        <f>Table1[[#This Row],[Total (HRK million)                  ]]*1000000/Table1[[#This Row],[Population 2020]]</f>
        <v>6862.6052114750646</v>
      </c>
      <c r="W406" s="35">
        <f>Table1[[#This Row],[Total (HRK million)   ]]-Table1[[#This Row],[Total (HRK million)                  ]]</f>
        <v>-40.075873000000001</v>
      </c>
      <c r="X406" s="18">
        <f>Table1[[#This Row],[Total (HRK million)                             ]]*1000000/Table1[[#This Row],[Population 2020]]</f>
        <v>-351.37014273690119</v>
      </c>
      <c r="Y406" s="68">
        <v>115995</v>
      </c>
      <c r="Z406" s="7">
        <v>830.10586499999999</v>
      </c>
      <c r="AA406" s="6">
        <f>Table1[[#This Row],[Total (HRK million)                     ]]*1000000/Table1[[#This Row],[Population 2019                 ]]</f>
        <v>7156.3935083408769</v>
      </c>
      <c r="AB406" s="7">
        <v>760.535169</v>
      </c>
      <c r="AC406" s="6">
        <f>Table1[[#This Row],[Total (HRK million)                                   ]]*1000000/Table1[[#This Row],[Population 2019                 ]]</f>
        <v>6556.6202767360664</v>
      </c>
      <c r="AD406" s="7">
        <f>Table1[[#This Row],[Total (HRK million)                     ]]-Table1[[#This Row],[Total (HRK million)                                   ]]</f>
        <v>69.570695999999998</v>
      </c>
      <c r="AE406" s="8">
        <f>Table1[[#This Row],[Total (HRK million)                       ]]*1000000/Table1[[#This Row],[Population 2019                 ]]</f>
        <v>599.77323160481058</v>
      </c>
      <c r="AF406" s="6">
        <v>117415</v>
      </c>
      <c r="AG406" s="7">
        <v>738.50421100000005</v>
      </c>
      <c r="AH406" s="6">
        <f>Table1[[#This Row],[Total (HRK million)                                 ]]*1000000/Table1[[#This Row],[Population 2018]]</f>
        <v>6289.6922113869605</v>
      </c>
      <c r="AI406" s="7">
        <v>716.58733700000005</v>
      </c>
      <c r="AJ406" s="6">
        <f>Table1[[#This Row],[Total (HRK million)                                     ]]*1000000/Table1[[#This Row],[Population 2018]]</f>
        <v>6103.0305923433971</v>
      </c>
      <c r="AK406" s="7">
        <f>Table1[[#This Row],[Total (HRK million)                                 ]]-Table1[[#This Row],[Total (HRK million)                                     ]]</f>
        <v>21.916874000000007</v>
      </c>
      <c r="AL406" s="8">
        <f>Table1[[#This Row],[Total (HRK million)                                      ]]*1000000/Table1[[#This Row],[Population 2018]]</f>
        <v>186.66161904356349</v>
      </c>
      <c r="AM406" s="9">
        <v>119161</v>
      </c>
      <c r="AN406" s="10">
        <v>671.07272799999998</v>
      </c>
      <c r="AO406" s="11">
        <f>Table1[[#This Row],[Total (HRK million)                                         ]]*1000000/Table1[[#This Row],[Population 2017               ]]</f>
        <v>5631.6473342788331</v>
      </c>
      <c r="AP406" s="10">
        <v>654.84581200000002</v>
      </c>
      <c r="AQ406" s="11">
        <f>Table1[[#This Row],[Total (HRK million)                                          ]]*1000000/Table1[[#This Row],[Population 2017               ]]</f>
        <v>5495.4709342821898</v>
      </c>
      <c r="AR406" s="10">
        <f>Table1[[#This Row],[Total (HRK million)                                         ]]-Table1[[#This Row],[Total (HRK million)                                          ]]</f>
        <v>16.22691599999996</v>
      </c>
      <c r="AS406" s="11">
        <f>Table1[[#This Row],[Total (HRK million)                                                  ]]*1000000/Table1[[#This Row],[Population 2017               ]]</f>
        <v>136.17639999664286</v>
      </c>
      <c r="AT406" s="45">
        <v>120855</v>
      </c>
      <c r="AU406" s="46">
        <v>679.72946200000001</v>
      </c>
      <c r="AV406" s="13">
        <f>Table1[[#This Row],[Total (HRK million)                                ]]*1000000/Table1[[#This Row],[Population 2016]]</f>
        <v>5624.3387695999336</v>
      </c>
      <c r="AW406" s="46">
        <v>637.87109799999996</v>
      </c>
      <c r="AX406" s="13">
        <f>Table1[[#This Row],[Total (HRK million)                                                        ]]*1000000/Table1[[#This Row],[Population 2016]]</f>
        <v>5277.9868271896075</v>
      </c>
      <c r="AY406" s="82">
        <f>Table1[[#This Row],[Total (HRK million)                                ]]-Table1[[#This Row],[Total (HRK million)                                                        ]]</f>
        <v>41.858364000000051</v>
      </c>
      <c r="AZ406" s="13">
        <f>Table1[[#This Row],[Total (HRK million)                                                                      ]]*1000000/Table1[[#This Row],[Population 2016]]</f>
        <v>346.35194241032684</v>
      </c>
      <c r="BA406" s="68">
        <v>121975</v>
      </c>
      <c r="BB406" s="52">
        <v>680.06046700000002</v>
      </c>
      <c r="BC406" s="13">
        <f>Table1[[#This Row],[Total (HRK million)                                                           ]]*1000000/Table1[[#This Row],[Population 2015]]</f>
        <v>5575.4086247181804</v>
      </c>
      <c r="BD406" s="52">
        <v>642.04015100000004</v>
      </c>
      <c r="BE406" s="13">
        <f>Table1[[#This Row],[Total (HRK million) ]]*1000000/Table1[[#This Row],[Population 2015]]</f>
        <v>5263.7028161508506</v>
      </c>
      <c r="BF406" s="82">
        <f>Table1[[#This Row],[Total (HRK million)                                                           ]]-Table1[[#This Row],[Total (HRK million) ]]</f>
        <v>38.02031599999998</v>
      </c>
      <c r="BG406" s="13">
        <f>Table1[[#This Row],[Total (HRK million)     ]]*1000000/Table1[[#This Row],[Population 2015]]</f>
        <v>311.7058085673292</v>
      </c>
      <c r="BH406" s="68">
        <v>123725</v>
      </c>
      <c r="BI406" s="88">
        <v>672.73798099999999</v>
      </c>
      <c r="BJ406" s="12">
        <f>Table1[[#This Row],[Total (HRK million)                                  ]]*1000000/Table1[[#This Row],[Population 2014]]</f>
        <v>5437.3649707011518</v>
      </c>
      <c r="BK406" s="88">
        <v>632.67098899999996</v>
      </c>
      <c r="BL406" s="12">
        <f>Table1[[#This Row],[Total (HRK million)    ]]*1000000/Table1[[#This Row],[Population 2014]]</f>
        <v>5113.5258759345325</v>
      </c>
      <c r="BM406" s="88">
        <f>Table1[[#This Row],[Total (HRK million)                                  ]]-Table1[[#This Row],[Total (HRK million)    ]]</f>
        <v>40.066992000000027</v>
      </c>
      <c r="BN406" s="12">
        <f>Table1[[#This Row],[Total (HRK million)      ]]*1000000/Table1[[#This Row],[Population 2014]]</f>
        <v>323.83909476661978</v>
      </c>
      <c r="BO406" s="94">
        <v>4</v>
      </c>
      <c r="BP406" s="53">
        <v>5</v>
      </c>
      <c r="BQ406" s="55">
        <v>5</v>
      </c>
      <c r="BR406" s="26">
        <v>5</v>
      </c>
      <c r="BS406" s="13">
        <v>5</v>
      </c>
      <c r="BT406" s="13">
        <v>5</v>
      </c>
      <c r="BU406" s="13">
        <v>5</v>
      </c>
      <c r="BV406" s="13">
        <v>5</v>
      </c>
      <c r="BW406" s="56">
        <v>5</v>
      </c>
    </row>
    <row r="407" spans="1:75" x14ac:dyDescent="0.25">
      <c r="A407" s="14" t="s">
        <v>608</v>
      </c>
      <c r="B407" s="15" t="s">
        <v>676</v>
      </c>
      <c r="C407" s="15" t="s">
        <v>428</v>
      </c>
      <c r="D407" s="45">
        <v>2113</v>
      </c>
      <c r="E407" s="44">
        <v>28.549190399999997</v>
      </c>
      <c r="F407" s="40">
        <f>Table1[[#This Row],[Total (HRK million)]]*1000000/Table1[[#This Row],[Population 2022]]</f>
        <v>13511.211736867013</v>
      </c>
      <c r="G407" s="44">
        <v>17.997575049999998</v>
      </c>
      <c r="H407" s="40">
        <f>Table1[[#This Row],[Total (HRK million)                ]]*1000000/Table1[[#This Row],[Population 2022]]</f>
        <v>8517.5461665877883</v>
      </c>
      <c r="I407" s="44">
        <v>10.551615350000002</v>
      </c>
      <c r="J407" s="40">
        <f>Table1[[#This Row],[Total (HRK million)                           ]]*1000000/Table1[[#This Row],[Population 2022]]</f>
        <v>4993.665570279225</v>
      </c>
      <c r="K407" s="45">
        <v>2106</v>
      </c>
      <c r="L407" s="44">
        <v>24.883441000000001</v>
      </c>
      <c r="M407" s="40">
        <f>Table1[[#This Row],[Total (HRK million)  ]]*1000000/Table1[[#This Row],[Population 2021]]</f>
        <v>11815.499050332384</v>
      </c>
      <c r="N407" s="44">
        <v>30.787762000000001</v>
      </c>
      <c r="O407" s="40">
        <f>Table1[[#This Row],[Total (HRK million)                 ]]*1000000/Table1[[#This Row],[Population 2021]]</f>
        <v>14619.070275403608</v>
      </c>
      <c r="P407" s="44">
        <v>-5.9043209999999995</v>
      </c>
      <c r="Q407" s="40">
        <f>Table1[[#This Row],[Total (HRK million)                            ]]*1000000/Table1[[#This Row],[Population 2021]]</f>
        <v>-2803.5712250712245</v>
      </c>
      <c r="R407" s="64">
        <v>2334</v>
      </c>
      <c r="S407" s="35">
        <v>18.912329</v>
      </c>
      <c r="T407" s="36">
        <f>Table1[[#This Row],[Total (HRK million)   ]]*1000000/Table1[[#This Row],[Population 2020]]</f>
        <v>8102.9687232219367</v>
      </c>
      <c r="U407" s="35">
        <v>32.168677000000002</v>
      </c>
      <c r="V407" s="36">
        <f>Table1[[#This Row],[Total (HRK million)                  ]]*1000000/Table1[[#This Row],[Population 2020]]</f>
        <v>13782.637960582691</v>
      </c>
      <c r="W407" s="35">
        <f>Table1[[#This Row],[Total (HRK million)   ]]-Table1[[#This Row],[Total (HRK million)                  ]]</f>
        <v>-13.256348000000003</v>
      </c>
      <c r="X407" s="36">
        <f>Table1[[#This Row],[Total (HRK million)                             ]]*1000000/Table1[[#This Row],[Population 2020]]</f>
        <v>-5679.6692373607548</v>
      </c>
      <c r="Y407" s="68">
        <v>2362</v>
      </c>
      <c r="Z407" s="7">
        <v>25.801480999999999</v>
      </c>
      <c r="AA407" s="6">
        <f>Table1[[#This Row],[Total (HRK million)                     ]]*1000000/Table1[[#This Row],[Population 2019                 ]]</f>
        <v>10923.57366638442</v>
      </c>
      <c r="AB407" s="7">
        <v>26.057812999999999</v>
      </c>
      <c r="AC407" s="6">
        <f>Table1[[#This Row],[Total (HRK million)                                   ]]*1000000/Table1[[#This Row],[Population 2019                 ]]</f>
        <v>11032.096951735817</v>
      </c>
      <c r="AD407" s="7">
        <f>Table1[[#This Row],[Total (HRK million)                     ]]-Table1[[#This Row],[Total (HRK million)                                   ]]</f>
        <v>-0.25633200000000045</v>
      </c>
      <c r="AE407" s="8">
        <f>Table1[[#This Row],[Total (HRK million)                       ]]*1000000/Table1[[#This Row],[Population 2019                 ]]</f>
        <v>-108.52328535139731</v>
      </c>
      <c r="AF407" s="6">
        <v>2374</v>
      </c>
      <c r="AG407" s="7">
        <v>25.924810000000001</v>
      </c>
      <c r="AH407" s="6">
        <f>Table1[[#This Row],[Total (HRK million)                                 ]]*1000000/Table1[[#This Row],[Population 2018]]</f>
        <v>10920.307497893849</v>
      </c>
      <c r="AI407" s="7">
        <v>17.389569000000002</v>
      </c>
      <c r="AJ407" s="6">
        <f>Table1[[#This Row],[Total (HRK million)                                     ]]*1000000/Table1[[#This Row],[Population 2018]]</f>
        <v>7325.0080033698396</v>
      </c>
      <c r="AK407" s="7">
        <f>Table1[[#This Row],[Total (HRK million)                                 ]]-Table1[[#This Row],[Total (HRK million)                                     ]]</f>
        <v>8.5352409999999992</v>
      </c>
      <c r="AL407" s="8">
        <f>Table1[[#This Row],[Total (HRK million)                                      ]]*1000000/Table1[[#This Row],[Population 2018]]</f>
        <v>3595.2994945240102</v>
      </c>
      <c r="AM407" s="9">
        <v>2385</v>
      </c>
      <c r="AN407" s="10">
        <v>19.673328000000001</v>
      </c>
      <c r="AO407" s="11">
        <f>Table1[[#This Row],[Total (HRK million)                                         ]]*1000000/Table1[[#This Row],[Population 2017               ]]</f>
        <v>8248.7748427672959</v>
      </c>
      <c r="AP407" s="10">
        <v>17.489916999999998</v>
      </c>
      <c r="AQ407" s="11">
        <f>Table1[[#This Row],[Total (HRK million)                                          ]]*1000000/Table1[[#This Row],[Population 2017               ]]</f>
        <v>7333.2985324947585</v>
      </c>
      <c r="AR407" s="10">
        <f>Table1[[#This Row],[Total (HRK million)                                         ]]-Table1[[#This Row],[Total (HRK million)                                          ]]</f>
        <v>2.1834110000000031</v>
      </c>
      <c r="AS407" s="11">
        <f>Table1[[#This Row],[Total (HRK million)                                                  ]]*1000000/Table1[[#This Row],[Population 2017               ]]</f>
        <v>915.47631027253806</v>
      </c>
      <c r="AT407" s="45">
        <v>2405</v>
      </c>
      <c r="AU407" s="46">
        <v>23.384398999999998</v>
      </c>
      <c r="AV407" s="13">
        <f>Table1[[#This Row],[Total (HRK million)                                ]]*1000000/Table1[[#This Row],[Population 2016]]</f>
        <v>9723.2428274428275</v>
      </c>
      <c r="AW407" s="46">
        <v>28.956405</v>
      </c>
      <c r="AX407" s="13">
        <f>Table1[[#This Row],[Total (HRK million)                                                        ]]*1000000/Table1[[#This Row],[Population 2016]]</f>
        <v>12040.08523908524</v>
      </c>
      <c r="AY407" s="82">
        <f>Table1[[#This Row],[Total (HRK million)                                ]]-Table1[[#This Row],[Total (HRK million)                                                        ]]</f>
        <v>-5.5720060000000018</v>
      </c>
      <c r="AZ407" s="13">
        <f>Table1[[#This Row],[Total (HRK million)                                                                      ]]*1000000/Table1[[#This Row],[Population 2016]]</f>
        <v>-2316.8424116424126</v>
      </c>
      <c r="BA407" s="68">
        <v>2425</v>
      </c>
      <c r="BB407" s="52">
        <v>18.528829999999999</v>
      </c>
      <c r="BC407" s="13">
        <f>Table1[[#This Row],[Total (HRK million)                                                           ]]*1000000/Table1[[#This Row],[Population 2015]]</f>
        <v>7640.7546391752576</v>
      </c>
      <c r="BD407" s="52">
        <v>15.462161</v>
      </c>
      <c r="BE407" s="13">
        <f>Table1[[#This Row],[Total (HRK million) ]]*1000000/Table1[[#This Row],[Population 2015]]</f>
        <v>6376.1488659793813</v>
      </c>
      <c r="BF407" s="82">
        <f>Table1[[#This Row],[Total (HRK million)                                                           ]]-Table1[[#This Row],[Total (HRK million) ]]</f>
        <v>3.0666689999999992</v>
      </c>
      <c r="BG407" s="13">
        <f>Table1[[#This Row],[Total (HRK million)     ]]*1000000/Table1[[#This Row],[Population 2015]]</f>
        <v>1264.6057731958758</v>
      </c>
      <c r="BH407" s="68">
        <v>2451</v>
      </c>
      <c r="BI407" s="88">
        <v>19.319482000000001</v>
      </c>
      <c r="BJ407" s="12">
        <f>Table1[[#This Row],[Total (HRK million)                                  ]]*1000000/Table1[[#This Row],[Population 2014]]</f>
        <v>7882.2855977152185</v>
      </c>
      <c r="BK407" s="88">
        <v>17.693086999999998</v>
      </c>
      <c r="BL407" s="12">
        <f>Table1[[#This Row],[Total (HRK million)    ]]*1000000/Table1[[#This Row],[Population 2014]]</f>
        <v>7218.7217462260305</v>
      </c>
      <c r="BM407" s="88">
        <f>Table1[[#This Row],[Total (HRK million)                                  ]]-Table1[[#This Row],[Total (HRK million)    ]]</f>
        <v>1.6263950000000023</v>
      </c>
      <c r="BN407" s="12">
        <f>Table1[[#This Row],[Total (HRK million)      ]]*1000000/Table1[[#This Row],[Population 2014]]</f>
        <v>663.56385148918901</v>
      </c>
      <c r="BO407" s="94">
        <v>5</v>
      </c>
      <c r="BP407" s="53">
        <v>3</v>
      </c>
      <c r="BQ407" s="55">
        <v>5</v>
      </c>
      <c r="BR407" s="26">
        <v>5</v>
      </c>
      <c r="BS407" s="13">
        <v>5</v>
      </c>
      <c r="BT407" s="13">
        <v>5</v>
      </c>
      <c r="BU407" s="13">
        <v>3</v>
      </c>
      <c r="BV407" s="13">
        <v>2</v>
      </c>
      <c r="BW407" s="56">
        <v>1</v>
      </c>
    </row>
    <row r="408" spans="1:75" x14ac:dyDescent="0.25">
      <c r="A408" s="14" t="s">
        <v>607</v>
      </c>
      <c r="B408" s="15" t="s">
        <v>671</v>
      </c>
      <c r="C408" s="41" t="s">
        <v>632</v>
      </c>
      <c r="D408" s="45">
        <v>13269</v>
      </c>
      <c r="E408" s="44">
        <v>175.99897228</v>
      </c>
      <c r="F408" s="40">
        <f>Table1[[#This Row],[Total (HRK million)]]*1000000/Table1[[#This Row],[Population 2022]]</f>
        <v>13263.921341472605</v>
      </c>
      <c r="G408" s="44">
        <v>138.36790686000001</v>
      </c>
      <c r="H408" s="40">
        <f>Table1[[#This Row],[Total (HRK million)                ]]*1000000/Table1[[#This Row],[Population 2022]]</f>
        <v>10427.90766900294</v>
      </c>
      <c r="I408" s="44">
        <v>37.631065419999985</v>
      </c>
      <c r="J408" s="40">
        <f>Table1[[#This Row],[Total (HRK million)                           ]]*1000000/Table1[[#This Row],[Population 2022]]</f>
        <v>2836.0136724696649</v>
      </c>
      <c r="K408" s="45">
        <v>12968</v>
      </c>
      <c r="L408" s="44">
        <v>134.960916</v>
      </c>
      <c r="M408" s="40">
        <f>Table1[[#This Row],[Total (HRK million)  ]]*1000000/Table1[[#This Row],[Population 2021]]</f>
        <v>10407.226711906231</v>
      </c>
      <c r="N408" s="44">
        <v>125.46136</v>
      </c>
      <c r="O408" s="40">
        <f>Table1[[#This Row],[Total (HRK million)                 ]]*1000000/Table1[[#This Row],[Population 2021]]</f>
        <v>9674.6884639111668</v>
      </c>
      <c r="P408" s="44">
        <v>9.4995559999999983</v>
      </c>
      <c r="Q408" s="40">
        <f>Table1[[#This Row],[Total (HRK million)                            ]]*1000000/Table1[[#This Row],[Population 2021]]</f>
        <v>732.53824799506458</v>
      </c>
      <c r="R408" s="64">
        <v>14379</v>
      </c>
      <c r="S408" s="35">
        <v>112.609737</v>
      </c>
      <c r="T408" s="36">
        <f>Table1[[#This Row],[Total (HRK million)   ]]*1000000/Table1[[#This Row],[Population 2020]]</f>
        <v>7831.5416232005009</v>
      </c>
      <c r="U408" s="35">
        <v>127.129366</v>
      </c>
      <c r="V408" s="36">
        <f>Table1[[#This Row],[Total (HRK million)                  ]]*1000000/Table1[[#This Row],[Population 2020]]</f>
        <v>8841.3217887196606</v>
      </c>
      <c r="W408" s="35">
        <f>Table1[[#This Row],[Total (HRK million)   ]]-Table1[[#This Row],[Total (HRK million)                  ]]</f>
        <v>-14.519629000000009</v>
      </c>
      <c r="X408" s="36">
        <f>Table1[[#This Row],[Total (HRK million)                             ]]*1000000/Table1[[#This Row],[Population 2020]]</f>
        <v>-1009.7801655191605</v>
      </c>
      <c r="Y408" s="68">
        <v>14464</v>
      </c>
      <c r="Z408" s="7">
        <v>144.645906</v>
      </c>
      <c r="AA408" s="6">
        <f>Table1[[#This Row],[Total (HRK million)                     ]]*1000000/Table1[[#This Row],[Population 2019                 ]]</f>
        <v>10000.408324115044</v>
      </c>
      <c r="AB408" s="7">
        <v>138.08875</v>
      </c>
      <c r="AC408" s="6">
        <f>Table1[[#This Row],[Total (HRK million)                                   ]]*1000000/Table1[[#This Row],[Population 2019                 ]]</f>
        <v>9547.0651272123887</v>
      </c>
      <c r="AD408" s="7">
        <f>Table1[[#This Row],[Total (HRK million)                     ]]-Table1[[#This Row],[Total (HRK million)                                   ]]</f>
        <v>6.557155999999992</v>
      </c>
      <c r="AE408" s="8">
        <f>Table1[[#This Row],[Total (HRK million)                       ]]*1000000/Table1[[#This Row],[Population 2019                 ]]</f>
        <v>453.34319690265431</v>
      </c>
      <c r="AF408" s="6">
        <v>14501</v>
      </c>
      <c r="AG408" s="7">
        <v>137.06539000000001</v>
      </c>
      <c r="AH408" s="6">
        <f>Table1[[#This Row],[Total (HRK million)                                 ]]*1000000/Table1[[#This Row],[Population 2018]]</f>
        <v>9452.1336459554514</v>
      </c>
      <c r="AI408" s="7">
        <v>118.701401</v>
      </c>
      <c r="AJ408" s="6">
        <f>Table1[[#This Row],[Total (HRK million)                                     ]]*1000000/Table1[[#This Row],[Population 2018]]</f>
        <v>8185.7389835183776</v>
      </c>
      <c r="AK408" s="7">
        <f>Table1[[#This Row],[Total (HRK million)                                 ]]-Table1[[#This Row],[Total (HRK million)                                     ]]</f>
        <v>18.363989000000004</v>
      </c>
      <c r="AL408" s="8">
        <f>Table1[[#This Row],[Total (HRK million)                                      ]]*1000000/Table1[[#This Row],[Population 2018]]</f>
        <v>1266.3946624370735</v>
      </c>
      <c r="AM408" s="9">
        <v>14449</v>
      </c>
      <c r="AN408" s="10">
        <v>141.95522199999999</v>
      </c>
      <c r="AO408" s="11">
        <f>Table1[[#This Row],[Total (HRK million)                                         ]]*1000000/Table1[[#This Row],[Population 2017               ]]</f>
        <v>9824.5706969340445</v>
      </c>
      <c r="AP408" s="10">
        <v>119.400662</v>
      </c>
      <c r="AQ408" s="11">
        <f>Table1[[#This Row],[Total (HRK million)                                          ]]*1000000/Table1[[#This Row],[Population 2017               ]]</f>
        <v>8263.5934666758949</v>
      </c>
      <c r="AR408" s="10">
        <f>Table1[[#This Row],[Total (HRK million)                                         ]]-Table1[[#This Row],[Total (HRK million)                                          ]]</f>
        <v>22.554559999999995</v>
      </c>
      <c r="AS408" s="11">
        <f>Table1[[#This Row],[Total (HRK million)                                                  ]]*1000000/Table1[[#This Row],[Population 2017               ]]</f>
        <v>1560.9772302581491</v>
      </c>
      <c r="AT408" s="45">
        <v>14451</v>
      </c>
      <c r="AU408" s="46">
        <v>133.46447800000001</v>
      </c>
      <c r="AV408" s="13">
        <f>Table1[[#This Row],[Total (HRK million)                                ]]*1000000/Table1[[#This Row],[Population 2016]]</f>
        <v>9235.6569095564337</v>
      </c>
      <c r="AW408" s="46">
        <v>114.18030400000001</v>
      </c>
      <c r="AX408" s="13">
        <f>Table1[[#This Row],[Total (HRK million)                                                        ]]*1000000/Table1[[#This Row],[Population 2016]]</f>
        <v>7901.2043457200198</v>
      </c>
      <c r="AY408" s="82">
        <f>Table1[[#This Row],[Total (HRK million)                                ]]-Table1[[#This Row],[Total (HRK million)                                                        ]]</f>
        <v>19.284174000000007</v>
      </c>
      <c r="AZ408" s="13">
        <f>Table1[[#This Row],[Total (HRK million)                                                                      ]]*1000000/Table1[[#This Row],[Population 2016]]</f>
        <v>1334.4525638364132</v>
      </c>
      <c r="BA408" s="68">
        <v>14417</v>
      </c>
      <c r="BB408" s="52">
        <v>139.13117199999999</v>
      </c>
      <c r="BC408" s="13">
        <f>Table1[[#This Row],[Total (HRK million)                                                           ]]*1000000/Table1[[#This Row],[Population 2015]]</f>
        <v>9650.4940001387258</v>
      </c>
      <c r="BD408" s="52">
        <v>128.252735</v>
      </c>
      <c r="BE408" s="13">
        <f>Table1[[#This Row],[Total (HRK million) ]]*1000000/Table1[[#This Row],[Population 2015]]</f>
        <v>8895.9377817853929</v>
      </c>
      <c r="BF408" s="82">
        <f>Table1[[#This Row],[Total (HRK million)                                                           ]]-Table1[[#This Row],[Total (HRK million) ]]</f>
        <v>10.878436999999991</v>
      </c>
      <c r="BG408" s="13">
        <f>Table1[[#This Row],[Total (HRK million)     ]]*1000000/Table1[[#This Row],[Population 2015]]</f>
        <v>754.55621835333227</v>
      </c>
      <c r="BH408" s="68">
        <v>14441</v>
      </c>
      <c r="BI408" s="88">
        <v>142.59777700000001</v>
      </c>
      <c r="BJ408" s="12">
        <f>Table1[[#This Row],[Total (HRK million)                                  ]]*1000000/Table1[[#This Row],[Population 2014]]</f>
        <v>9874.5084827920509</v>
      </c>
      <c r="BK408" s="88">
        <v>114.577827</v>
      </c>
      <c r="BL408" s="12">
        <f>Table1[[#This Row],[Total (HRK million)    ]]*1000000/Table1[[#This Row],[Population 2014]]</f>
        <v>7934.2031022782357</v>
      </c>
      <c r="BM408" s="88">
        <f>Table1[[#This Row],[Total (HRK million)                                  ]]-Table1[[#This Row],[Total (HRK million)    ]]</f>
        <v>28.019950000000009</v>
      </c>
      <c r="BN408" s="12">
        <f>Table1[[#This Row],[Total (HRK million)      ]]*1000000/Table1[[#This Row],[Population 2014]]</f>
        <v>1940.3053805138154</v>
      </c>
      <c r="BO408" s="94">
        <v>5</v>
      </c>
      <c r="BP408" s="53">
        <v>5</v>
      </c>
      <c r="BQ408" s="55">
        <v>5</v>
      </c>
      <c r="BR408" s="26">
        <v>5</v>
      </c>
      <c r="BS408" s="13">
        <v>5</v>
      </c>
      <c r="BT408" s="13">
        <v>5</v>
      </c>
      <c r="BU408" s="13">
        <v>5</v>
      </c>
      <c r="BV408" s="13">
        <v>2</v>
      </c>
      <c r="BW408" s="56">
        <v>1</v>
      </c>
    </row>
    <row r="409" spans="1:75" x14ac:dyDescent="0.25">
      <c r="A409" s="14" t="s">
        <v>608</v>
      </c>
      <c r="B409" s="15" t="s">
        <v>662</v>
      </c>
      <c r="C409" s="15" t="s">
        <v>273</v>
      </c>
      <c r="D409" s="45">
        <v>4054</v>
      </c>
      <c r="E409" s="44">
        <v>19.094326469999999</v>
      </c>
      <c r="F409" s="40">
        <f>Table1[[#This Row],[Total (HRK million)]]*1000000/Table1[[#This Row],[Population 2022]]</f>
        <v>4709.9966625555007</v>
      </c>
      <c r="G409" s="44">
        <v>14.34776383</v>
      </c>
      <c r="H409" s="40">
        <f>Table1[[#This Row],[Total (HRK million)                ]]*1000000/Table1[[#This Row],[Population 2022]]</f>
        <v>3539.1622668968921</v>
      </c>
      <c r="I409" s="44">
        <v>4.7465626399999987</v>
      </c>
      <c r="J409" s="40">
        <f>Table1[[#This Row],[Total (HRK million)                           ]]*1000000/Table1[[#This Row],[Population 2022]]</f>
        <v>1170.8343956586084</v>
      </c>
      <c r="K409" s="45">
        <v>4144</v>
      </c>
      <c r="L409" s="44">
        <v>14.509795</v>
      </c>
      <c r="M409" s="40">
        <f>Table1[[#This Row],[Total (HRK million)  ]]*1000000/Table1[[#This Row],[Population 2021]]</f>
        <v>3501.3984073359075</v>
      </c>
      <c r="N409" s="44">
        <v>13.261763999999999</v>
      </c>
      <c r="O409" s="40">
        <f>Table1[[#This Row],[Total (HRK million)                 ]]*1000000/Table1[[#This Row],[Population 2021]]</f>
        <v>3200.2326254826253</v>
      </c>
      <c r="P409" s="44">
        <v>1.248031000000001</v>
      </c>
      <c r="Q409" s="40">
        <f>Table1[[#This Row],[Total (HRK million)                            ]]*1000000/Table1[[#This Row],[Population 2021]]</f>
        <v>301.16578185328206</v>
      </c>
      <c r="R409" s="64">
        <v>4196</v>
      </c>
      <c r="S409" s="35">
        <v>15.816196</v>
      </c>
      <c r="T409" s="36">
        <f>Table1[[#This Row],[Total (HRK million)   ]]*1000000/Table1[[#This Row],[Population 2020]]</f>
        <v>3769.3508102955198</v>
      </c>
      <c r="U409" s="35">
        <v>19.084001000000001</v>
      </c>
      <c r="V409" s="36">
        <f>Table1[[#This Row],[Total (HRK million)                  ]]*1000000/Table1[[#This Row],[Population 2020]]</f>
        <v>4548.1413250714968</v>
      </c>
      <c r="W409" s="35">
        <f>Table1[[#This Row],[Total (HRK million)   ]]-Table1[[#This Row],[Total (HRK million)                  ]]</f>
        <v>-3.267805000000001</v>
      </c>
      <c r="X409" s="36">
        <f>Table1[[#This Row],[Total (HRK million)                             ]]*1000000/Table1[[#This Row],[Population 2020]]</f>
        <v>-778.79051477597739</v>
      </c>
      <c r="Y409" s="68">
        <v>4261</v>
      </c>
      <c r="Z409" s="7">
        <v>19.207355</v>
      </c>
      <c r="AA409" s="6">
        <f>Table1[[#This Row],[Total (HRK million)                     ]]*1000000/Table1[[#This Row],[Population 2019                 ]]</f>
        <v>4507.7106313072045</v>
      </c>
      <c r="AB409" s="7">
        <v>15.933019</v>
      </c>
      <c r="AC409" s="6">
        <f>Table1[[#This Row],[Total (HRK million)                                   ]]*1000000/Table1[[#This Row],[Population 2019                 ]]</f>
        <v>3739.2675428303214</v>
      </c>
      <c r="AD409" s="7">
        <f>Table1[[#This Row],[Total (HRK million)                     ]]-Table1[[#This Row],[Total (HRK million)                                   ]]</f>
        <v>3.2743359999999999</v>
      </c>
      <c r="AE409" s="8">
        <f>Table1[[#This Row],[Total (HRK million)                       ]]*1000000/Table1[[#This Row],[Population 2019                 ]]</f>
        <v>768.4430884768833</v>
      </c>
      <c r="AF409" s="6">
        <v>4339</v>
      </c>
      <c r="AG409" s="7">
        <v>12.610151</v>
      </c>
      <c r="AH409" s="6">
        <f>Table1[[#This Row],[Total (HRK million)                                 ]]*1000000/Table1[[#This Row],[Population 2018]]</f>
        <v>2906.2343858031804</v>
      </c>
      <c r="AI409" s="7">
        <v>11.550134999999999</v>
      </c>
      <c r="AJ409" s="6">
        <f>Table1[[#This Row],[Total (HRK million)                                     ]]*1000000/Table1[[#This Row],[Population 2018]]</f>
        <v>2661.9347775985252</v>
      </c>
      <c r="AK409" s="7">
        <f>Table1[[#This Row],[Total (HRK million)                                 ]]-Table1[[#This Row],[Total (HRK million)                                     ]]</f>
        <v>1.060016000000001</v>
      </c>
      <c r="AL409" s="8">
        <f>Table1[[#This Row],[Total (HRK million)                                      ]]*1000000/Table1[[#This Row],[Population 2018]]</f>
        <v>244.29960820465567</v>
      </c>
      <c r="AM409" s="9">
        <v>4422</v>
      </c>
      <c r="AN409" s="10">
        <v>8.2794329999999992</v>
      </c>
      <c r="AO409" s="11">
        <f>Table1[[#This Row],[Total (HRK million)                                         ]]*1000000/Table1[[#This Row],[Population 2017               ]]</f>
        <v>1872.3276797829035</v>
      </c>
      <c r="AP409" s="10">
        <v>10.26437</v>
      </c>
      <c r="AQ409" s="11">
        <f>Table1[[#This Row],[Total (HRK million)                                          ]]*1000000/Table1[[#This Row],[Population 2017               ]]</f>
        <v>2321.2053369516057</v>
      </c>
      <c r="AR409" s="10">
        <f>Table1[[#This Row],[Total (HRK million)                                         ]]-Table1[[#This Row],[Total (HRK million)                                          ]]</f>
        <v>-1.9849370000000004</v>
      </c>
      <c r="AS409" s="11">
        <f>Table1[[#This Row],[Total (HRK million)                                                  ]]*1000000/Table1[[#This Row],[Population 2017               ]]</f>
        <v>-448.87765716870206</v>
      </c>
      <c r="AT409" s="45">
        <v>4494</v>
      </c>
      <c r="AU409" s="46">
        <v>8.116009</v>
      </c>
      <c r="AV409" s="13">
        <f>Table1[[#This Row],[Total (HRK million)                                ]]*1000000/Table1[[#This Row],[Population 2016]]</f>
        <v>1805.9655095683133</v>
      </c>
      <c r="AW409" s="46">
        <v>6.4850070000000004</v>
      </c>
      <c r="AX409" s="13">
        <f>Table1[[#This Row],[Total (HRK million)                                                        ]]*1000000/Table1[[#This Row],[Population 2016]]</f>
        <v>1443.0367156208279</v>
      </c>
      <c r="AY409" s="82">
        <f>Table1[[#This Row],[Total (HRK million)                                ]]-Table1[[#This Row],[Total (HRK million)                                                        ]]</f>
        <v>1.6310019999999996</v>
      </c>
      <c r="AZ409" s="13">
        <f>Table1[[#This Row],[Total (HRK million)                                                                      ]]*1000000/Table1[[#This Row],[Population 2016]]</f>
        <v>362.92879394748542</v>
      </c>
      <c r="BA409" s="68">
        <v>4540</v>
      </c>
      <c r="BB409" s="52">
        <v>6.4275840000000004</v>
      </c>
      <c r="BC409" s="13">
        <f>Table1[[#This Row],[Total (HRK million)                                                           ]]*1000000/Table1[[#This Row],[Population 2015]]</f>
        <v>1415.7674008810573</v>
      </c>
      <c r="BD409" s="52">
        <v>5.4942270000000004</v>
      </c>
      <c r="BE409" s="13">
        <f>Table1[[#This Row],[Total (HRK million) ]]*1000000/Table1[[#This Row],[Population 2015]]</f>
        <v>1210.1821585903083</v>
      </c>
      <c r="BF409" s="82">
        <f>Table1[[#This Row],[Total (HRK million)                                                           ]]-Table1[[#This Row],[Total (HRK million) ]]</f>
        <v>0.93335699999999999</v>
      </c>
      <c r="BG409" s="13">
        <f>Table1[[#This Row],[Total (HRK million)     ]]*1000000/Table1[[#This Row],[Population 2015]]</f>
        <v>205.58524229074891</v>
      </c>
      <c r="BH409" s="68">
        <v>4596</v>
      </c>
      <c r="BI409" s="88">
        <v>4.3337729999999999</v>
      </c>
      <c r="BJ409" s="12">
        <f>Table1[[#This Row],[Total (HRK million)                                  ]]*1000000/Table1[[#This Row],[Population 2014]]</f>
        <v>942.94451697127943</v>
      </c>
      <c r="BK409" s="88">
        <v>3.9757359999999999</v>
      </c>
      <c r="BL409" s="12">
        <f>Table1[[#This Row],[Total (HRK million)    ]]*1000000/Table1[[#This Row],[Population 2014]]</f>
        <v>865.04264577893821</v>
      </c>
      <c r="BM409" s="88">
        <f>Table1[[#This Row],[Total (HRK million)                                  ]]-Table1[[#This Row],[Total (HRK million)    ]]</f>
        <v>0.35803699999999994</v>
      </c>
      <c r="BN409" s="12">
        <f>Table1[[#This Row],[Total (HRK million)      ]]*1000000/Table1[[#This Row],[Population 2014]]</f>
        <v>77.901871192341147</v>
      </c>
      <c r="BO409" s="94">
        <v>5</v>
      </c>
      <c r="BP409" s="53">
        <v>3</v>
      </c>
      <c r="BQ409" s="55">
        <v>5</v>
      </c>
      <c r="BR409" s="26">
        <v>5</v>
      </c>
      <c r="BS409" s="13">
        <v>4</v>
      </c>
      <c r="BT409" s="13">
        <v>5</v>
      </c>
      <c r="BU409" s="13">
        <v>2</v>
      </c>
      <c r="BV409" s="13">
        <v>0</v>
      </c>
      <c r="BW409" s="56">
        <v>0</v>
      </c>
    </row>
    <row r="410" spans="1:75" x14ac:dyDescent="0.25">
      <c r="A410" s="14" t="s">
        <v>608</v>
      </c>
      <c r="B410" s="15" t="s">
        <v>121</v>
      </c>
      <c r="C410" s="15" t="s">
        <v>164</v>
      </c>
      <c r="D410" s="45">
        <v>7260</v>
      </c>
      <c r="E410" s="44">
        <v>41.311326080000001</v>
      </c>
      <c r="F410" s="40">
        <f>Table1[[#This Row],[Total (HRK million)]]*1000000/Table1[[#This Row],[Population 2022]]</f>
        <v>5690.2653002754814</v>
      </c>
      <c r="G410" s="44">
        <v>37.154621179999999</v>
      </c>
      <c r="H410" s="40">
        <f>Table1[[#This Row],[Total (HRK million)                ]]*1000000/Table1[[#This Row],[Population 2022]]</f>
        <v>5117.7164159779613</v>
      </c>
      <c r="I410" s="44">
        <v>4.1567048999999985</v>
      </c>
      <c r="J410" s="40">
        <f>Table1[[#This Row],[Total (HRK million)                           ]]*1000000/Table1[[#This Row],[Population 2022]]</f>
        <v>572.54888429752043</v>
      </c>
      <c r="K410" s="45">
        <v>7133</v>
      </c>
      <c r="L410" s="44">
        <v>38.444198</v>
      </c>
      <c r="M410" s="40">
        <f>Table1[[#This Row],[Total (HRK million)  ]]*1000000/Table1[[#This Row],[Population 2021]]</f>
        <v>5389.6254030562177</v>
      </c>
      <c r="N410" s="44">
        <v>60.01153</v>
      </c>
      <c r="O410" s="40">
        <f>Table1[[#This Row],[Total (HRK million)                 ]]*1000000/Table1[[#This Row],[Population 2021]]</f>
        <v>8413.2244497406427</v>
      </c>
      <c r="P410" s="44">
        <v>-21.567332</v>
      </c>
      <c r="Q410" s="40">
        <f>Table1[[#This Row],[Total (HRK million)                            ]]*1000000/Table1[[#This Row],[Population 2021]]</f>
        <v>-3023.5990466844246</v>
      </c>
      <c r="R410" s="64">
        <v>7813</v>
      </c>
      <c r="S410" s="35">
        <v>27.813210000000002</v>
      </c>
      <c r="T410" s="36">
        <f>Table1[[#This Row],[Total (HRK million)   ]]*1000000/Table1[[#This Row],[Population 2020]]</f>
        <v>3559.8630487648788</v>
      </c>
      <c r="U410" s="35">
        <v>32.105238999999997</v>
      </c>
      <c r="V410" s="36">
        <f>Table1[[#This Row],[Total (HRK million)                  ]]*1000000/Table1[[#This Row],[Population 2020]]</f>
        <v>4109.2076027134262</v>
      </c>
      <c r="W410" s="35">
        <f>Table1[[#This Row],[Total (HRK million)   ]]-Table1[[#This Row],[Total (HRK million)                  ]]</f>
        <v>-4.2920289999999959</v>
      </c>
      <c r="X410" s="36">
        <f>Table1[[#This Row],[Total (HRK million)                             ]]*1000000/Table1[[#This Row],[Population 2020]]</f>
        <v>-549.34455394854683</v>
      </c>
      <c r="Y410" s="68">
        <v>7723</v>
      </c>
      <c r="Z410" s="7">
        <v>36.076805</v>
      </c>
      <c r="AA410" s="6">
        <f>Table1[[#This Row],[Total (HRK million)                     ]]*1000000/Table1[[#This Row],[Population 2019                 ]]</f>
        <v>4671.3459795416293</v>
      </c>
      <c r="AB410" s="7">
        <v>28.778621999999999</v>
      </c>
      <c r="AC410" s="6">
        <f>Table1[[#This Row],[Total (HRK million)                                   ]]*1000000/Table1[[#This Row],[Population 2019                 ]]</f>
        <v>3726.3527126764211</v>
      </c>
      <c r="AD410" s="7">
        <f>Table1[[#This Row],[Total (HRK million)                     ]]-Table1[[#This Row],[Total (HRK million)                                   ]]</f>
        <v>7.2981830000000016</v>
      </c>
      <c r="AE410" s="8">
        <f>Table1[[#This Row],[Total (HRK million)                       ]]*1000000/Table1[[#This Row],[Population 2019                 ]]</f>
        <v>944.99326686520806</v>
      </c>
      <c r="AF410" s="6">
        <v>7687</v>
      </c>
      <c r="AG410" s="7">
        <v>25.083538999999998</v>
      </c>
      <c r="AH410" s="6">
        <f>Table1[[#This Row],[Total (HRK million)                                 ]]*1000000/Table1[[#This Row],[Population 2018]]</f>
        <v>3263.1116170157406</v>
      </c>
      <c r="AI410" s="7">
        <v>26.249924</v>
      </c>
      <c r="AJ410" s="6">
        <f>Table1[[#This Row],[Total (HRK million)                                     ]]*1000000/Table1[[#This Row],[Population 2018]]</f>
        <v>3414.8463639911538</v>
      </c>
      <c r="AK410" s="7">
        <f>Table1[[#This Row],[Total (HRK million)                                 ]]-Table1[[#This Row],[Total (HRK million)                                     ]]</f>
        <v>-1.1663850000000018</v>
      </c>
      <c r="AL410" s="8">
        <f>Table1[[#This Row],[Total (HRK million)                                      ]]*1000000/Table1[[#This Row],[Population 2018]]</f>
        <v>-151.73474697541329</v>
      </c>
      <c r="AM410" s="9">
        <v>7707</v>
      </c>
      <c r="AN410" s="10">
        <v>17.590586999999999</v>
      </c>
      <c r="AO410" s="11">
        <f>Table1[[#This Row],[Total (HRK million)                                         ]]*1000000/Table1[[#This Row],[Population 2017               ]]</f>
        <v>2282.41689373297</v>
      </c>
      <c r="AP410" s="10">
        <v>19.365047000000001</v>
      </c>
      <c r="AQ410" s="11">
        <f>Table1[[#This Row],[Total (HRK million)                                          ]]*1000000/Table1[[#This Row],[Population 2017               ]]</f>
        <v>2512.6569352536653</v>
      </c>
      <c r="AR410" s="10">
        <f>Table1[[#This Row],[Total (HRK million)                                         ]]-Table1[[#This Row],[Total (HRK million)                                          ]]</f>
        <v>-1.7744600000000013</v>
      </c>
      <c r="AS410" s="11">
        <f>Table1[[#This Row],[Total (HRK million)                                                  ]]*1000000/Table1[[#This Row],[Population 2017               ]]</f>
        <v>-230.24004152069563</v>
      </c>
      <c r="AT410" s="45">
        <v>7817</v>
      </c>
      <c r="AU410" s="46">
        <v>13.248246</v>
      </c>
      <c r="AV410" s="13">
        <f>Table1[[#This Row],[Total (HRK million)                                ]]*1000000/Table1[[#This Row],[Population 2016]]</f>
        <v>1694.7992836126391</v>
      </c>
      <c r="AW410" s="46">
        <v>17.272158999999998</v>
      </c>
      <c r="AX410" s="13">
        <f>Table1[[#This Row],[Total (HRK million)                                                        ]]*1000000/Table1[[#This Row],[Population 2016]]</f>
        <v>2209.5636433414352</v>
      </c>
      <c r="AY410" s="82">
        <f>Table1[[#This Row],[Total (HRK million)                                ]]-Table1[[#This Row],[Total (HRK million)                                                        ]]</f>
        <v>-4.0239129999999985</v>
      </c>
      <c r="AZ410" s="13">
        <f>Table1[[#This Row],[Total (HRK million)                                                                      ]]*1000000/Table1[[#This Row],[Population 2016]]</f>
        <v>-514.76435972879608</v>
      </c>
      <c r="BA410" s="68">
        <v>7927</v>
      </c>
      <c r="BB410" s="52">
        <v>16.406269000000002</v>
      </c>
      <c r="BC410" s="13">
        <f>Table1[[#This Row],[Total (HRK million)                                                           ]]*1000000/Table1[[#This Row],[Population 2015]]</f>
        <v>2069.6693578907534</v>
      </c>
      <c r="BD410" s="52">
        <v>16.869586999999999</v>
      </c>
      <c r="BE410" s="13">
        <f>Table1[[#This Row],[Total (HRK million) ]]*1000000/Table1[[#This Row],[Population 2015]]</f>
        <v>2128.1174467011479</v>
      </c>
      <c r="BF410" s="82">
        <f>Table1[[#This Row],[Total (HRK million)                                                           ]]-Table1[[#This Row],[Total (HRK million) ]]</f>
        <v>-0.46331799999999745</v>
      </c>
      <c r="BG410" s="13">
        <f>Table1[[#This Row],[Total (HRK million)     ]]*1000000/Table1[[#This Row],[Population 2015]]</f>
        <v>-58.44808881039453</v>
      </c>
      <c r="BH410" s="68">
        <v>8007</v>
      </c>
      <c r="BI410" s="88">
        <v>17.817129000000001</v>
      </c>
      <c r="BJ410" s="12">
        <f>Table1[[#This Row],[Total (HRK million)                                  ]]*1000000/Table1[[#This Row],[Population 2014]]</f>
        <v>2225.1940801798428</v>
      </c>
      <c r="BK410" s="88">
        <v>14.715875</v>
      </c>
      <c r="BL410" s="12">
        <f>Table1[[#This Row],[Total (HRK million)    ]]*1000000/Table1[[#This Row],[Population 2014]]</f>
        <v>1837.8762332958661</v>
      </c>
      <c r="BM410" s="88">
        <f>Table1[[#This Row],[Total (HRK million)                                  ]]-Table1[[#This Row],[Total (HRK million)    ]]</f>
        <v>3.1012540000000008</v>
      </c>
      <c r="BN410" s="12">
        <f>Table1[[#This Row],[Total (HRK million)      ]]*1000000/Table1[[#This Row],[Population 2014]]</f>
        <v>387.31784688397664</v>
      </c>
      <c r="BO410" s="94">
        <v>5</v>
      </c>
      <c r="BP410" s="53">
        <v>5</v>
      </c>
      <c r="BQ410" s="55">
        <v>5</v>
      </c>
      <c r="BR410" s="26">
        <v>5</v>
      </c>
      <c r="BS410" s="13">
        <v>5</v>
      </c>
      <c r="BT410" s="13">
        <v>5</v>
      </c>
      <c r="BU410" s="13">
        <v>0</v>
      </c>
      <c r="BV410" s="13">
        <v>0</v>
      </c>
      <c r="BW410" s="56">
        <v>0</v>
      </c>
    </row>
    <row r="411" spans="1:75" x14ac:dyDescent="0.25">
      <c r="A411" s="14" t="s">
        <v>608</v>
      </c>
      <c r="B411" s="15" t="s">
        <v>660</v>
      </c>
      <c r="C411" s="15" t="s">
        <v>486</v>
      </c>
      <c r="D411" s="45">
        <v>1940</v>
      </c>
      <c r="E411" s="44">
        <v>8.0041279999999997</v>
      </c>
      <c r="F411" s="40">
        <f>Table1[[#This Row],[Total (HRK million)]]*1000000/Table1[[#This Row],[Population 2022]]</f>
        <v>4125.8391752577318</v>
      </c>
      <c r="G411" s="44">
        <v>7.9445230000000002</v>
      </c>
      <c r="H411" s="40">
        <f>Table1[[#This Row],[Total (HRK million)                ]]*1000000/Table1[[#This Row],[Population 2022]]</f>
        <v>4095.1149484536081</v>
      </c>
      <c r="I411" s="44">
        <v>5.9604999999999998E-2</v>
      </c>
      <c r="J411" s="40">
        <f>Table1[[#This Row],[Total (HRK million)                           ]]*1000000/Table1[[#This Row],[Population 2022]]</f>
        <v>30.72422680412371</v>
      </c>
      <c r="K411" s="45">
        <v>1968</v>
      </c>
      <c r="L411" s="44">
        <v>7.0644679999999997</v>
      </c>
      <c r="M411" s="40">
        <f>Table1[[#This Row],[Total (HRK million)  ]]*1000000/Table1[[#This Row],[Population 2021]]</f>
        <v>3589.6686991869919</v>
      </c>
      <c r="N411" s="44">
        <v>7.1040270000000003</v>
      </c>
      <c r="O411" s="40">
        <f>Table1[[#This Row],[Total (HRK million)                 ]]*1000000/Table1[[#This Row],[Population 2021]]</f>
        <v>3609.7698170731705</v>
      </c>
      <c r="P411" s="44">
        <v>-3.9559000000000566E-2</v>
      </c>
      <c r="Q411" s="40">
        <f>Table1[[#This Row],[Total (HRK million)                            ]]*1000000/Table1[[#This Row],[Population 2021]]</f>
        <v>-20.10111788617915</v>
      </c>
      <c r="R411" s="64">
        <v>2068</v>
      </c>
      <c r="S411" s="35">
        <v>6.9245239999999999</v>
      </c>
      <c r="T411" s="36">
        <f>Table1[[#This Row],[Total (HRK million)   ]]*1000000/Table1[[#This Row],[Population 2020]]</f>
        <v>3348.4158607350096</v>
      </c>
      <c r="U411" s="35">
        <v>7.3742369999999999</v>
      </c>
      <c r="V411" s="36">
        <f>Table1[[#This Row],[Total (HRK million)                  ]]*1000000/Table1[[#This Row],[Population 2020]]</f>
        <v>3565.8786266924567</v>
      </c>
      <c r="W411" s="35">
        <f>Table1[[#This Row],[Total (HRK million)   ]]-Table1[[#This Row],[Total (HRK million)                  ]]</f>
        <v>-0.44971300000000003</v>
      </c>
      <c r="X411" s="36">
        <f>Table1[[#This Row],[Total (HRK million)                             ]]*1000000/Table1[[#This Row],[Population 2020]]</f>
        <v>-217.46276595744683</v>
      </c>
      <c r="Y411" s="68">
        <v>2104</v>
      </c>
      <c r="Z411" s="7">
        <v>7.5523899999999999</v>
      </c>
      <c r="AA411" s="6">
        <f>Table1[[#This Row],[Total (HRK million)                     ]]*1000000/Table1[[#This Row],[Population 2019                 ]]</f>
        <v>3589.5389733840302</v>
      </c>
      <c r="AB411" s="7">
        <v>8.4943150000000003</v>
      </c>
      <c r="AC411" s="6">
        <f>Table1[[#This Row],[Total (HRK million)                                   ]]*1000000/Table1[[#This Row],[Population 2019                 ]]</f>
        <v>4037.221958174905</v>
      </c>
      <c r="AD411" s="7">
        <f>Table1[[#This Row],[Total (HRK million)                     ]]-Table1[[#This Row],[Total (HRK million)                                   ]]</f>
        <v>-0.94192500000000035</v>
      </c>
      <c r="AE411" s="8">
        <f>Table1[[#This Row],[Total (HRK million)                       ]]*1000000/Table1[[#This Row],[Population 2019                 ]]</f>
        <v>-447.68298479087468</v>
      </c>
      <c r="AF411" s="6">
        <v>2120</v>
      </c>
      <c r="AG411" s="7">
        <v>7.2172000000000001</v>
      </c>
      <c r="AH411" s="6">
        <f>Table1[[#This Row],[Total (HRK million)                                 ]]*1000000/Table1[[#This Row],[Population 2018]]</f>
        <v>3404.3396226415093</v>
      </c>
      <c r="AI411" s="7">
        <v>6.8566130000000003</v>
      </c>
      <c r="AJ411" s="6">
        <f>Table1[[#This Row],[Total (HRK million)                                     ]]*1000000/Table1[[#This Row],[Population 2018]]</f>
        <v>3234.2514150943398</v>
      </c>
      <c r="AK411" s="7">
        <f>Table1[[#This Row],[Total (HRK million)                                 ]]-Table1[[#This Row],[Total (HRK million)                                     ]]</f>
        <v>0.36058699999999977</v>
      </c>
      <c r="AL411" s="8">
        <f>Table1[[#This Row],[Total (HRK million)                                      ]]*1000000/Table1[[#This Row],[Population 2018]]</f>
        <v>170.0882075471697</v>
      </c>
      <c r="AM411" s="9">
        <v>2153</v>
      </c>
      <c r="AN411" s="10">
        <v>5.5810950000000004</v>
      </c>
      <c r="AO411" s="11">
        <f>Table1[[#This Row],[Total (HRK million)                                         ]]*1000000/Table1[[#This Row],[Population 2017               ]]</f>
        <v>2592.2410589874594</v>
      </c>
      <c r="AP411" s="10">
        <v>4.4915880000000001</v>
      </c>
      <c r="AQ411" s="11">
        <f>Table1[[#This Row],[Total (HRK million)                                          ]]*1000000/Table1[[#This Row],[Population 2017               ]]</f>
        <v>2086.1997213190898</v>
      </c>
      <c r="AR411" s="10">
        <f>Table1[[#This Row],[Total (HRK million)                                         ]]-Table1[[#This Row],[Total (HRK million)                                          ]]</f>
        <v>1.0895070000000002</v>
      </c>
      <c r="AS411" s="11">
        <f>Table1[[#This Row],[Total (HRK million)                                                  ]]*1000000/Table1[[#This Row],[Population 2017               ]]</f>
        <v>506.04133766836981</v>
      </c>
      <c r="AT411" s="45">
        <v>2192</v>
      </c>
      <c r="AU411" s="46">
        <v>4.4230989999999997</v>
      </c>
      <c r="AV411" s="13">
        <f>Table1[[#This Row],[Total (HRK million)                                ]]*1000000/Table1[[#This Row],[Population 2016]]</f>
        <v>2017.8371350364964</v>
      </c>
      <c r="AW411" s="46">
        <v>3.8810340000000001</v>
      </c>
      <c r="AX411" s="13">
        <f>Table1[[#This Row],[Total (HRK million)                                                        ]]*1000000/Table1[[#This Row],[Population 2016]]</f>
        <v>1770.5447080291972</v>
      </c>
      <c r="AY411" s="82">
        <f>Table1[[#This Row],[Total (HRK million)                                ]]-Table1[[#This Row],[Total (HRK million)                                                        ]]</f>
        <v>0.54206499999999957</v>
      </c>
      <c r="AZ411" s="13">
        <f>Table1[[#This Row],[Total (HRK million)                                                                      ]]*1000000/Table1[[#This Row],[Population 2016]]</f>
        <v>247.29242700729907</v>
      </c>
      <c r="BA411" s="68">
        <v>2243</v>
      </c>
      <c r="BB411" s="52">
        <v>4.4703309999999998</v>
      </c>
      <c r="BC411" s="13">
        <f>Table1[[#This Row],[Total (HRK million)                                                           ]]*1000000/Table1[[#This Row],[Population 2015]]</f>
        <v>1993.0142666072225</v>
      </c>
      <c r="BD411" s="52">
        <v>4.4963740000000003</v>
      </c>
      <c r="BE411" s="13">
        <f>Table1[[#This Row],[Total (HRK million) ]]*1000000/Table1[[#This Row],[Population 2015]]</f>
        <v>2004.6250557289345</v>
      </c>
      <c r="BF411" s="82">
        <f>Table1[[#This Row],[Total (HRK million)                                                           ]]-Table1[[#This Row],[Total (HRK million) ]]</f>
        <v>-2.6043000000000482E-2</v>
      </c>
      <c r="BG411" s="13">
        <f>Table1[[#This Row],[Total (HRK million)     ]]*1000000/Table1[[#This Row],[Population 2015]]</f>
        <v>-11.610789121712209</v>
      </c>
      <c r="BH411" s="68">
        <v>2293</v>
      </c>
      <c r="BI411" s="88">
        <v>3.1070440000000001</v>
      </c>
      <c r="BJ411" s="12">
        <f>Table1[[#This Row],[Total (HRK million)                                  ]]*1000000/Table1[[#This Row],[Population 2014]]</f>
        <v>1355.012647187091</v>
      </c>
      <c r="BK411" s="88">
        <v>3.4329770000000002</v>
      </c>
      <c r="BL411" s="12">
        <f>Table1[[#This Row],[Total (HRK million)    ]]*1000000/Table1[[#This Row],[Population 2014]]</f>
        <v>1497.1552551242912</v>
      </c>
      <c r="BM411" s="88">
        <f>Table1[[#This Row],[Total (HRK million)                                  ]]-Table1[[#This Row],[Total (HRK million)    ]]</f>
        <v>-0.32593300000000003</v>
      </c>
      <c r="BN411" s="12">
        <f>Table1[[#This Row],[Total (HRK million)      ]]*1000000/Table1[[#This Row],[Population 2014]]</f>
        <v>-142.14260793720018</v>
      </c>
      <c r="BO411" s="94">
        <v>5</v>
      </c>
      <c r="BP411" s="53">
        <v>5</v>
      </c>
      <c r="BQ411" s="55">
        <v>5</v>
      </c>
      <c r="BR411" s="26">
        <v>4</v>
      </c>
      <c r="BS411" s="13">
        <v>3</v>
      </c>
      <c r="BT411" s="13">
        <v>1</v>
      </c>
      <c r="BU411" s="13">
        <v>0</v>
      </c>
      <c r="BV411" s="13">
        <v>0</v>
      </c>
      <c r="BW411" s="56">
        <v>1</v>
      </c>
    </row>
    <row r="412" spans="1:75" x14ac:dyDescent="0.25">
      <c r="A412" s="14" t="s">
        <v>608</v>
      </c>
      <c r="B412" s="15" t="s">
        <v>676</v>
      </c>
      <c r="C412" s="15" t="s">
        <v>429</v>
      </c>
      <c r="D412" s="45">
        <v>1257</v>
      </c>
      <c r="E412" s="44">
        <v>5.5152077300000002</v>
      </c>
      <c r="F412" s="40">
        <f>Table1[[#This Row],[Total (HRK million)]]*1000000/Table1[[#This Row],[Population 2022]]</f>
        <v>4387.5956483691334</v>
      </c>
      <c r="G412" s="44">
        <v>4.5498813499999997</v>
      </c>
      <c r="H412" s="40">
        <f>Table1[[#This Row],[Total (HRK million)                ]]*1000000/Table1[[#This Row],[Population 2022]]</f>
        <v>3619.6351233094665</v>
      </c>
      <c r="I412" s="44">
        <v>0.96532638000000082</v>
      </c>
      <c r="J412" s="40">
        <f>Table1[[#This Row],[Total (HRK million)                           ]]*1000000/Table1[[#This Row],[Population 2022]]</f>
        <v>767.96052505966657</v>
      </c>
      <c r="K412" s="45">
        <v>1283</v>
      </c>
      <c r="L412" s="44">
        <v>6.0740170000000004</v>
      </c>
      <c r="M412" s="40">
        <f>Table1[[#This Row],[Total (HRK million)  ]]*1000000/Table1[[#This Row],[Population 2021]]</f>
        <v>4734.2299298519092</v>
      </c>
      <c r="N412" s="44">
        <v>4.9804750000000002</v>
      </c>
      <c r="O412" s="40">
        <f>Table1[[#This Row],[Total (HRK million)                 ]]*1000000/Table1[[#This Row],[Population 2021]]</f>
        <v>3881.8978955572875</v>
      </c>
      <c r="P412" s="44">
        <v>1.0935420000000002</v>
      </c>
      <c r="Q412" s="40">
        <f>Table1[[#This Row],[Total (HRK million)                            ]]*1000000/Table1[[#This Row],[Population 2021]]</f>
        <v>852.33203429462219</v>
      </c>
      <c r="R412" s="64">
        <v>1273</v>
      </c>
      <c r="S412" s="35">
        <v>7.474431</v>
      </c>
      <c r="T412" s="36">
        <f>Table1[[#This Row],[Total (HRK million)   ]]*1000000/Table1[[#This Row],[Population 2020]]</f>
        <v>5871.5090337784759</v>
      </c>
      <c r="U412" s="35">
        <v>8.2345319999999997</v>
      </c>
      <c r="V412" s="36">
        <f>Table1[[#This Row],[Total (HRK million)                  ]]*1000000/Table1[[#This Row],[Population 2020]]</f>
        <v>6468.6032992930086</v>
      </c>
      <c r="W412" s="35">
        <f>Table1[[#This Row],[Total (HRK million)   ]]-Table1[[#This Row],[Total (HRK million)                  ]]</f>
        <v>-0.76010099999999969</v>
      </c>
      <c r="X412" s="36">
        <f>Table1[[#This Row],[Total (HRK million)                             ]]*1000000/Table1[[#This Row],[Population 2020]]</f>
        <v>-597.09426551453237</v>
      </c>
      <c r="Y412" s="68">
        <v>1299</v>
      </c>
      <c r="Z412" s="7">
        <v>8.428134</v>
      </c>
      <c r="AA412" s="6">
        <f>Table1[[#This Row],[Total (HRK million)                     ]]*1000000/Table1[[#This Row],[Population 2019                 ]]</f>
        <v>6488.1709006928404</v>
      </c>
      <c r="AB412" s="7">
        <v>9.7837519999999998</v>
      </c>
      <c r="AC412" s="6">
        <f>Table1[[#This Row],[Total (HRK million)                                   ]]*1000000/Table1[[#This Row],[Population 2019                 ]]</f>
        <v>7531.7567359507311</v>
      </c>
      <c r="AD412" s="7">
        <f>Table1[[#This Row],[Total (HRK million)                     ]]-Table1[[#This Row],[Total (HRK million)                                   ]]</f>
        <v>-1.3556179999999998</v>
      </c>
      <c r="AE412" s="8">
        <f>Table1[[#This Row],[Total (HRK million)                       ]]*1000000/Table1[[#This Row],[Population 2019                 ]]</f>
        <v>-1043.5858352578905</v>
      </c>
      <c r="AF412" s="6">
        <v>1321</v>
      </c>
      <c r="AG412" s="7">
        <v>4.5604940000000003</v>
      </c>
      <c r="AH412" s="6">
        <f>Table1[[#This Row],[Total (HRK million)                                 ]]*1000000/Table1[[#This Row],[Population 2018]]</f>
        <v>3452.3043149129448</v>
      </c>
      <c r="AI412" s="7">
        <v>4.3210949999999997</v>
      </c>
      <c r="AJ412" s="6">
        <f>Table1[[#This Row],[Total (HRK million)                                     ]]*1000000/Table1[[#This Row],[Population 2018]]</f>
        <v>3271.0787282361848</v>
      </c>
      <c r="AK412" s="7">
        <f>Table1[[#This Row],[Total (HRK million)                                 ]]-Table1[[#This Row],[Total (HRK million)                                     ]]</f>
        <v>0.23939900000000058</v>
      </c>
      <c r="AL412" s="8">
        <f>Table1[[#This Row],[Total (HRK million)                                      ]]*1000000/Table1[[#This Row],[Population 2018]]</f>
        <v>181.22558667676046</v>
      </c>
      <c r="AM412" s="9">
        <v>1362</v>
      </c>
      <c r="AN412" s="10">
        <v>4.3479279999999996</v>
      </c>
      <c r="AO412" s="11">
        <f>Table1[[#This Row],[Total (HRK million)                                         ]]*1000000/Table1[[#This Row],[Population 2017               ]]</f>
        <v>3192.3113069016154</v>
      </c>
      <c r="AP412" s="10">
        <v>3.4591289999999999</v>
      </c>
      <c r="AQ412" s="11">
        <f>Table1[[#This Row],[Total (HRK million)                                          ]]*1000000/Table1[[#This Row],[Population 2017               ]]</f>
        <v>2539.7422907488985</v>
      </c>
      <c r="AR412" s="10">
        <f>Table1[[#This Row],[Total (HRK million)                                         ]]-Table1[[#This Row],[Total (HRK million)                                          ]]</f>
        <v>0.88879899999999967</v>
      </c>
      <c r="AS412" s="11">
        <f>Table1[[#This Row],[Total (HRK million)                                                  ]]*1000000/Table1[[#This Row],[Population 2017               ]]</f>
        <v>652.56901615271636</v>
      </c>
      <c r="AT412" s="45">
        <v>1427</v>
      </c>
      <c r="AU412" s="46">
        <v>3.6016599999999999</v>
      </c>
      <c r="AV412" s="13">
        <f>Table1[[#This Row],[Total (HRK million)                                ]]*1000000/Table1[[#This Row],[Population 2016]]</f>
        <v>2523.9383321653818</v>
      </c>
      <c r="AW412" s="46">
        <v>3.129464</v>
      </c>
      <c r="AX412" s="13">
        <f>Table1[[#This Row],[Total (HRK million)                                                        ]]*1000000/Table1[[#This Row],[Population 2016]]</f>
        <v>2193.0371408549404</v>
      </c>
      <c r="AY412" s="82">
        <f>Table1[[#This Row],[Total (HRK million)                                ]]-Table1[[#This Row],[Total (HRK million)                                                        ]]</f>
        <v>0.47219599999999984</v>
      </c>
      <c r="AZ412" s="13">
        <f>Table1[[#This Row],[Total (HRK million)                                                                      ]]*1000000/Table1[[#This Row],[Population 2016]]</f>
        <v>330.90119131044139</v>
      </c>
      <c r="BA412" s="68">
        <v>1456</v>
      </c>
      <c r="BB412" s="52">
        <v>4.3313519999999999</v>
      </c>
      <c r="BC412" s="13">
        <f>Table1[[#This Row],[Total (HRK million)                                                           ]]*1000000/Table1[[#This Row],[Population 2015]]</f>
        <v>2974.8296703296705</v>
      </c>
      <c r="BD412" s="52">
        <v>4.1801789999999999</v>
      </c>
      <c r="BE412" s="13">
        <f>Table1[[#This Row],[Total (HRK million) ]]*1000000/Table1[[#This Row],[Population 2015]]</f>
        <v>2871.0020604395604</v>
      </c>
      <c r="BF412" s="82">
        <f>Table1[[#This Row],[Total (HRK million)                                                           ]]-Table1[[#This Row],[Total (HRK million) ]]</f>
        <v>0.151173</v>
      </c>
      <c r="BG412" s="13">
        <f>Table1[[#This Row],[Total (HRK million)     ]]*1000000/Table1[[#This Row],[Population 2015]]</f>
        <v>103.82760989010988</v>
      </c>
      <c r="BH412" s="68">
        <v>1494</v>
      </c>
      <c r="BI412" s="88">
        <v>3.4337119999999999</v>
      </c>
      <c r="BJ412" s="12">
        <f>Table1[[#This Row],[Total (HRK million)                                  ]]*1000000/Table1[[#This Row],[Population 2014]]</f>
        <v>2298.334672021419</v>
      </c>
      <c r="BK412" s="88">
        <v>3.0513439999999998</v>
      </c>
      <c r="BL412" s="12">
        <f>Table1[[#This Row],[Total (HRK million)    ]]*1000000/Table1[[#This Row],[Population 2014]]</f>
        <v>2042.3989290495315</v>
      </c>
      <c r="BM412" s="88">
        <f>Table1[[#This Row],[Total (HRK million)                                  ]]-Table1[[#This Row],[Total (HRK million)    ]]</f>
        <v>0.38236800000000004</v>
      </c>
      <c r="BN412" s="12">
        <f>Table1[[#This Row],[Total (HRK million)      ]]*1000000/Table1[[#This Row],[Population 2014]]</f>
        <v>255.93574297188758</v>
      </c>
      <c r="BO412" s="94">
        <v>4</v>
      </c>
      <c r="BP412" s="53">
        <v>5</v>
      </c>
      <c r="BQ412" s="55">
        <v>5</v>
      </c>
      <c r="BR412" s="26">
        <v>5</v>
      </c>
      <c r="BS412" s="13">
        <v>5</v>
      </c>
      <c r="BT412" s="13">
        <v>5</v>
      </c>
      <c r="BU412" s="13">
        <v>4</v>
      </c>
      <c r="BV412" s="13">
        <v>4</v>
      </c>
      <c r="BW412" s="56">
        <v>3</v>
      </c>
    </row>
    <row r="413" spans="1:75" x14ac:dyDescent="0.25">
      <c r="A413" s="14" t="s">
        <v>608</v>
      </c>
      <c r="B413" s="15" t="s">
        <v>24</v>
      </c>
      <c r="C413" s="15" t="s">
        <v>217</v>
      </c>
      <c r="D413" s="48">
        <v>444</v>
      </c>
      <c r="E413" s="44">
        <v>4.2743089000000003</v>
      </c>
      <c r="F413" s="40">
        <f>Table1[[#This Row],[Total (HRK million)]]*1000000/Table1[[#This Row],[Population 2022]]</f>
        <v>9626.8218468468476</v>
      </c>
      <c r="G413" s="44">
        <v>3.65513383</v>
      </c>
      <c r="H413" s="40">
        <f>Table1[[#This Row],[Total (HRK million)                ]]*1000000/Table1[[#This Row],[Population 2022]]</f>
        <v>8232.2834009009002</v>
      </c>
      <c r="I413" s="44">
        <v>0.61917507000000027</v>
      </c>
      <c r="J413" s="40">
        <f>Table1[[#This Row],[Total (HRK million)                           ]]*1000000/Table1[[#This Row],[Population 2022]]</f>
        <v>1394.5384459459467</v>
      </c>
      <c r="K413" s="48">
        <v>466</v>
      </c>
      <c r="L413" s="44">
        <v>5.710102</v>
      </c>
      <c r="M413" s="40">
        <f>Table1[[#This Row],[Total (HRK million)  ]]*1000000/Table1[[#This Row],[Population 2021]]</f>
        <v>12253.437768240343</v>
      </c>
      <c r="N413" s="44">
        <v>6.6343680000000003</v>
      </c>
      <c r="O413" s="40">
        <f>Table1[[#This Row],[Total (HRK million)                 ]]*1000000/Table1[[#This Row],[Population 2021]]</f>
        <v>14236.841201716737</v>
      </c>
      <c r="P413" s="44">
        <v>-0.92426600000000025</v>
      </c>
      <c r="Q413" s="40">
        <f>Table1[[#This Row],[Total (HRK million)                            ]]*1000000/Table1[[#This Row],[Population 2021]]</f>
        <v>-1983.4034334763953</v>
      </c>
      <c r="R413" s="64">
        <v>387</v>
      </c>
      <c r="S413" s="35">
        <v>10.22925</v>
      </c>
      <c r="T413" s="36">
        <f>Table1[[#This Row],[Total (HRK million)   ]]*1000000/Table1[[#This Row],[Population 2020]]</f>
        <v>26432.17054263566</v>
      </c>
      <c r="U413" s="35">
        <v>10.114207</v>
      </c>
      <c r="V413" s="36">
        <f>Table1[[#This Row],[Total (HRK million)                  ]]*1000000/Table1[[#This Row],[Population 2020]]</f>
        <v>26134.901808785529</v>
      </c>
      <c r="W413" s="35">
        <f>Table1[[#This Row],[Total (HRK million)   ]]-Table1[[#This Row],[Total (HRK million)                  ]]</f>
        <v>0.11504300000000001</v>
      </c>
      <c r="X413" s="36">
        <f>Table1[[#This Row],[Total (HRK million)                             ]]*1000000/Table1[[#This Row],[Population 2020]]</f>
        <v>297.26873385012919</v>
      </c>
      <c r="Y413" s="68">
        <v>421</v>
      </c>
      <c r="Z413" s="7">
        <v>8.2704540000000009</v>
      </c>
      <c r="AA413" s="6">
        <f>Table1[[#This Row],[Total (HRK million)                     ]]*1000000/Table1[[#This Row],[Population 2019                 ]]</f>
        <v>19644.783847981002</v>
      </c>
      <c r="AB413" s="7">
        <v>6.4595529999999997</v>
      </c>
      <c r="AC413" s="6">
        <f>Table1[[#This Row],[Total (HRK million)                                   ]]*1000000/Table1[[#This Row],[Population 2019                 ]]</f>
        <v>15343.356294536818</v>
      </c>
      <c r="AD413" s="7">
        <f>Table1[[#This Row],[Total (HRK million)                     ]]-Table1[[#This Row],[Total (HRK million)                                   ]]</f>
        <v>1.8109010000000012</v>
      </c>
      <c r="AE413" s="8">
        <f>Table1[[#This Row],[Total (HRK million)                       ]]*1000000/Table1[[#This Row],[Population 2019                 ]]</f>
        <v>4301.4275534441831</v>
      </c>
      <c r="AF413" s="6">
        <v>430</v>
      </c>
      <c r="AG413" s="7">
        <v>5.4466489999999999</v>
      </c>
      <c r="AH413" s="6">
        <f>Table1[[#This Row],[Total (HRK million)                                 ]]*1000000/Table1[[#This Row],[Population 2018]]</f>
        <v>12666.625581395348</v>
      </c>
      <c r="AI413" s="7">
        <v>4.3780619999999999</v>
      </c>
      <c r="AJ413" s="6">
        <f>Table1[[#This Row],[Total (HRK million)                                     ]]*1000000/Table1[[#This Row],[Population 2018]]</f>
        <v>10181.539534883721</v>
      </c>
      <c r="AK413" s="7">
        <f>Table1[[#This Row],[Total (HRK million)                                 ]]-Table1[[#This Row],[Total (HRK million)                                     ]]</f>
        <v>1.068587</v>
      </c>
      <c r="AL413" s="8">
        <f>Table1[[#This Row],[Total (HRK million)                                      ]]*1000000/Table1[[#This Row],[Population 2018]]</f>
        <v>2485.086046511628</v>
      </c>
      <c r="AM413" s="9">
        <v>442</v>
      </c>
      <c r="AN413" s="10">
        <v>4.9026149999999999</v>
      </c>
      <c r="AO413" s="11">
        <f>Table1[[#This Row],[Total (HRK million)                                         ]]*1000000/Table1[[#This Row],[Population 2017               ]]</f>
        <v>11091.889140271493</v>
      </c>
      <c r="AP413" s="10">
        <v>7.1446370000000003</v>
      </c>
      <c r="AQ413" s="11">
        <f>Table1[[#This Row],[Total (HRK million)                                          ]]*1000000/Table1[[#This Row],[Population 2017               ]]</f>
        <v>16164.337104072398</v>
      </c>
      <c r="AR413" s="10">
        <f>Table1[[#This Row],[Total (HRK million)                                         ]]-Table1[[#This Row],[Total (HRK million)                                          ]]</f>
        <v>-2.2420220000000004</v>
      </c>
      <c r="AS413" s="11">
        <f>Table1[[#This Row],[Total (HRK million)                                                  ]]*1000000/Table1[[#This Row],[Population 2017               ]]</f>
        <v>-5072.4479638009061</v>
      </c>
      <c r="AT413" s="45">
        <v>456</v>
      </c>
      <c r="AU413" s="46">
        <v>4.698048</v>
      </c>
      <c r="AV413" s="13">
        <f>Table1[[#This Row],[Total (HRK million)                                ]]*1000000/Table1[[#This Row],[Population 2016]]</f>
        <v>10302.736842105263</v>
      </c>
      <c r="AW413" s="46">
        <v>3.6503489999999998</v>
      </c>
      <c r="AX413" s="13">
        <f>Table1[[#This Row],[Total (HRK million)                                                        ]]*1000000/Table1[[#This Row],[Population 2016]]</f>
        <v>8005.1513157894733</v>
      </c>
      <c r="AY413" s="82">
        <f>Table1[[#This Row],[Total (HRK million)                                ]]-Table1[[#This Row],[Total (HRK million)                                                        ]]</f>
        <v>1.0476990000000002</v>
      </c>
      <c r="AZ413" s="13">
        <f>Table1[[#This Row],[Total (HRK million)                                                                      ]]*1000000/Table1[[#This Row],[Population 2016]]</f>
        <v>2297.5855263157896</v>
      </c>
      <c r="BA413" s="68">
        <v>504</v>
      </c>
      <c r="BB413" s="52">
        <v>3.2029890000000001</v>
      </c>
      <c r="BC413" s="13">
        <f>Table1[[#This Row],[Total (HRK million)                                                           ]]*1000000/Table1[[#This Row],[Population 2015]]</f>
        <v>6355.1369047619046</v>
      </c>
      <c r="BD413" s="52">
        <v>3.685219</v>
      </c>
      <c r="BE413" s="13">
        <f>Table1[[#This Row],[Total (HRK million) ]]*1000000/Table1[[#This Row],[Population 2015]]</f>
        <v>7311.9424603174602</v>
      </c>
      <c r="BF413" s="82">
        <f>Table1[[#This Row],[Total (HRK million)                                                           ]]-Table1[[#This Row],[Total (HRK million) ]]</f>
        <v>-0.48222999999999994</v>
      </c>
      <c r="BG413" s="13">
        <f>Table1[[#This Row],[Total (HRK million)     ]]*1000000/Table1[[#This Row],[Population 2015]]</f>
        <v>-956.80555555555543</v>
      </c>
      <c r="BH413" s="68">
        <v>534</v>
      </c>
      <c r="BI413" s="88">
        <v>3.760221</v>
      </c>
      <c r="BJ413" s="12">
        <f>Table1[[#This Row],[Total (HRK million)                                  ]]*1000000/Table1[[#This Row],[Population 2014]]</f>
        <v>7041.6123595505615</v>
      </c>
      <c r="BK413" s="88">
        <v>3.9596849999999999</v>
      </c>
      <c r="BL413" s="12">
        <f>Table1[[#This Row],[Total (HRK million)    ]]*1000000/Table1[[#This Row],[Population 2014]]</f>
        <v>7415.1404494382023</v>
      </c>
      <c r="BM413" s="88">
        <f>Table1[[#This Row],[Total (HRK million)                                  ]]-Table1[[#This Row],[Total (HRK million)    ]]</f>
        <v>-0.19946399999999986</v>
      </c>
      <c r="BN413" s="12">
        <f>Table1[[#This Row],[Total (HRK million)      ]]*1000000/Table1[[#This Row],[Population 2014]]</f>
        <v>-373.52808988764019</v>
      </c>
      <c r="BO413" s="94">
        <v>5</v>
      </c>
      <c r="BP413" s="53">
        <v>5</v>
      </c>
      <c r="BQ413" s="55">
        <v>3</v>
      </c>
      <c r="BR413" s="26">
        <v>3</v>
      </c>
      <c r="BS413" s="13">
        <v>3</v>
      </c>
      <c r="BT413" s="13">
        <v>4</v>
      </c>
      <c r="BU413" s="13">
        <v>3</v>
      </c>
      <c r="BV413" s="13">
        <v>2</v>
      </c>
      <c r="BW413" s="56">
        <v>2</v>
      </c>
    </row>
    <row r="414" spans="1:75" x14ac:dyDescent="0.25">
      <c r="A414" s="14" t="s">
        <v>608</v>
      </c>
      <c r="B414" s="15" t="s">
        <v>75</v>
      </c>
      <c r="C414" s="15" t="s">
        <v>374</v>
      </c>
      <c r="D414" s="47">
        <v>1798</v>
      </c>
      <c r="E414" s="46">
        <v>9.87408559</v>
      </c>
      <c r="F414" s="36">
        <f>Table1[[#This Row],[Total (HRK million)]]*1000000/Table1[[#This Row],[Population 2022]]</f>
        <v>5491.7049999999999</v>
      </c>
      <c r="G414" s="46">
        <v>8.75614867</v>
      </c>
      <c r="H414" s="36">
        <f>Table1[[#This Row],[Total (HRK million)                ]]*1000000/Table1[[#This Row],[Population 2022]]</f>
        <v>4869.9380812013351</v>
      </c>
      <c r="I414" s="46">
        <v>1.11793692</v>
      </c>
      <c r="J414" s="36">
        <f>Table1[[#This Row],[Total (HRK million)                           ]]*1000000/Table1[[#This Row],[Population 2022]]</f>
        <v>621.76691879866519</v>
      </c>
      <c r="K414" s="47">
        <v>1746</v>
      </c>
      <c r="L414" s="46">
        <v>9.6736400000000007</v>
      </c>
      <c r="M414" s="36">
        <f>Table1[[#This Row],[Total (HRK million)  ]]*1000000/Table1[[#This Row],[Population 2021]]</f>
        <v>5540.4581901489119</v>
      </c>
      <c r="N414" s="46">
        <v>9.7129239999999992</v>
      </c>
      <c r="O414" s="36">
        <f>Table1[[#This Row],[Total (HRK million)                 ]]*1000000/Table1[[#This Row],[Population 2021]]</f>
        <v>5562.9576174112253</v>
      </c>
      <c r="P414" s="46">
        <v>-3.9283999999998542E-2</v>
      </c>
      <c r="Q414" s="36">
        <f>Table1[[#This Row],[Total (HRK million)                            ]]*1000000/Table1[[#This Row],[Population 2021]]</f>
        <v>-22.499427262313027</v>
      </c>
      <c r="R414" s="64">
        <v>1971</v>
      </c>
      <c r="S414" s="35">
        <v>7.1546200000000004</v>
      </c>
      <c r="T414" s="36">
        <f>Table1[[#This Row],[Total (HRK million)   ]]*1000000/Table1[[#This Row],[Population 2020]]</f>
        <v>3629.9441907661085</v>
      </c>
      <c r="U414" s="35">
        <v>7.1461610000000002</v>
      </c>
      <c r="V414" s="36">
        <f>Table1[[#This Row],[Total (HRK million)                  ]]*1000000/Table1[[#This Row],[Population 2020]]</f>
        <v>3625.652460679858</v>
      </c>
      <c r="W414" s="35">
        <f>Table1[[#This Row],[Total (HRK million)   ]]-Table1[[#This Row],[Total (HRK million)                  ]]</f>
        <v>8.4590000000002163E-3</v>
      </c>
      <c r="X414" s="36">
        <f>Table1[[#This Row],[Total (HRK million)                             ]]*1000000/Table1[[#This Row],[Population 2020]]</f>
        <v>4.2917300862507437</v>
      </c>
      <c r="Y414" s="68">
        <v>1958</v>
      </c>
      <c r="Z414" s="7">
        <v>8.5417079999999999</v>
      </c>
      <c r="AA414" s="6">
        <f>Table1[[#This Row],[Total (HRK million)                     ]]*1000000/Table1[[#This Row],[Population 2019                 ]]</f>
        <v>4362.4657814096017</v>
      </c>
      <c r="AB414" s="7">
        <v>9.7652219999999996</v>
      </c>
      <c r="AC414" s="6">
        <f>Table1[[#This Row],[Total (HRK million)                                   ]]*1000000/Table1[[#This Row],[Population 2019                 ]]</f>
        <v>4987.3452502553628</v>
      </c>
      <c r="AD414" s="7">
        <f>Table1[[#This Row],[Total (HRK million)                     ]]-Table1[[#This Row],[Total (HRK million)                                   ]]</f>
        <v>-1.2235139999999998</v>
      </c>
      <c r="AE414" s="8">
        <f>Table1[[#This Row],[Total (HRK million)                       ]]*1000000/Table1[[#This Row],[Population 2019                 ]]</f>
        <v>-624.87946884576081</v>
      </c>
      <c r="AF414" s="6">
        <v>1915</v>
      </c>
      <c r="AG414" s="7">
        <v>10.729253999999999</v>
      </c>
      <c r="AH414" s="6">
        <f>Table1[[#This Row],[Total (HRK million)                                 ]]*1000000/Table1[[#This Row],[Population 2018]]</f>
        <v>5602.743603133159</v>
      </c>
      <c r="AI414" s="7">
        <v>11.580356</v>
      </c>
      <c r="AJ414" s="6">
        <f>Table1[[#This Row],[Total (HRK million)                                     ]]*1000000/Table1[[#This Row],[Population 2018]]</f>
        <v>6047.1832898172324</v>
      </c>
      <c r="AK414" s="7">
        <f>Table1[[#This Row],[Total (HRK million)                                 ]]-Table1[[#This Row],[Total (HRK million)                                     ]]</f>
        <v>-0.85110200000000091</v>
      </c>
      <c r="AL414" s="8">
        <f>Table1[[#This Row],[Total (HRK million)                                      ]]*1000000/Table1[[#This Row],[Population 2018]]</f>
        <v>-444.43968668407359</v>
      </c>
      <c r="AM414" s="9">
        <v>1872</v>
      </c>
      <c r="AN414" s="10">
        <v>11.021922999999999</v>
      </c>
      <c r="AO414" s="11">
        <f>Table1[[#This Row],[Total (HRK million)                                         ]]*1000000/Table1[[#This Row],[Population 2017               ]]</f>
        <v>5887.7793803418799</v>
      </c>
      <c r="AP414" s="10">
        <v>11.548629</v>
      </c>
      <c r="AQ414" s="11">
        <f>Table1[[#This Row],[Total (HRK million)                                          ]]*1000000/Table1[[#This Row],[Population 2017               ]]</f>
        <v>6169.1394230769229</v>
      </c>
      <c r="AR414" s="10">
        <f>Table1[[#This Row],[Total (HRK million)                                         ]]-Table1[[#This Row],[Total (HRK million)                                          ]]</f>
        <v>-0.52670600000000078</v>
      </c>
      <c r="AS414" s="11">
        <f>Table1[[#This Row],[Total (HRK million)                                                  ]]*1000000/Table1[[#This Row],[Population 2017               ]]</f>
        <v>-281.36004273504318</v>
      </c>
      <c r="AT414" s="45">
        <v>1879</v>
      </c>
      <c r="AU414" s="46">
        <v>8.7276199999999999</v>
      </c>
      <c r="AV414" s="13">
        <f>Table1[[#This Row],[Total (HRK million)                                ]]*1000000/Table1[[#This Row],[Population 2016]]</f>
        <v>4644.8217136774883</v>
      </c>
      <c r="AW414" s="46">
        <v>6.5232010000000002</v>
      </c>
      <c r="AX414" s="13">
        <f>Table1[[#This Row],[Total (HRK million)                                                        ]]*1000000/Table1[[#This Row],[Population 2016]]</f>
        <v>3471.6343799893561</v>
      </c>
      <c r="AY414" s="82">
        <f>Table1[[#This Row],[Total (HRK million)                                ]]-Table1[[#This Row],[Total (HRK million)                                                        ]]</f>
        <v>2.2044189999999997</v>
      </c>
      <c r="AZ414" s="13">
        <f>Table1[[#This Row],[Total (HRK million)                                                                      ]]*1000000/Table1[[#This Row],[Population 2016]]</f>
        <v>1173.1873336881317</v>
      </c>
      <c r="BA414" s="68">
        <v>1876</v>
      </c>
      <c r="BB414" s="52">
        <v>6.4230390000000002</v>
      </c>
      <c r="BC414" s="13">
        <f>Table1[[#This Row],[Total (HRK million)                                                           ]]*1000000/Table1[[#This Row],[Population 2015]]</f>
        <v>3423.7947761194032</v>
      </c>
      <c r="BD414" s="52">
        <v>6.856325</v>
      </c>
      <c r="BE414" s="13">
        <f>Table1[[#This Row],[Total (HRK million) ]]*1000000/Table1[[#This Row],[Population 2015]]</f>
        <v>3654.7574626865671</v>
      </c>
      <c r="BF414" s="82">
        <f>Table1[[#This Row],[Total (HRK million)                                                           ]]-Table1[[#This Row],[Total (HRK million) ]]</f>
        <v>-0.43328599999999984</v>
      </c>
      <c r="BG414" s="13">
        <f>Table1[[#This Row],[Total (HRK million)     ]]*1000000/Table1[[#This Row],[Population 2015]]</f>
        <v>-230.9626865671641</v>
      </c>
      <c r="BH414" s="68">
        <v>1863</v>
      </c>
      <c r="BI414" s="88">
        <v>7.9751820000000002</v>
      </c>
      <c r="BJ414" s="12">
        <f>Table1[[#This Row],[Total (HRK million)                                  ]]*1000000/Table1[[#This Row],[Population 2014]]</f>
        <v>4280.8276972624799</v>
      </c>
      <c r="BK414" s="88">
        <v>6.150004</v>
      </c>
      <c r="BL414" s="12">
        <f>Table1[[#This Row],[Total (HRK million)    ]]*1000000/Table1[[#This Row],[Population 2014]]</f>
        <v>3301.1293612453032</v>
      </c>
      <c r="BM414" s="88">
        <f>Table1[[#This Row],[Total (HRK million)                                  ]]-Table1[[#This Row],[Total (HRK million)    ]]</f>
        <v>1.8251780000000002</v>
      </c>
      <c r="BN414" s="12">
        <f>Table1[[#This Row],[Total (HRK million)      ]]*1000000/Table1[[#This Row],[Population 2014]]</f>
        <v>979.69833601717676</v>
      </c>
      <c r="BO414" s="94">
        <v>3</v>
      </c>
      <c r="BP414" s="53">
        <v>4</v>
      </c>
      <c r="BQ414" s="55">
        <v>4</v>
      </c>
      <c r="BR414" s="26">
        <v>3</v>
      </c>
      <c r="BS414" s="13">
        <v>2</v>
      </c>
      <c r="BT414" s="13">
        <v>3</v>
      </c>
      <c r="BU414" s="13">
        <v>0</v>
      </c>
      <c r="BV414" s="13">
        <v>2</v>
      </c>
      <c r="BW414" s="56">
        <v>2</v>
      </c>
    </row>
    <row r="415" spans="1:75" x14ac:dyDescent="0.25">
      <c r="A415" s="14" t="s">
        <v>607</v>
      </c>
      <c r="B415" s="15" t="s">
        <v>668</v>
      </c>
      <c r="C415" s="15" t="s">
        <v>3</v>
      </c>
      <c r="D415" s="45">
        <v>37907</v>
      </c>
      <c r="E415" s="44">
        <v>248.96101891000001</v>
      </c>
      <c r="F415" s="40">
        <f>Table1[[#This Row],[Total (HRK million)]]*1000000/Table1[[#This Row],[Population 2022]]</f>
        <v>6567.6792916875511</v>
      </c>
      <c r="G415" s="44">
        <v>226.23269648999997</v>
      </c>
      <c r="H415" s="40">
        <f>Table1[[#This Row],[Total (HRK million)                ]]*1000000/Table1[[#This Row],[Population 2022]]</f>
        <v>5968.0981478354915</v>
      </c>
      <c r="I415" s="44">
        <v>22.728322420000016</v>
      </c>
      <c r="J415" s="40">
        <f>Table1[[#This Row],[Total (HRK million)                           ]]*1000000/Table1[[#This Row],[Population 2022]]</f>
        <v>599.58114385205943</v>
      </c>
      <c r="K415" s="45">
        <v>37435</v>
      </c>
      <c r="L415" s="44">
        <v>220.321189</v>
      </c>
      <c r="M415" s="40">
        <f>Table1[[#This Row],[Total (HRK million)  ]]*1000000/Table1[[#This Row],[Population 2021]]</f>
        <v>5885.4331240817419</v>
      </c>
      <c r="N415" s="44">
        <v>208.74497</v>
      </c>
      <c r="O415" s="40">
        <f>Table1[[#This Row],[Total (HRK million)                 ]]*1000000/Table1[[#This Row],[Population 2021]]</f>
        <v>5576.197943101376</v>
      </c>
      <c r="P415" s="44">
        <v>11.576219000000009</v>
      </c>
      <c r="Q415" s="40">
        <f>Table1[[#This Row],[Total (HRK million)                            ]]*1000000/Table1[[#This Row],[Population 2021]]</f>
        <v>309.23518098036624</v>
      </c>
      <c r="R415" s="64">
        <v>38218</v>
      </c>
      <c r="S415" s="35">
        <v>197.948454</v>
      </c>
      <c r="T415" s="36">
        <f>Table1[[#This Row],[Total (HRK million)   ]]*1000000/Table1[[#This Row],[Population 2020]]</f>
        <v>5179.4561201528077</v>
      </c>
      <c r="U415" s="35">
        <v>222.89982800000001</v>
      </c>
      <c r="V415" s="36">
        <f>Table1[[#This Row],[Total (HRK million)                  ]]*1000000/Table1[[#This Row],[Population 2020]]</f>
        <v>5832.3258150609663</v>
      </c>
      <c r="W415" s="35">
        <f>Table1[[#This Row],[Total (HRK million)   ]]-Table1[[#This Row],[Total (HRK million)                  ]]</f>
        <v>-24.951374000000015</v>
      </c>
      <c r="X415" s="36">
        <f>Table1[[#This Row],[Total (HRK million)                             ]]*1000000/Table1[[#This Row],[Population 2020]]</f>
        <v>-652.86969490815886</v>
      </c>
      <c r="Y415" s="68">
        <v>37905</v>
      </c>
      <c r="Z415" s="7">
        <v>231.07772</v>
      </c>
      <c r="AA415" s="6">
        <f>Table1[[#This Row],[Total (HRK million)                     ]]*1000000/Table1[[#This Row],[Population 2019                 ]]</f>
        <v>6096.2332146154858</v>
      </c>
      <c r="AB415" s="7">
        <v>208.82966300000001</v>
      </c>
      <c r="AC415" s="6">
        <f>Table1[[#This Row],[Total (HRK million)                                   ]]*1000000/Table1[[#This Row],[Population 2019                 ]]</f>
        <v>5509.2906740535545</v>
      </c>
      <c r="AD415" s="7">
        <f>Table1[[#This Row],[Total (HRK million)                     ]]-Table1[[#This Row],[Total (HRK million)                                   ]]</f>
        <v>22.248056999999989</v>
      </c>
      <c r="AE415" s="8">
        <f>Table1[[#This Row],[Total (HRK million)                       ]]*1000000/Table1[[#This Row],[Population 2019                 ]]</f>
        <v>586.94254056193085</v>
      </c>
      <c r="AF415" s="6">
        <v>37666</v>
      </c>
      <c r="AG415" s="7">
        <v>194.83291600000001</v>
      </c>
      <c r="AH415" s="6">
        <f>Table1[[#This Row],[Total (HRK million)                                 ]]*1000000/Table1[[#This Row],[Population 2018]]</f>
        <v>5172.6468433069613</v>
      </c>
      <c r="AI415" s="7">
        <v>188.85185799999999</v>
      </c>
      <c r="AJ415" s="6">
        <f>Table1[[#This Row],[Total (HRK million)                                     ]]*1000000/Table1[[#This Row],[Population 2018]]</f>
        <v>5013.8548823872989</v>
      </c>
      <c r="AK415" s="7">
        <f>Table1[[#This Row],[Total (HRK million)                                 ]]-Table1[[#This Row],[Total (HRK million)                                     ]]</f>
        <v>5.9810580000000186</v>
      </c>
      <c r="AL415" s="8">
        <f>Table1[[#This Row],[Total (HRK million)                                      ]]*1000000/Table1[[#This Row],[Population 2018]]</f>
        <v>158.79196091966278</v>
      </c>
      <c r="AM415" s="9">
        <v>37499</v>
      </c>
      <c r="AN415" s="10">
        <v>176.91671700000001</v>
      </c>
      <c r="AO415" s="11">
        <f>Table1[[#This Row],[Total (HRK million)                                         ]]*1000000/Table1[[#This Row],[Population 2017               ]]</f>
        <v>4717.904930798155</v>
      </c>
      <c r="AP415" s="10">
        <v>177.42782800000001</v>
      </c>
      <c r="AQ415" s="11">
        <f>Table1[[#This Row],[Total (HRK million)                                          ]]*1000000/Table1[[#This Row],[Population 2017               ]]</f>
        <v>4731.5349209312244</v>
      </c>
      <c r="AR415" s="10">
        <f>Table1[[#This Row],[Total (HRK million)                                         ]]-Table1[[#This Row],[Total (HRK million)                                          ]]</f>
        <v>-0.51111099999999965</v>
      </c>
      <c r="AS415" s="11">
        <f>Table1[[#This Row],[Total (HRK million)                                                  ]]*1000000/Table1[[#This Row],[Population 2017               ]]</f>
        <v>-13.629990133070207</v>
      </c>
      <c r="AT415" s="45">
        <v>37598</v>
      </c>
      <c r="AU415" s="46">
        <v>204.52896799999999</v>
      </c>
      <c r="AV415" s="13">
        <f>Table1[[#This Row],[Total (HRK million)                                ]]*1000000/Table1[[#This Row],[Population 2016]]</f>
        <v>5439.8895685940743</v>
      </c>
      <c r="AW415" s="46">
        <v>225.12617599999999</v>
      </c>
      <c r="AX415" s="13">
        <f>Table1[[#This Row],[Total (HRK million)                                                        ]]*1000000/Table1[[#This Row],[Population 2016]]</f>
        <v>5987.7167934464596</v>
      </c>
      <c r="AY415" s="82">
        <f>Table1[[#This Row],[Total (HRK million)                                ]]-Table1[[#This Row],[Total (HRK million)                                                        ]]</f>
        <v>-20.597207999999995</v>
      </c>
      <c r="AZ415" s="13">
        <f>Table1[[#This Row],[Total (HRK million)                                                                      ]]*1000000/Table1[[#This Row],[Population 2016]]</f>
        <v>-547.82722485238571</v>
      </c>
      <c r="BA415" s="68">
        <v>37728</v>
      </c>
      <c r="BB415" s="52">
        <v>210.63564299999999</v>
      </c>
      <c r="BC415" s="13">
        <f>Table1[[#This Row],[Total (HRK million)                                                           ]]*1000000/Table1[[#This Row],[Population 2015]]</f>
        <v>5583.005804707379</v>
      </c>
      <c r="BD415" s="52">
        <v>206.50163800000001</v>
      </c>
      <c r="BE415" s="13">
        <f>Table1[[#This Row],[Total (HRK million) ]]*1000000/Table1[[#This Row],[Population 2015]]</f>
        <v>5473.4318808312128</v>
      </c>
      <c r="BF415" s="82">
        <f>Table1[[#This Row],[Total (HRK million)                                                           ]]-Table1[[#This Row],[Total (HRK million) ]]</f>
        <v>4.1340049999999735</v>
      </c>
      <c r="BG415" s="13">
        <f>Table1[[#This Row],[Total (HRK million)     ]]*1000000/Table1[[#This Row],[Population 2015]]</f>
        <v>109.57392387616554</v>
      </c>
      <c r="BH415" s="68">
        <v>37801</v>
      </c>
      <c r="BI415" s="88">
        <v>169.82647600000001</v>
      </c>
      <c r="BJ415" s="12">
        <f>Table1[[#This Row],[Total (HRK million)                                  ]]*1000000/Table1[[#This Row],[Population 2014]]</f>
        <v>4492.6450622999391</v>
      </c>
      <c r="BK415" s="88">
        <v>149.75495799999999</v>
      </c>
      <c r="BL415" s="12">
        <f>Table1[[#This Row],[Total (HRK million)    ]]*1000000/Table1[[#This Row],[Population 2014]]</f>
        <v>3961.666569667469</v>
      </c>
      <c r="BM415" s="88">
        <f>Table1[[#This Row],[Total (HRK million)                                  ]]-Table1[[#This Row],[Total (HRK million)    ]]</f>
        <v>20.071518000000026</v>
      </c>
      <c r="BN415" s="12">
        <f>Table1[[#This Row],[Total (HRK million)      ]]*1000000/Table1[[#This Row],[Population 2014]]</f>
        <v>530.97849263247076</v>
      </c>
      <c r="BO415" s="94">
        <v>5</v>
      </c>
      <c r="BP415" s="53">
        <v>5</v>
      </c>
      <c r="BQ415" s="55">
        <v>5</v>
      </c>
      <c r="BR415" s="26">
        <v>5</v>
      </c>
      <c r="BS415" s="13">
        <v>5</v>
      </c>
      <c r="BT415" s="13">
        <v>4</v>
      </c>
      <c r="BU415" s="13">
        <v>5</v>
      </c>
      <c r="BV415" s="13">
        <v>3</v>
      </c>
      <c r="BW415" s="56">
        <v>2</v>
      </c>
    </row>
    <row r="416" spans="1:75" x14ac:dyDescent="0.25">
      <c r="A416" s="14" t="s">
        <v>608</v>
      </c>
      <c r="B416" s="15" t="s">
        <v>666</v>
      </c>
      <c r="C416" s="15" t="s">
        <v>410</v>
      </c>
      <c r="D416" s="45">
        <v>1734</v>
      </c>
      <c r="E416" s="44">
        <v>14.296420699999999</v>
      </c>
      <c r="F416" s="40">
        <f>Table1[[#This Row],[Total (HRK million)]]*1000000/Table1[[#This Row],[Population 2022]]</f>
        <v>8244.7639561707038</v>
      </c>
      <c r="G416" s="44">
        <v>16.264369049999999</v>
      </c>
      <c r="H416" s="40">
        <f>Table1[[#This Row],[Total (HRK million)                ]]*1000000/Table1[[#This Row],[Population 2022]]</f>
        <v>9379.6822664359861</v>
      </c>
      <c r="I416" s="44">
        <v>-1.9679483500000015</v>
      </c>
      <c r="J416" s="40">
        <f>Table1[[#This Row],[Total (HRK million)                           ]]*1000000/Table1[[#This Row],[Population 2022]]</f>
        <v>-1134.9183102652835</v>
      </c>
      <c r="K416" s="45">
        <v>1775</v>
      </c>
      <c r="L416" s="44">
        <v>14.337429</v>
      </c>
      <c r="M416" s="40">
        <f>Table1[[#This Row],[Total (HRK million)  ]]*1000000/Table1[[#This Row],[Population 2021]]</f>
        <v>8077.4247887323945</v>
      </c>
      <c r="N416" s="44">
        <v>20.790113999999999</v>
      </c>
      <c r="O416" s="40">
        <f>Table1[[#This Row],[Total (HRK million)                 ]]*1000000/Table1[[#This Row],[Population 2021]]</f>
        <v>11712.740281690141</v>
      </c>
      <c r="P416" s="44">
        <v>-6.4526849999999989</v>
      </c>
      <c r="Q416" s="40">
        <f>Table1[[#This Row],[Total (HRK million)                            ]]*1000000/Table1[[#This Row],[Population 2021]]</f>
        <v>-3635.3154929577458</v>
      </c>
      <c r="R416" s="64">
        <v>1821</v>
      </c>
      <c r="S416" s="35">
        <v>12.487607000000001</v>
      </c>
      <c r="T416" s="36">
        <f>Table1[[#This Row],[Total (HRK million)   ]]*1000000/Table1[[#This Row],[Population 2020]]</f>
        <v>6857.5546403075232</v>
      </c>
      <c r="U416" s="35">
        <v>16.080728000000001</v>
      </c>
      <c r="V416" s="36">
        <f>Table1[[#This Row],[Total (HRK million)                  ]]*1000000/Table1[[#This Row],[Population 2020]]</f>
        <v>8830.7127951674902</v>
      </c>
      <c r="W416" s="35">
        <f>Table1[[#This Row],[Total (HRK million)   ]]-Table1[[#This Row],[Total (HRK million)                  ]]</f>
        <v>-3.593121</v>
      </c>
      <c r="X416" s="36">
        <f>Table1[[#This Row],[Total (HRK million)                             ]]*1000000/Table1[[#This Row],[Population 2020]]</f>
        <v>-1973.158154859967</v>
      </c>
      <c r="Y416" s="68">
        <v>1863</v>
      </c>
      <c r="Z416" s="7">
        <v>14.139899</v>
      </c>
      <c r="AA416" s="6">
        <f>Table1[[#This Row],[Total (HRK million)                     ]]*1000000/Table1[[#This Row],[Population 2019                 ]]</f>
        <v>7589.8545356951154</v>
      </c>
      <c r="AB416" s="7">
        <v>12.858358000000001</v>
      </c>
      <c r="AC416" s="6">
        <f>Table1[[#This Row],[Total (HRK million)                                   ]]*1000000/Table1[[#This Row],[Population 2019                 ]]</f>
        <v>6901.9634997316152</v>
      </c>
      <c r="AD416" s="7">
        <f>Table1[[#This Row],[Total (HRK million)                     ]]-Table1[[#This Row],[Total (HRK million)                                   ]]</f>
        <v>1.2815409999999989</v>
      </c>
      <c r="AE416" s="8">
        <f>Table1[[#This Row],[Total (HRK million)                       ]]*1000000/Table1[[#This Row],[Population 2019                 ]]</f>
        <v>687.89103596349912</v>
      </c>
      <c r="AF416" s="6">
        <v>1926</v>
      </c>
      <c r="AG416" s="7">
        <v>7.9203380000000001</v>
      </c>
      <c r="AH416" s="6">
        <f>Table1[[#This Row],[Total (HRK million)                                 ]]*1000000/Table1[[#This Row],[Population 2018]]</f>
        <v>4112.3250259605402</v>
      </c>
      <c r="AI416" s="7">
        <v>10.370734000000001</v>
      </c>
      <c r="AJ416" s="6">
        <f>Table1[[#This Row],[Total (HRK million)                                     ]]*1000000/Table1[[#This Row],[Population 2018]]</f>
        <v>5384.5970924195226</v>
      </c>
      <c r="AK416" s="7">
        <f>Table1[[#This Row],[Total (HRK million)                                 ]]-Table1[[#This Row],[Total (HRK million)                                     ]]</f>
        <v>-2.4503960000000005</v>
      </c>
      <c r="AL416" s="8">
        <f>Table1[[#This Row],[Total (HRK million)                                      ]]*1000000/Table1[[#This Row],[Population 2018]]</f>
        <v>-1272.2720664589826</v>
      </c>
      <c r="AM416" s="9">
        <v>1970</v>
      </c>
      <c r="AN416" s="10">
        <v>6.3894460000000004</v>
      </c>
      <c r="AO416" s="11">
        <f>Table1[[#This Row],[Total (HRK million)                                         ]]*1000000/Table1[[#This Row],[Population 2017               ]]</f>
        <v>3243.3736040609137</v>
      </c>
      <c r="AP416" s="10">
        <v>5.2176809999999998</v>
      </c>
      <c r="AQ416" s="11">
        <f>Table1[[#This Row],[Total (HRK million)                                          ]]*1000000/Table1[[#This Row],[Population 2017               ]]</f>
        <v>2648.5690355329948</v>
      </c>
      <c r="AR416" s="10">
        <f>Table1[[#This Row],[Total (HRK million)                                         ]]-Table1[[#This Row],[Total (HRK million)                                          ]]</f>
        <v>1.1717650000000006</v>
      </c>
      <c r="AS416" s="11">
        <f>Table1[[#This Row],[Total (HRK million)                                                  ]]*1000000/Table1[[#This Row],[Population 2017               ]]</f>
        <v>594.80456852791917</v>
      </c>
      <c r="AT416" s="45">
        <v>2012</v>
      </c>
      <c r="AU416" s="46">
        <v>4.2620139999999997</v>
      </c>
      <c r="AV416" s="13">
        <f>Table1[[#This Row],[Total (HRK million)                                ]]*1000000/Table1[[#This Row],[Population 2016]]</f>
        <v>2118.2972166998011</v>
      </c>
      <c r="AW416" s="46">
        <v>4.4137040000000001</v>
      </c>
      <c r="AX416" s="13">
        <f>Table1[[#This Row],[Total (HRK million)                                                        ]]*1000000/Table1[[#This Row],[Population 2016]]</f>
        <v>2193.6898608349902</v>
      </c>
      <c r="AY416" s="82">
        <f>Table1[[#This Row],[Total (HRK million)                                ]]-Table1[[#This Row],[Total (HRK million)                                                        ]]</f>
        <v>-0.15169000000000032</v>
      </c>
      <c r="AZ416" s="13">
        <f>Table1[[#This Row],[Total (HRK million)                                                                      ]]*1000000/Table1[[#This Row],[Population 2016]]</f>
        <v>-75.39264413518903</v>
      </c>
      <c r="BA416" s="68">
        <v>2037</v>
      </c>
      <c r="BB416" s="52">
        <v>5.9560529999999998</v>
      </c>
      <c r="BC416" s="13">
        <f>Table1[[#This Row],[Total (HRK million)                                                           ]]*1000000/Table1[[#This Row],[Population 2015]]</f>
        <v>2923.9337260677466</v>
      </c>
      <c r="BD416" s="52">
        <v>6.2127780000000001</v>
      </c>
      <c r="BE416" s="13">
        <f>Table1[[#This Row],[Total (HRK million) ]]*1000000/Table1[[#This Row],[Population 2015]]</f>
        <v>3049.9646539027981</v>
      </c>
      <c r="BF416" s="82">
        <f>Table1[[#This Row],[Total (HRK million)                                                           ]]-Table1[[#This Row],[Total (HRK million) ]]</f>
        <v>-0.25672500000000031</v>
      </c>
      <c r="BG416" s="13">
        <f>Table1[[#This Row],[Total (HRK million)     ]]*1000000/Table1[[#This Row],[Population 2015]]</f>
        <v>-126.0309278350517</v>
      </c>
      <c r="BH416" s="68">
        <v>2072</v>
      </c>
      <c r="BI416" s="88">
        <v>3.9492759999999998</v>
      </c>
      <c r="BJ416" s="12">
        <f>Table1[[#This Row],[Total (HRK million)                                  ]]*1000000/Table1[[#This Row],[Population 2014]]</f>
        <v>1906.0212355212354</v>
      </c>
      <c r="BK416" s="88">
        <v>3.929567</v>
      </c>
      <c r="BL416" s="12">
        <f>Table1[[#This Row],[Total (HRK million)    ]]*1000000/Table1[[#This Row],[Population 2014]]</f>
        <v>1896.50916988417</v>
      </c>
      <c r="BM416" s="88">
        <f>Table1[[#This Row],[Total (HRK million)                                  ]]-Table1[[#This Row],[Total (HRK million)    ]]</f>
        <v>1.9708999999999754E-2</v>
      </c>
      <c r="BN416" s="12">
        <f>Table1[[#This Row],[Total (HRK million)      ]]*1000000/Table1[[#This Row],[Population 2014]]</f>
        <v>9.5120656370655201</v>
      </c>
      <c r="BO416" s="94">
        <v>5</v>
      </c>
      <c r="BP416" s="53">
        <v>5</v>
      </c>
      <c r="BQ416" s="55">
        <v>5</v>
      </c>
      <c r="BR416" s="26">
        <v>4</v>
      </c>
      <c r="BS416" s="13">
        <v>5</v>
      </c>
      <c r="BT416" s="13">
        <v>3</v>
      </c>
      <c r="BU416" s="13">
        <v>3</v>
      </c>
      <c r="BV416" s="13">
        <v>3</v>
      </c>
      <c r="BW416" s="56">
        <v>1</v>
      </c>
    </row>
    <row r="417" spans="1:75" x14ac:dyDescent="0.25">
      <c r="A417" s="14" t="s">
        <v>608</v>
      </c>
      <c r="B417" s="15" t="s">
        <v>660</v>
      </c>
      <c r="C417" s="15" t="s">
        <v>487</v>
      </c>
      <c r="D417" s="47">
        <v>4541</v>
      </c>
      <c r="E417" s="46">
        <v>28.636122850000003</v>
      </c>
      <c r="F417" s="36">
        <f>Table1[[#This Row],[Total (HRK million)]]*1000000/Table1[[#This Row],[Population 2022]]</f>
        <v>6306.1270314908616</v>
      </c>
      <c r="G417" s="46">
        <v>19.851526879999998</v>
      </c>
      <c r="H417" s="36">
        <f>Table1[[#This Row],[Total (HRK million)                ]]*1000000/Table1[[#This Row],[Population 2022]]</f>
        <v>4371.6201012992733</v>
      </c>
      <c r="I417" s="46">
        <v>8.7845959700000034</v>
      </c>
      <c r="J417" s="36">
        <f>Table1[[#This Row],[Total (HRK million)                           ]]*1000000/Table1[[#This Row],[Population 2022]]</f>
        <v>1934.5069301915883</v>
      </c>
      <c r="K417" s="47">
        <v>4511</v>
      </c>
      <c r="L417" s="46">
        <v>30.279064000000002</v>
      </c>
      <c r="M417" s="36">
        <f>Table1[[#This Row],[Total (HRK million)  ]]*1000000/Table1[[#This Row],[Population 2021]]</f>
        <v>6712.2731101751278</v>
      </c>
      <c r="N417" s="46">
        <v>33.266128000000002</v>
      </c>
      <c r="O417" s="36">
        <f>Table1[[#This Row],[Total (HRK million)                 ]]*1000000/Table1[[#This Row],[Population 2021]]</f>
        <v>7374.446464198626</v>
      </c>
      <c r="P417" s="46">
        <v>-2.9870640000000002</v>
      </c>
      <c r="Q417" s="36">
        <f>Table1[[#This Row],[Total (HRK million)                            ]]*1000000/Table1[[#This Row],[Population 2021]]</f>
        <v>-662.17335402349806</v>
      </c>
      <c r="R417" s="64">
        <v>4685</v>
      </c>
      <c r="S417" s="35">
        <v>17.495992000000001</v>
      </c>
      <c r="T417" s="36">
        <f>Table1[[#This Row],[Total (HRK million)   ]]*1000000/Table1[[#This Row],[Population 2020]]</f>
        <v>3734.4700106723585</v>
      </c>
      <c r="U417" s="35">
        <v>20.379470000000001</v>
      </c>
      <c r="V417" s="36">
        <f>Table1[[#This Row],[Total (HRK million)                  ]]*1000000/Table1[[#This Row],[Population 2020]]</f>
        <v>4349.9402347918895</v>
      </c>
      <c r="W417" s="35">
        <f>Table1[[#This Row],[Total (HRK million)   ]]-Table1[[#This Row],[Total (HRK million)                  ]]</f>
        <v>-2.8834780000000002</v>
      </c>
      <c r="X417" s="36">
        <f>Table1[[#This Row],[Total (HRK million)                             ]]*1000000/Table1[[#This Row],[Population 2020]]</f>
        <v>-615.47022411953037</v>
      </c>
      <c r="Y417" s="68">
        <v>4655</v>
      </c>
      <c r="Z417" s="7">
        <v>24.628810999999999</v>
      </c>
      <c r="AA417" s="6">
        <f>Table1[[#This Row],[Total (HRK million)                     ]]*1000000/Table1[[#This Row],[Population 2019                 ]]</f>
        <v>5290.8294307196566</v>
      </c>
      <c r="AB417" s="7">
        <v>19.748322999999999</v>
      </c>
      <c r="AC417" s="6">
        <f>Table1[[#This Row],[Total (HRK million)                                   ]]*1000000/Table1[[#This Row],[Population 2019                 ]]</f>
        <v>4242.3894736842103</v>
      </c>
      <c r="AD417" s="7">
        <f>Table1[[#This Row],[Total (HRK million)                     ]]-Table1[[#This Row],[Total (HRK million)                                   ]]</f>
        <v>4.8804879999999997</v>
      </c>
      <c r="AE417" s="8">
        <f>Table1[[#This Row],[Total (HRK million)                       ]]*1000000/Table1[[#This Row],[Population 2019                 ]]</f>
        <v>1048.4399570354458</v>
      </c>
      <c r="AF417" s="6">
        <v>4621</v>
      </c>
      <c r="AG417" s="7">
        <v>19.568083999999999</v>
      </c>
      <c r="AH417" s="6">
        <f>Table1[[#This Row],[Total (HRK million)                                 ]]*1000000/Table1[[#This Row],[Population 2018]]</f>
        <v>4234.5994373512231</v>
      </c>
      <c r="AI417" s="7">
        <v>18.765343000000001</v>
      </c>
      <c r="AJ417" s="6">
        <f>Table1[[#This Row],[Total (HRK million)                                     ]]*1000000/Table1[[#This Row],[Population 2018]]</f>
        <v>4060.8835749837699</v>
      </c>
      <c r="AK417" s="7">
        <f>Table1[[#This Row],[Total (HRK million)                                 ]]-Table1[[#This Row],[Total (HRK million)                                     ]]</f>
        <v>0.80274099999999748</v>
      </c>
      <c r="AL417" s="8">
        <f>Table1[[#This Row],[Total (HRK million)                                      ]]*1000000/Table1[[#This Row],[Population 2018]]</f>
        <v>173.71586236745239</v>
      </c>
      <c r="AM417" s="9">
        <v>4677</v>
      </c>
      <c r="AN417" s="10">
        <v>18.694521999999999</v>
      </c>
      <c r="AO417" s="11">
        <f>Table1[[#This Row],[Total (HRK million)                                         ]]*1000000/Table1[[#This Row],[Population 2017               ]]</f>
        <v>3997.1182381868721</v>
      </c>
      <c r="AP417" s="10">
        <v>22.470692</v>
      </c>
      <c r="AQ417" s="11">
        <f>Table1[[#This Row],[Total (HRK million)                                          ]]*1000000/Table1[[#This Row],[Population 2017               ]]</f>
        <v>4804.5097284584135</v>
      </c>
      <c r="AR417" s="10">
        <f>Table1[[#This Row],[Total (HRK million)                                         ]]-Table1[[#This Row],[Total (HRK million)                                          ]]</f>
        <v>-3.7761700000000005</v>
      </c>
      <c r="AS417" s="11">
        <f>Table1[[#This Row],[Total (HRK million)                                                  ]]*1000000/Table1[[#This Row],[Population 2017               ]]</f>
        <v>-807.39149027154167</v>
      </c>
      <c r="AT417" s="45">
        <v>4735</v>
      </c>
      <c r="AU417" s="46">
        <v>16.257746000000001</v>
      </c>
      <c r="AV417" s="13">
        <f>Table1[[#This Row],[Total (HRK million)                                ]]*1000000/Table1[[#This Row],[Population 2016]]</f>
        <v>3433.5260823653643</v>
      </c>
      <c r="AW417" s="46">
        <v>16.150148999999999</v>
      </c>
      <c r="AX417" s="13">
        <f>Table1[[#This Row],[Total (HRK million)                                                        ]]*1000000/Table1[[#This Row],[Population 2016]]</f>
        <v>3410.8023231256598</v>
      </c>
      <c r="AY417" s="82">
        <f>Table1[[#This Row],[Total (HRK million)                                ]]-Table1[[#This Row],[Total (HRK million)                                                        ]]</f>
        <v>0.10759700000000194</v>
      </c>
      <c r="AZ417" s="13">
        <f>Table1[[#This Row],[Total (HRK million)                                                                      ]]*1000000/Table1[[#This Row],[Population 2016]]</f>
        <v>22.723759239704737</v>
      </c>
      <c r="BA417" s="68">
        <v>4741</v>
      </c>
      <c r="BB417" s="52">
        <v>14.126576999999999</v>
      </c>
      <c r="BC417" s="13">
        <f>Table1[[#This Row],[Total (HRK million)                                                           ]]*1000000/Table1[[#This Row],[Population 2015]]</f>
        <v>2979.661885678127</v>
      </c>
      <c r="BD417" s="52">
        <v>13.188435999999999</v>
      </c>
      <c r="BE417" s="13">
        <f>Table1[[#This Row],[Total (HRK million) ]]*1000000/Table1[[#This Row],[Population 2015]]</f>
        <v>2781.783589959924</v>
      </c>
      <c r="BF417" s="82">
        <f>Table1[[#This Row],[Total (HRK million)                                                           ]]-Table1[[#This Row],[Total (HRK million) ]]</f>
        <v>0.93814099999999989</v>
      </c>
      <c r="BG417" s="13">
        <f>Table1[[#This Row],[Total (HRK million)     ]]*1000000/Table1[[#This Row],[Population 2015]]</f>
        <v>197.87829571820288</v>
      </c>
      <c r="BH417" s="68">
        <v>4800</v>
      </c>
      <c r="BI417" s="88">
        <v>13.647606</v>
      </c>
      <c r="BJ417" s="12">
        <f>Table1[[#This Row],[Total (HRK million)                                  ]]*1000000/Table1[[#This Row],[Population 2014]]</f>
        <v>2843.2512499999998</v>
      </c>
      <c r="BK417" s="88">
        <v>11.132092</v>
      </c>
      <c r="BL417" s="12">
        <f>Table1[[#This Row],[Total (HRK million)    ]]*1000000/Table1[[#This Row],[Population 2014]]</f>
        <v>2319.1858333333334</v>
      </c>
      <c r="BM417" s="88">
        <f>Table1[[#This Row],[Total (HRK million)                                  ]]-Table1[[#This Row],[Total (HRK million)    ]]</f>
        <v>2.5155139999999996</v>
      </c>
      <c r="BN417" s="12">
        <f>Table1[[#This Row],[Total (HRK million)      ]]*1000000/Table1[[#This Row],[Population 2014]]</f>
        <v>524.06541666666658</v>
      </c>
      <c r="BO417" s="94">
        <v>4</v>
      </c>
      <c r="BP417" s="53">
        <v>4</v>
      </c>
      <c r="BQ417" s="55">
        <v>4</v>
      </c>
      <c r="BR417" s="26">
        <v>2</v>
      </c>
      <c r="BS417" s="13">
        <v>2</v>
      </c>
      <c r="BT417" s="13">
        <v>0</v>
      </c>
      <c r="BU417" s="13">
        <v>2</v>
      </c>
      <c r="BV417" s="13">
        <v>3</v>
      </c>
      <c r="BW417" s="56">
        <v>2</v>
      </c>
    </row>
    <row r="418" spans="1:75" x14ac:dyDescent="0.25">
      <c r="A418" s="14" t="s">
        <v>608</v>
      </c>
      <c r="B418" s="15" t="s">
        <v>660</v>
      </c>
      <c r="C418" s="15" t="s">
        <v>488</v>
      </c>
      <c r="D418" s="47">
        <v>1604</v>
      </c>
      <c r="E418" s="46">
        <v>10.255389039999999</v>
      </c>
      <c r="F418" s="36">
        <f>Table1[[#This Row],[Total (HRK million)]]*1000000/Table1[[#This Row],[Population 2022]]</f>
        <v>6393.6340648379046</v>
      </c>
      <c r="G418" s="46">
        <v>16.160649589999998</v>
      </c>
      <c r="H418" s="36">
        <f>Table1[[#This Row],[Total (HRK million)                ]]*1000000/Table1[[#This Row],[Population 2022]]</f>
        <v>10075.217948877804</v>
      </c>
      <c r="I418" s="46">
        <v>-5.9052605500000004</v>
      </c>
      <c r="J418" s="36">
        <f>Table1[[#This Row],[Total (HRK million)                           ]]*1000000/Table1[[#This Row],[Population 2022]]</f>
        <v>-3681.5838840399006</v>
      </c>
      <c r="K418" s="47">
        <v>1613</v>
      </c>
      <c r="L418" s="46">
        <v>13.579374</v>
      </c>
      <c r="M418" s="36">
        <f>Table1[[#This Row],[Total (HRK million)  ]]*1000000/Table1[[#This Row],[Population 2021]]</f>
        <v>8418.7067575945439</v>
      </c>
      <c r="N418" s="46">
        <v>13.594885</v>
      </c>
      <c r="O418" s="36">
        <f>Table1[[#This Row],[Total (HRK million)                 ]]*1000000/Table1[[#This Row],[Population 2021]]</f>
        <v>8428.3230006199628</v>
      </c>
      <c r="P418" s="46">
        <v>-1.5511000000000053E-2</v>
      </c>
      <c r="Q418" s="36">
        <f>Table1[[#This Row],[Total (HRK million)                            ]]*1000000/Table1[[#This Row],[Population 2021]]</f>
        <v>-9.6162430254185072</v>
      </c>
      <c r="R418" s="64">
        <v>1752</v>
      </c>
      <c r="S418" s="35">
        <v>7.1059029999999996</v>
      </c>
      <c r="T418" s="36">
        <f>Table1[[#This Row],[Total (HRK million)   ]]*1000000/Table1[[#This Row],[Population 2020]]</f>
        <v>4055.880707762557</v>
      </c>
      <c r="U418" s="35">
        <v>7.6387580000000002</v>
      </c>
      <c r="V418" s="36">
        <f>Table1[[#This Row],[Total (HRK million)                  ]]*1000000/Table1[[#This Row],[Population 2020]]</f>
        <v>4360.0216894977166</v>
      </c>
      <c r="W418" s="35">
        <f>Table1[[#This Row],[Total (HRK million)   ]]-Table1[[#This Row],[Total (HRK million)                  ]]</f>
        <v>-0.53285500000000052</v>
      </c>
      <c r="X418" s="36">
        <f>Table1[[#This Row],[Total (HRK million)                             ]]*1000000/Table1[[#This Row],[Population 2020]]</f>
        <v>-304.1409817351601</v>
      </c>
      <c r="Y418" s="68">
        <v>1750</v>
      </c>
      <c r="Z418" s="7">
        <v>7.2164250000000001</v>
      </c>
      <c r="AA418" s="6">
        <f>Table1[[#This Row],[Total (HRK million)                     ]]*1000000/Table1[[#This Row],[Population 2019                 ]]</f>
        <v>4123.6714285714288</v>
      </c>
      <c r="AB418" s="7">
        <v>7.6989080000000003</v>
      </c>
      <c r="AC418" s="6">
        <f>Table1[[#This Row],[Total (HRK million)                                   ]]*1000000/Table1[[#This Row],[Population 2019                 ]]</f>
        <v>4399.3760000000002</v>
      </c>
      <c r="AD418" s="7">
        <f>Table1[[#This Row],[Total (HRK million)                     ]]-Table1[[#This Row],[Total (HRK million)                                   ]]</f>
        <v>-0.48248300000000022</v>
      </c>
      <c r="AE418" s="8">
        <f>Table1[[#This Row],[Total (HRK million)                       ]]*1000000/Table1[[#This Row],[Population 2019                 ]]</f>
        <v>-275.70457142857157</v>
      </c>
      <c r="AF418" s="6">
        <v>1757</v>
      </c>
      <c r="AG418" s="7">
        <v>11.052878</v>
      </c>
      <c r="AH418" s="6">
        <f>Table1[[#This Row],[Total (HRK million)                                 ]]*1000000/Table1[[#This Row],[Population 2018]]</f>
        <v>6290.767216846898</v>
      </c>
      <c r="AI418" s="7">
        <v>11.632666</v>
      </c>
      <c r="AJ418" s="6">
        <f>Table1[[#This Row],[Total (HRK million)                                     ]]*1000000/Table1[[#This Row],[Population 2018]]</f>
        <v>6620.7546955036996</v>
      </c>
      <c r="AK418" s="7">
        <f>Table1[[#This Row],[Total (HRK million)                                 ]]-Table1[[#This Row],[Total (HRK million)                                     ]]</f>
        <v>-0.57978800000000064</v>
      </c>
      <c r="AL418" s="8">
        <f>Table1[[#This Row],[Total (HRK million)                                      ]]*1000000/Table1[[#This Row],[Population 2018]]</f>
        <v>-329.98747865680167</v>
      </c>
      <c r="AM418" s="9">
        <v>1756</v>
      </c>
      <c r="AN418" s="10">
        <v>11.555210000000001</v>
      </c>
      <c r="AO418" s="11">
        <f>Table1[[#This Row],[Total (HRK million)                                         ]]*1000000/Table1[[#This Row],[Population 2017               ]]</f>
        <v>6580.4157175398632</v>
      </c>
      <c r="AP418" s="10">
        <v>11.299818999999999</v>
      </c>
      <c r="AQ418" s="11">
        <f>Table1[[#This Row],[Total (HRK million)                                          ]]*1000000/Table1[[#This Row],[Population 2017               ]]</f>
        <v>6434.9766514806379</v>
      </c>
      <c r="AR418" s="10">
        <f>Table1[[#This Row],[Total (HRK million)                                         ]]-Table1[[#This Row],[Total (HRK million)                                          ]]</f>
        <v>0.25539100000000126</v>
      </c>
      <c r="AS418" s="11">
        <f>Table1[[#This Row],[Total (HRK million)                                                  ]]*1000000/Table1[[#This Row],[Population 2017               ]]</f>
        <v>145.43906605922623</v>
      </c>
      <c r="AT418" s="45">
        <v>1780</v>
      </c>
      <c r="AU418" s="46">
        <v>5.3922309999999998</v>
      </c>
      <c r="AV418" s="13">
        <f>Table1[[#This Row],[Total (HRK million)                                ]]*1000000/Table1[[#This Row],[Population 2016]]</f>
        <v>3029.3432584269663</v>
      </c>
      <c r="AW418" s="46">
        <v>6.3038679999999996</v>
      </c>
      <c r="AX418" s="13">
        <f>Table1[[#This Row],[Total (HRK million)                                                        ]]*1000000/Table1[[#This Row],[Population 2016]]</f>
        <v>3541.4988764044942</v>
      </c>
      <c r="AY418" s="82">
        <f>Table1[[#This Row],[Total (HRK million)                                ]]-Table1[[#This Row],[Total (HRK million)                                                        ]]</f>
        <v>-0.91163699999999981</v>
      </c>
      <c r="AZ418" s="13">
        <f>Table1[[#This Row],[Total (HRK million)                                                                      ]]*1000000/Table1[[#This Row],[Population 2016]]</f>
        <v>-512.15561797752798</v>
      </c>
      <c r="BA418" s="68">
        <v>1802</v>
      </c>
      <c r="BB418" s="52">
        <v>5.9474790000000004</v>
      </c>
      <c r="BC418" s="13">
        <f>Table1[[#This Row],[Total (HRK million)                                                           ]]*1000000/Table1[[#This Row],[Population 2015]]</f>
        <v>3300.4877913429523</v>
      </c>
      <c r="BD418" s="52">
        <v>6.5799580000000004</v>
      </c>
      <c r="BE418" s="13">
        <f>Table1[[#This Row],[Total (HRK million) ]]*1000000/Table1[[#This Row],[Population 2015]]</f>
        <v>3651.4750277469479</v>
      </c>
      <c r="BF418" s="82">
        <f>Table1[[#This Row],[Total (HRK million)                                                           ]]-Table1[[#This Row],[Total (HRK million) ]]</f>
        <v>-0.63247900000000001</v>
      </c>
      <c r="BG418" s="13">
        <f>Table1[[#This Row],[Total (HRK million)     ]]*1000000/Table1[[#This Row],[Population 2015]]</f>
        <v>-350.98723640399555</v>
      </c>
      <c r="BH418" s="68">
        <v>1812</v>
      </c>
      <c r="BI418" s="88">
        <v>5.3089560000000002</v>
      </c>
      <c r="BJ418" s="12">
        <f>Table1[[#This Row],[Total (HRK million)                                  ]]*1000000/Table1[[#This Row],[Population 2014]]</f>
        <v>2929.8874172185429</v>
      </c>
      <c r="BK418" s="88">
        <v>5.8285830000000001</v>
      </c>
      <c r="BL418" s="12">
        <f>Table1[[#This Row],[Total (HRK million)    ]]*1000000/Table1[[#This Row],[Population 2014]]</f>
        <v>3216.6572847682119</v>
      </c>
      <c r="BM418" s="88">
        <f>Table1[[#This Row],[Total (HRK million)                                  ]]-Table1[[#This Row],[Total (HRK million)    ]]</f>
        <v>-0.51962699999999984</v>
      </c>
      <c r="BN418" s="12">
        <f>Table1[[#This Row],[Total (HRK million)      ]]*1000000/Table1[[#This Row],[Population 2014]]</f>
        <v>-286.76986754966879</v>
      </c>
      <c r="BO418" s="94">
        <v>3</v>
      </c>
      <c r="BP418" s="53">
        <v>3</v>
      </c>
      <c r="BQ418" s="55">
        <v>5</v>
      </c>
      <c r="BR418" s="26">
        <v>5</v>
      </c>
      <c r="BS418" s="13">
        <v>3</v>
      </c>
      <c r="BT418" s="13">
        <v>5</v>
      </c>
      <c r="BU418" s="13">
        <v>5</v>
      </c>
      <c r="BV418" s="13">
        <v>4</v>
      </c>
      <c r="BW418" s="56">
        <v>3</v>
      </c>
    </row>
    <row r="419" spans="1:75" x14ac:dyDescent="0.25">
      <c r="A419" s="14" t="s">
        <v>608</v>
      </c>
      <c r="B419" s="15" t="s">
        <v>659</v>
      </c>
      <c r="C419" s="15" t="s">
        <v>543</v>
      </c>
      <c r="D419" s="45">
        <v>2556</v>
      </c>
      <c r="E419" s="44">
        <v>11.644821929999999</v>
      </c>
      <c r="F419" s="40">
        <f>Table1[[#This Row],[Total (HRK million)]]*1000000/Table1[[#This Row],[Population 2022]]</f>
        <v>4555.8771244131458</v>
      </c>
      <c r="G419" s="44">
        <v>10.51172921</v>
      </c>
      <c r="H419" s="40">
        <f>Table1[[#This Row],[Total (HRK million)                ]]*1000000/Table1[[#This Row],[Population 2022]]</f>
        <v>4112.5701134585297</v>
      </c>
      <c r="I419" s="44">
        <v>1.1330927199999987</v>
      </c>
      <c r="J419" s="40">
        <f>Table1[[#This Row],[Total (HRK million)                           ]]*1000000/Table1[[#This Row],[Population 2022]]</f>
        <v>443.30701095461615</v>
      </c>
      <c r="K419" s="45">
        <v>2636</v>
      </c>
      <c r="L419" s="44">
        <v>8.7367939999999997</v>
      </c>
      <c r="M419" s="40">
        <f>Table1[[#This Row],[Total (HRK million)  ]]*1000000/Table1[[#This Row],[Population 2021]]</f>
        <v>3314.4135053110772</v>
      </c>
      <c r="N419" s="44">
        <v>9.1343460000000007</v>
      </c>
      <c r="O419" s="40">
        <f>Table1[[#This Row],[Total (HRK million)                 ]]*1000000/Table1[[#This Row],[Population 2021]]</f>
        <v>3465.2298937784522</v>
      </c>
      <c r="P419" s="44">
        <v>-0.39755200000000102</v>
      </c>
      <c r="Q419" s="40">
        <f>Table1[[#This Row],[Total (HRK million)                            ]]*1000000/Table1[[#This Row],[Population 2021]]</f>
        <v>-150.81638846737519</v>
      </c>
      <c r="R419" s="64">
        <v>2752</v>
      </c>
      <c r="S419" s="35">
        <v>12.182814</v>
      </c>
      <c r="T419" s="36">
        <f>Table1[[#This Row],[Total (HRK million)   ]]*1000000/Table1[[#This Row],[Population 2020]]</f>
        <v>4426.8946220930229</v>
      </c>
      <c r="U419" s="35">
        <v>16.561889000000001</v>
      </c>
      <c r="V419" s="36">
        <f>Table1[[#This Row],[Total (HRK million)                  ]]*1000000/Table1[[#This Row],[Population 2020]]</f>
        <v>6018.1282703488368</v>
      </c>
      <c r="W419" s="35">
        <f>Table1[[#This Row],[Total (HRK million)   ]]-Table1[[#This Row],[Total (HRK million)                  ]]</f>
        <v>-4.3790750000000003</v>
      </c>
      <c r="X419" s="36">
        <f>Table1[[#This Row],[Total (HRK million)                             ]]*1000000/Table1[[#This Row],[Population 2020]]</f>
        <v>-1591.2336482558139</v>
      </c>
      <c r="Y419" s="68">
        <v>2776</v>
      </c>
      <c r="Z419" s="7">
        <v>8.6348629999999993</v>
      </c>
      <c r="AA419" s="6">
        <f>Table1[[#This Row],[Total (HRK million)                     ]]*1000000/Table1[[#This Row],[Population 2019                 ]]</f>
        <v>3110.5414265129684</v>
      </c>
      <c r="AB419" s="7">
        <v>11.647341000000001</v>
      </c>
      <c r="AC419" s="6">
        <f>Table1[[#This Row],[Total (HRK million)                                   ]]*1000000/Table1[[#This Row],[Population 2019                 ]]</f>
        <v>4195.7280259365998</v>
      </c>
      <c r="AD419" s="7">
        <f>Table1[[#This Row],[Total (HRK million)                     ]]-Table1[[#This Row],[Total (HRK million)                                   ]]</f>
        <v>-3.0124780000000015</v>
      </c>
      <c r="AE419" s="8">
        <f>Table1[[#This Row],[Total (HRK million)                       ]]*1000000/Table1[[#This Row],[Population 2019                 ]]</f>
        <v>-1085.1865994236316</v>
      </c>
      <c r="AF419" s="6">
        <v>2813</v>
      </c>
      <c r="AG419" s="7">
        <v>9.0203009999999999</v>
      </c>
      <c r="AH419" s="6">
        <f>Table1[[#This Row],[Total (HRK million)                                 ]]*1000000/Table1[[#This Row],[Population 2018]]</f>
        <v>3206.648062566655</v>
      </c>
      <c r="AI419" s="7">
        <v>8.6039359999999991</v>
      </c>
      <c r="AJ419" s="6">
        <f>Table1[[#This Row],[Total (HRK million)                                     ]]*1000000/Table1[[#This Row],[Population 2018]]</f>
        <v>3058.6334873800215</v>
      </c>
      <c r="AK419" s="7">
        <f>Table1[[#This Row],[Total (HRK million)                                 ]]-Table1[[#This Row],[Total (HRK million)                                     ]]</f>
        <v>0.41636500000000076</v>
      </c>
      <c r="AL419" s="8">
        <f>Table1[[#This Row],[Total (HRK million)                                      ]]*1000000/Table1[[#This Row],[Population 2018]]</f>
        <v>148.01457518663375</v>
      </c>
      <c r="AM419" s="9">
        <v>2841</v>
      </c>
      <c r="AN419" s="10">
        <v>6.2514799999999999</v>
      </c>
      <c r="AO419" s="11">
        <f>Table1[[#This Row],[Total (HRK million)                                         ]]*1000000/Table1[[#This Row],[Population 2017               ]]</f>
        <v>2200.4505455825415</v>
      </c>
      <c r="AP419" s="10">
        <v>6.3712799999999996</v>
      </c>
      <c r="AQ419" s="11">
        <f>Table1[[#This Row],[Total (HRK million)                                          ]]*1000000/Table1[[#This Row],[Population 2017               ]]</f>
        <v>2242.6187961985215</v>
      </c>
      <c r="AR419" s="10">
        <f>Table1[[#This Row],[Total (HRK million)                                         ]]-Table1[[#This Row],[Total (HRK million)                                          ]]</f>
        <v>-0.11979999999999968</v>
      </c>
      <c r="AS419" s="11">
        <f>Table1[[#This Row],[Total (HRK million)                                                  ]]*1000000/Table1[[#This Row],[Population 2017               ]]</f>
        <v>-42.168250615980178</v>
      </c>
      <c r="AT419" s="45">
        <v>2915</v>
      </c>
      <c r="AU419" s="46">
        <v>5.3025320000000002</v>
      </c>
      <c r="AV419" s="13">
        <f>Table1[[#This Row],[Total (HRK million)                                ]]*1000000/Table1[[#This Row],[Population 2016]]</f>
        <v>1819.0504288164666</v>
      </c>
      <c r="AW419" s="46">
        <v>4.9823050000000002</v>
      </c>
      <c r="AX419" s="13">
        <f>Table1[[#This Row],[Total (HRK million)                                                        ]]*1000000/Table1[[#This Row],[Population 2016]]</f>
        <v>1709.1955403087479</v>
      </c>
      <c r="AY419" s="82">
        <f>Table1[[#This Row],[Total (HRK million)                                ]]-Table1[[#This Row],[Total (HRK million)                                                        ]]</f>
        <v>0.32022700000000004</v>
      </c>
      <c r="AZ419" s="13">
        <f>Table1[[#This Row],[Total (HRK million)                                                                      ]]*1000000/Table1[[#This Row],[Population 2016]]</f>
        <v>109.85488850771871</v>
      </c>
      <c r="BA419" s="68">
        <v>2980</v>
      </c>
      <c r="BB419" s="52">
        <v>5.0820249999999998</v>
      </c>
      <c r="BC419" s="13">
        <f>Table1[[#This Row],[Total (HRK million)                                                           ]]*1000000/Table1[[#This Row],[Population 2015]]</f>
        <v>1705.3775167785234</v>
      </c>
      <c r="BD419" s="52">
        <v>5.0794509999999997</v>
      </c>
      <c r="BE419" s="13">
        <f>Table1[[#This Row],[Total (HRK million) ]]*1000000/Table1[[#This Row],[Population 2015]]</f>
        <v>1704.5137583892617</v>
      </c>
      <c r="BF419" s="82">
        <f>Table1[[#This Row],[Total (HRK million)                                                           ]]-Table1[[#This Row],[Total (HRK million) ]]</f>
        <v>2.5740000000000762E-3</v>
      </c>
      <c r="BG419" s="13">
        <f>Table1[[#This Row],[Total (HRK million)     ]]*1000000/Table1[[#This Row],[Population 2015]]</f>
        <v>0.86375838926177062</v>
      </c>
      <c r="BH419" s="68">
        <v>2977</v>
      </c>
      <c r="BI419" s="88">
        <v>3.1414759999999999</v>
      </c>
      <c r="BJ419" s="12">
        <f>Table1[[#This Row],[Total (HRK million)                                  ]]*1000000/Table1[[#This Row],[Population 2014]]</f>
        <v>1055.2489082969432</v>
      </c>
      <c r="BK419" s="88">
        <v>3.2082099999999998</v>
      </c>
      <c r="BL419" s="12">
        <f>Table1[[#This Row],[Total (HRK million)    ]]*1000000/Table1[[#This Row],[Population 2014]]</f>
        <v>1077.6654350016795</v>
      </c>
      <c r="BM419" s="88">
        <f>Table1[[#This Row],[Total (HRK million)                                  ]]-Table1[[#This Row],[Total (HRK million)    ]]</f>
        <v>-6.6733999999999849E-2</v>
      </c>
      <c r="BN419" s="12">
        <f>Table1[[#This Row],[Total (HRK million)      ]]*1000000/Table1[[#This Row],[Population 2014]]</f>
        <v>-22.416526704736263</v>
      </c>
      <c r="BO419" s="94">
        <v>5</v>
      </c>
      <c r="BP419" s="53">
        <v>4</v>
      </c>
      <c r="BQ419" s="55">
        <v>5</v>
      </c>
      <c r="BR419" s="26">
        <v>5</v>
      </c>
      <c r="BS419" s="13">
        <v>5</v>
      </c>
      <c r="BT419" s="13">
        <v>5</v>
      </c>
      <c r="BU419" s="13">
        <v>2</v>
      </c>
      <c r="BV419" s="13">
        <v>2</v>
      </c>
      <c r="BW419" s="56">
        <v>1</v>
      </c>
    </row>
    <row r="420" spans="1:75" x14ac:dyDescent="0.25">
      <c r="A420" s="14" t="s">
        <v>608</v>
      </c>
      <c r="B420" s="15" t="s">
        <v>666</v>
      </c>
      <c r="C420" s="15" t="s">
        <v>411</v>
      </c>
      <c r="D420" s="45">
        <v>3474</v>
      </c>
      <c r="E420" s="44">
        <v>17.531825609999999</v>
      </c>
      <c r="F420" s="40">
        <f>Table1[[#This Row],[Total (HRK million)]]*1000000/Table1[[#This Row],[Population 2022]]</f>
        <v>5046.5819257340236</v>
      </c>
      <c r="G420" s="44">
        <v>13.013563930000002</v>
      </c>
      <c r="H420" s="40">
        <f>Table1[[#This Row],[Total (HRK million)                ]]*1000000/Table1[[#This Row],[Population 2022]]</f>
        <v>3745.9884657455386</v>
      </c>
      <c r="I420" s="44">
        <v>4.5182616799999975</v>
      </c>
      <c r="J420" s="40">
        <f>Table1[[#This Row],[Total (HRK million)                           ]]*1000000/Table1[[#This Row],[Population 2022]]</f>
        <v>1300.5934599884852</v>
      </c>
      <c r="K420" s="45">
        <v>3558</v>
      </c>
      <c r="L420" s="44">
        <v>18.743580000000001</v>
      </c>
      <c r="M420" s="40">
        <f>Table1[[#This Row],[Total (HRK million)  ]]*1000000/Table1[[#This Row],[Population 2021]]</f>
        <v>5268.0101180438451</v>
      </c>
      <c r="N420" s="44">
        <v>14.450796</v>
      </c>
      <c r="O420" s="40">
        <f>Table1[[#This Row],[Total (HRK million)                 ]]*1000000/Table1[[#This Row],[Population 2021]]</f>
        <v>4061.494097807757</v>
      </c>
      <c r="P420" s="44">
        <v>4.292784000000001</v>
      </c>
      <c r="Q420" s="40">
        <f>Table1[[#This Row],[Total (HRK million)                            ]]*1000000/Table1[[#This Row],[Population 2021]]</f>
        <v>1206.516020236088</v>
      </c>
      <c r="R420" s="64">
        <v>3759</v>
      </c>
      <c r="S420" s="35">
        <v>18.190221000000001</v>
      </c>
      <c r="T420" s="36">
        <f>Table1[[#This Row],[Total (HRK million)   ]]*1000000/Table1[[#This Row],[Population 2020]]</f>
        <v>4839.1117318435754</v>
      </c>
      <c r="U420" s="35">
        <v>20.502431000000001</v>
      </c>
      <c r="V420" s="36">
        <f>Table1[[#This Row],[Total (HRK million)                  ]]*1000000/Table1[[#This Row],[Population 2020]]</f>
        <v>5454.2247938281462</v>
      </c>
      <c r="W420" s="35">
        <f>Table1[[#This Row],[Total (HRK million)   ]]-Table1[[#This Row],[Total (HRK million)                  ]]</f>
        <v>-2.3122100000000003</v>
      </c>
      <c r="X420" s="36">
        <f>Table1[[#This Row],[Total (HRK million)                             ]]*1000000/Table1[[#This Row],[Population 2020]]</f>
        <v>-615.11306198457044</v>
      </c>
      <c r="Y420" s="68">
        <v>3808</v>
      </c>
      <c r="Z420" s="7">
        <v>13.599015</v>
      </c>
      <c r="AA420" s="6">
        <f>Table1[[#This Row],[Total (HRK million)                     ]]*1000000/Table1[[#This Row],[Population 2019                 ]]</f>
        <v>3571.1699054621849</v>
      </c>
      <c r="AB420" s="7">
        <v>14.053713999999999</v>
      </c>
      <c r="AC420" s="6">
        <f>Table1[[#This Row],[Total (HRK million)                                   ]]*1000000/Table1[[#This Row],[Population 2019                 ]]</f>
        <v>3690.5761554621849</v>
      </c>
      <c r="AD420" s="7">
        <f>Table1[[#This Row],[Total (HRK million)                     ]]-Table1[[#This Row],[Total (HRK million)                                   ]]</f>
        <v>-0.45469899999999974</v>
      </c>
      <c r="AE420" s="8">
        <f>Table1[[#This Row],[Total (HRK million)                       ]]*1000000/Table1[[#This Row],[Population 2019                 ]]</f>
        <v>-119.40624999999994</v>
      </c>
      <c r="AF420" s="6">
        <v>3873</v>
      </c>
      <c r="AG420" s="7">
        <v>12.515750000000001</v>
      </c>
      <c r="AH420" s="6">
        <f>Table1[[#This Row],[Total (HRK million)                                 ]]*1000000/Table1[[#This Row],[Population 2018]]</f>
        <v>3231.5388587658144</v>
      </c>
      <c r="AI420" s="7">
        <v>11.271622000000001</v>
      </c>
      <c r="AJ420" s="6">
        <f>Table1[[#This Row],[Total (HRK million)                                     ]]*1000000/Table1[[#This Row],[Population 2018]]</f>
        <v>2910.3077717531628</v>
      </c>
      <c r="AK420" s="7">
        <f>Table1[[#This Row],[Total (HRK million)                                 ]]-Table1[[#This Row],[Total (HRK million)                                     ]]</f>
        <v>1.2441279999999999</v>
      </c>
      <c r="AL420" s="8">
        <f>Table1[[#This Row],[Total (HRK million)                                      ]]*1000000/Table1[[#This Row],[Population 2018]]</f>
        <v>321.2310870126517</v>
      </c>
      <c r="AM420" s="9">
        <v>3997</v>
      </c>
      <c r="AN420" s="10">
        <v>12.803642999999999</v>
      </c>
      <c r="AO420" s="11">
        <f>Table1[[#This Row],[Total (HRK million)                                         ]]*1000000/Table1[[#This Row],[Population 2017               ]]</f>
        <v>3203.3132349261946</v>
      </c>
      <c r="AP420" s="10">
        <v>8.4040350000000004</v>
      </c>
      <c r="AQ420" s="11">
        <f>Table1[[#This Row],[Total (HRK million)                                          ]]*1000000/Table1[[#This Row],[Population 2017               ]]</f>
        <v>2102.5856892669503</v>
      </c>
      <c r="AR420" s="10">
        <f>Table1[[#This Row],[Total (HRK million)                                         ]]-Table1[[#This Row],[Total (HRK million)                                          ]]</f>
        <v>4.3996079999999989</v>
      </c>
      <c r="AS420" s="11">
        <f>Table1[[#This Row],[Total (HRK million)                                                  ]]*1000000/Table1[[#This Row],[Population 2017               ]]</f>
        <v>1100.7275456592442</v>
      </c>
      <c r="AT420" s="45">
        <v>4084</v>
      </c>
      <c r="AU420" s="46">
        <v>7.9260570000000001</v>
      </c>
      <c r="AV420" s="13">
        <f>Table1[[#This Row],[Total (HRK million)                                ]]*1000000/Table1[[#This Row],[Population 2016]]</f>
        <v>1940.7583251714007</v>
      </c>
      <c r="AW420" s="46">
        <v>8.7404899999999994</v>
      </c>
      <c r="AX420" s="13">
        <f>Table1[[#This Row],[Total (HRK million)                                                        ]]*1000000/Table1[[#This Row],[Population 2016]]</f>
        <v>2140.1787463271303</v>
      </c>
      <c r="AY420" s="82">
        <f>Table1[[#This Row],[Total (HRK million)                                ]]-Table1[[#This Row],[Total (HRK million)                                                        ]]</f>
        <v>-0.8144329999999993</v>
      </c>
      <c r="AZ420" s="13">
        <f>Table1[[#This Row],[Total (HRK million)                                                                      ]]*1000000/Table1[[#This Row],[Population 2016]]</f>
        <v>-199.42042115572951</v>
      </c>
      <c r="BA420" s="68">
        <v>4165</v>
      </c>
      <c r="BB420" s="52">
        <v>13.65845</v>
      </c>
      <c r="BC420" s="13">
        <f>Table1[[#This Row],[Total (HRK million)                                                           ]]*1000000/Table1[[#This Row],[Population 2015]]</f>
        <v>3279.3397358943575</v>
      </c>
      <c r="BD420" s="52">
        <v>11.305107</v>
      </c>
      <c r="BE420" s="13">
        <f>Table1[[#This Row],[Total (HRK million) ]]*1000000/Table1[[#This Row],[Population 2015]]</f>
        <v>2714.3114045618249</v>
      </c>
      <c r="BF420" s="82">
        <f>Table1[[#This Row],[Total (HRK million)                                                           ]]-Table1[[#This Row],[Total (HRK million) ]]</f>
        <v>2.3533430000000006</v>
      </c>
      <c r="BG420" s="13">
        <f>Table1[[#This Row],[Total (HRK million)     ]]*1000000/Table1[[#This Row],[Population 2015]]</f>
        <v>565.02833133253307</v>
      </c>
      <c r="BH420" s="68">
        <v>4238</v>
      </c>
      <c r="BI420" s="88">
        <v>10.781461</v>
      </c>
      <c r="BJ420" s="12">
        <f>Table1[[#This Row],[Total (HRK million)                                  ]]*1000000/Table1[[#This Row],[Population 2014]]</f>
        <v>2543.9974044360547</v>
      </c>
      <c r="BK420" s="88">
        <v>10.902509</v>
      </c>
      <c r="BL420" s="12">
        <f>Table1[[#This Row],[Total (HRK million)    ]]*1000000/Table1[[#This Row],[Population 2014]]</f>
        <v>2572.5599339310997</v>
      </c>
      <c r="BM420" s="88">
        <f>Table1[[#This Row],[Total (HRK million)                                  ]]-Table1[[#This Row],[Total (HRK million)    ]]</f>
        <v>-0.12104800000000004</v>
      </c>
      <c r="BN420" s="12">
        <f>Table1[[#This Row],[Total (HRK million)      ]]*1000000/Table1[[#This Row],[Population 2014]]</f>
        <v>-28.562529495044842</v>
      </c>
      <c r="BO420" s="94">
        <v>5</v>
      </c>
      <c r="BP420" s="53">
        <v>4</v>
      </c>
      <c r="BQ420" s="55">
        <v>5</v>
      </c>
      <c r="BR420" s="26">
        <v>4</v>
      </c>
      <c r="BS420" s="13">
        <v>5</v>
      </c>
      <c r="BT420" s="13">
        <v>3</v>
      </c>
      <c r="BU420" s="13">
        <v>3</v>
      </c>
      <c r="BV420" s="13">
        <v>2</v>
      </c>
      <c r="BW420" s="56">
        <v>2</v>
      </c>
    </row>
    <row r="421" spans="1:75" x14ac:dyDescent="0.25">
      <c r="A421" s="14" t="s">
        <v>607</v>
      </c>
      <c r="B421" s="15" t="s">
        <v>675</v>
      </c>
      <c r="C421" s="16" t="s">
        <v>59</v>
      </c>
      <c r="D421" s="45">
        <v>5778</v>
      </c>
      <c r="E421" s="44">
        <v>42.415226959999998</v>
      </c>
      <c r="F421" s="40">
        <f>Table1[[#This Row],[Total (HRK million)]]*1000000/Table1[[#This Row],[Population 2022]]</f>
        <v>7340.8146348217379</v>
      </c>
      <c r="G421" s="44">
        <v>38.656801660000006</v>
      </c>
      <c r="H421" s="40">
        <f>Table1[[#This Row],[Total (HRK million)                ]]*1000000/Table1[[#This Row],[Population 2022]]</f>
        <v>6690.3429664243686</v>
      </c>
      <c r="I421" s="44">
        <v>3.7584252999999972</v>
      </c>
      <c r="J421" s="40">
        <f>Table1[[#This Row],[Total (HRK million)                           ]]*1000000/Table1[[#This Row],[Population 2022]]</f>
        <v>650.47166839736883</v>
      </c>
      <c r="K421" s="45">
        <v>5973</v>
      </c>
      <c r="L421" s="44">
        <v>43.53013</v>
      </c>
      <c r="M421" s="40">
        <f>Table1[[#This Row],[Total (HRK million)  ]]*1000000/Table1[[#This Row],[Population 2021]]</f>
        <v>7287.8168424577261</v>
      </c>
      <c r="N421" s="44">
        <v>32.606012</v>
      </c>
      <c r="O421" s="40">
        <f>Table1[[#This Row],[Total (HRK million)                 ]]*1000000/Table1[[#This Row],[Population 2021]]</f>
        <v>5458.9003850661311</v>
      </c>
      <c r="P421" s="44">
        <v>10.924118</v>
      </c>
      <c r="Q421" s="40">
        <f>Table1[[#This Row],[Total (HRK million)                            ]]*1000000/Table1[[#This Row],[Population 2021]]</f>
        <v>1828.9164573915955</v>
      </c>
      <c r="R421" s="64">
        <v>6063</v>
      </c>
      <c r="S421" s="35">
        <v>40.263683</v>
      </c>
      <c r="T421" s="18">
        <f>Table1[[#This Row],[Total (HRK million)   ]]*1000000/Table1[[#This Row],[Population 2020]]</f>
        <v>6640.8845456044864</v>
      </c>
      <c r="U421" s="35">
        <v>51.550651000000002</v>
      </c>
      <c r="V421" s="18">
        <f>Table1[[#This Row],[Total (HRK million)                  ]]*1000000/Table1[[#This Row],[Population 2020]]</f>
        <v>8502.4989279234705</v>
      </c>
      <c r="W421" s="35">
        <f>Table1[[#This Row],[Total (HRK million)   ]]-Table1[[#This Row],[Total (HRK million)                  ]]</f>
        <v>-11.286968000000002</v>
      </c>
      <c r="X421" s="18">
        <f>Table1[[#This Row],[Total (HRK million)                             ]]*1000000/Table1[[#This Row],[Population 2020]]</f>
        <v>-1861.6143823189843</v>
      </c>
      <c r="Y421" s="68">
        <v>6162</v>
      </c>
      <c r="Z421" s="7">
        <v>44.810712000000002</v>
      </c>
      <c r="AA421" s="6">
        <f>Table1[[#This Row],[Total (HRK million)                     ]]*1000000/Table1[[#This Row],[Population 2019                 ]]</f>
        <v>7272.1051606621231</v>
      </c>
      <c r="AB421" s="7">
        <v>55.806961000000001</v>
      </c>
      <c r="AC421" s="6">
        <f>Table1[[#This Row],[Total (HRK million)                                   ]]*1000000/Table1[[#This Row],[Population 2019                 ]]</f>
        <v>9056.6311262577092</v>
      </c>
      <c r="AD421" s="7">
        <f>Table1[[#This Row],[Total (HRK million)                     ]]-Table1[[#This Row],[Total (HRK million)                                   ]]</f>
        <v>-10.996248999999999</v>
      </c>
      <c r="AE421" s="8">
        <f>Table1[[#This Row],[Total (HRK million)                       ]]*1000000/Table1[[#This Row],[Population 2019                 ]]</f>
        <v>-1784.5259655955856</v>
      </c>
      <c r="AF421" s="6">
        <v>6283</v>
      </c>
      <c r="AG421" s="7">
        <v>49.453510000000001</v>
      </c>
      <c r="AH421" s="6">
        <f>Table1[[#This Row],[Total (HRK million)                                 ]]*1000000/Table1[[#This Row],[Population 2018]]</f>
        <v>7871.0027057138313</v>
      </c>
      <c r="AI421" s="7">
        <v>55.802948999999998</v>
      </c>
      <c r="AJ421" s="6">
        <f>Table1[[#This Row],[Total (HRK million)                                     ]]*1000000/Table1[[#This Row],[Population 2018]]</f>
        <v>8881.5771128441829</v>
      </c>
      <c r="AK421" s="7">
        <f>Table1[[#This Row],[Total (HRK million)                                 ]]-Table1[[#This Row],[Total (HRK million)                                     ]]</f>
        <v>-6.3494389999999967</v>
      </c>
      <c r="AL421" s="8">
        <f>Table1[[#This Row],[Total (HRK million)                                      ]]*1000000/Table1[[#This Row],[Population 2018]]</f>
        <v>-1010.5744071303511</v>
      </c>
      <c r="AM421" s="9">
        <v>6438</v>
      </c>
      <c r="AN421" s="10">
        <v>37.221322999999998</v>
      </c>
      <c r="AO421" s="11">
        <f>Table1[[#This Row],[Total (HRK million)                                         ]]*1000000/Table1[[#This Row],[Population 2017               ]]</f>
        <v>5781.5040385212797</v>
      </c>
      <c r="AP421" s="10">
        <v>38.407091000000001</v>
      </c>
      <c r="AQ421" s="11">
        <f>Table1[[#This Row],[Total (HRK million)                                          ]]*1000000/Table1[[#This Row],[Population 2017               ]]</f>
        <v>5965.6867039453246</v>
      </c>
      <c r="AR421" s="10">
        <f>Table1[[#This Row],[Total (HRK million)                                         ]]-Table1[[#This Row],[Total (HRK million)                                          ]]</f>
        <v>-1.185768000000003</v>
      </c>
      <c r="AS421" s="11">
        <f>Table1[[#This Row],[Total (HRK million)                                                  ]]*1000000/Table1[[#This Row],[Population 2017               ]]</f>
        <v>-184.18266542404521</v>
      </c>
      <c r="AT421" s="45">
        <v>6561</v>
      </c>
      <c r="AU421" s="46">
        <v>29.666163999999998</v>
      </c>
      <c r="AV421" s="13">
        <f>Table1[[#This Row],[Total (HRK million)                                ]]*1000000/Table1[[#This Row],[Population 2016]]</f>
        <v>4521.5918305136411</v>
      </c>
      <c r="AW421" s="46">
        <v>31.834790999999999</v>
      </c>
      <c r="AX421" s="13">
        <f>Table1[[#This Row],[Total (HRK million)                                                        ]]*1000000/Table1[[#This Row],[Population 2016]]</f>
        <v>4852.1248285322363</v>
      </c>
      <c r="AY421" s="82">
        <f>Table1[[#This Row],[Total (HRK million)                                ]]-Table1[[#This Row],[Total (HRK million)                                                        ]]</f>
        <v>-2.1686270000000007</v>
      </c>
      <c r="AZ421" s="13">
        <f>Table1[[#This Row],[Total (HRK million)                                                                      ]]*1000000/Table1[[#This Row],[Population 2016]]</f>
        <v>-330.53299801859487</v>
      </c>
      <c r="BA421" s="68">
        <v>6685</v>
      </c>
      <c r="BB421" s="52">
        <v>32.038046999999999</v>
      </c>
      <c r="BC421" s="13">
        <f>Table1[[#This Row],[Total (HRK million)                                                           ]]*1000000/Table1[[#This Row],[Population 2015]]</f>
        <v>4792.5275991024682</v>
      </c>
      <c r="BD421" s="52">
        <v>29.251026</v>
      </c>
      <c r="BE421" s="13">
        <f>Table1[[#This Row],[Total (HRK million) ]]*1000000/Table1[[#This Row],[Population 2015]]</f>
        <v>4375.6209424083772</v>
      </c>
      <c r="BF421" s="82">
        <f>Table1[[#This Row],[Total (HRK million)                                                           ]]-Table1[[#This Row],[Total (HRK million) ]]</f>
        <v>2.7870209999999993</v>
      </c>
      <c r="BG421" s="13">
        <f>Table1[[#This Row],[Total (HRK million)     ]]*1000000/Table1[[#This Row],[Population 2015]]</f>
        <v>416.90665669409117</v>
      </c>
      <c r="BH421" s="68">
        <v>6856</v>
      </c>
      <c r="BI421" s="88">
        <v>39.281706</v>
      </c>
      <c r="BJ421" s="12">
        <f>Table1[[#This Row],[Total (HRK million)                                  ]]*1000000/Table1[[#This Row],[Population 2014]]</f>
        <v>5729.537047841307</v>
      </c>
      <c r="BK421" s="88">
        <v>26.136419</v>
      </c>
      <c r="BL421" s="12">
        <f>Table1[[#This Row],[Total (HRK million)    ]]*1000000/Table1[[#This Row],[Population 2014]]</f>
        <v>3812.1964702450409</v>
      </c>
      <c r="BM421" s="88">
        <f>Table1[[#This Row],[Total (HRK million)                                  ]]-Table1[[#This Row],[Total (HRK million)    ]]</f>
        <v>13.145287</v>
      </c>
      <c r="BN421" s="12">
        <f>Table1[[#This Row],[Total (HRK million)      ]]*1000000/Table1[[#This Row],[Population 2014]]</f>
        <v>1917.340577596266</v>
      </c>
      <c r="BO421" s="94">
        <v>5</v>
      </c>
      <c r="BP421" s="53">
        <v>3</v>
      </c>
      <c r="BQ421" s="55">
        <v>4</v>
      </c>
      <c r="BR421" s="26">
        <v>2</v>
      </c>
      <c r="BS421" s="13">
        <v>4</v>
      </c>
      <c r="BT421" s="13">
        <v>2</v>
      </c>
      <c r="BU421" s="13">
        <v>1</v>
      </c>
      <c r="BV421" s="13">
        <v>3</v>
      </c>
      <c r="BW421" s="56">
        <v>3</v>
      </c>
    </row>
    <row r="422" spans="1:75" x14ac:dyDescent="0.25">
      <c r="A422" s="14" t="s">
        <v>608</v>
      </c>
      <c r="B422" s="15" t="s">
        <v>662</v>
      </c>
      <c r="C422" s="15" t="s">
        <v>274</v>
      </c>
      <c r="D422" s="49">
        <v>679</v>
      </c>
      <c r="E422" s="46">
        <v>3.7072435099999996</v>
      </c>
      <c r="F422" s="36">
        <f>Table1[[#This Row],[Total (HRK million)]]*1000000/Table1[[#This Row],[Population 2022]]</f>
        <v>5459.8578939617082</v>
      </c>
      <c r="G422" s="46">
        <v>3.1671759699999997</v>
      </c>
      <c r="H422" s="36">
        <f>Table1[[#This Row],[Total (HRK million)                ]]*1000000/Table1[[#This Row],[Population 2022]]</f>
        <v>4664.4712371134019</v>
      </c>
      <c r="I422" s="46">
        <v>0.54006754000000001</v>
      </c>
      <c r="J422" s="36">
        <f>Table1[[#This Row],[Total (HRK million)                           ]]*1000000/Table1[[#This Row],[Population 2022]]</f>
        <v>795.38665684830642</v>
      </c>
      <c r="K422" s="49">
        <v>702</v>
      </c>
      <c r="L422" s="46">
        <v>3.296189</v>
      </c>
      <c r="M422" s="36">
        <f>Table1[[#This Row],[Total (HRK million)  ]]*1000000/Table1[[#This Row],[Population 2021]]</f>
        <v>4695.4259259259261</v>
      </c>
      <c r="N422" s="46">
        <v>4.0726740000000001</v>
      </c>
      <c r="O422" s="36">
        <f>Table1[[#This Row],[Total (HRK million)                 ]]*1000000/Table1[[#This Row],[Population 2021]]</f>
        <v>5801.5299145299141</v>
      </c>
      <c r="P422" s="46">
        <v>-0.77648500000000009</v>
      </c>
      <c r="Q422" s="36">
        <f>Table1[[#This Row],[Total (HRK million)                            ]]*1000000/Table1[[#This Row],[Population 2021]]</f>
        <v>-1106.1039886039887</v>
      </c>
      <c r="R422" s="64">
        <v>745</v>
      </c>
      <c r="S422" s="35">
        <v>3.952054</v>
      </c>
      <c r="T422" s="36">
        <f>Table1[[#This Row],[Total (HRK million)   ]]*1000000/Table1[[#This Row],[Population 2020]]</f>
        <v>5304.7704697986574</v>
      </c>
      <c r="U422" s="35">
        <v>2.8194780000000002</v>
      </c>
      <c r="V422" s="36">
        <f>Table1[[#This Row],[Total (HRK million)                  ]]*1000000/Table1[[#This Row],[Population 2020]]</f>
        <v>3784.5342281879193</v>
      </c>
      <c r="W422" s="35">
        <f>Table1[[#This Row],[Total (HRK million)   ]]-Table1[[#This Row],[Total (HRK million)                  ]]</f>
        <v>1.1325759999999998</v>
      </c>
      <c r="X422" s="36">
        <f>Table1[[#This Row],[Total (HRK million)                             ]]*1000000/Table1[[#This Row],[Population 2020]]</f>
        <v>1520.236241610738</v>
      </c>
      <c r="Y422" s="68">
        <v>756</v>
      </c>
      <c r="Z422" s="7">
        <v>3.2211639999999999</v>
      </c>
      <c r="AA422" s="6">
        <f>Table1[[#This Row],[Total (HRK million)                     ]]*1000000/Table1[[#This Row],[Population 2019                 ]]</f>
        <v>4260.798941798942</v>
      </c>
      <c r="AB422" s="7">
        <v>4.9958320000000001</v>
      </c>
      <c r="AC422" s="6">
        <f>Table1[[#This Row],[Total (HRK million)                                   ]]*1000000/Table1[[#This Row],[Population 2019                 ]]</f>
        <v>6608.2433862433863</v>
      </c>
      <c r="AD422" s="7">
        <f>Table1[[#This Row],[Total (HRK million)                     ]]-Table1[[#This Row],[Total (HRK million)                                   ]]</f>
        <v>-1.7746680000000001</v>
      </c>
      <c r="AE422" s="8">
        <f>Table1[[#This Row],[Total (HRK million)                       ]]*1000000/Table1[[#This Row],[Population 2019                 ]]</f>
        <v>-2347.4444444444448</v>
      </c>
      <c r="AF422" s="6">
        <v>769</v>
      </c>
      <c r="AG422" s="7">
        <v>3.8852169999999999</v>
      </c>
      <c r="AH422" s="6">
        <f>Table1[[#This Row],[Total (HRK million)                                 ]]*1000000/Table1[[#This Row],[Population 2018]]</f>
        <v>5052.2977893368006</v>
      </c>
      <c r="AI422" s="7">
        <v>2.9866429999999999</v>
      </c>
      <c r="AJ422" s="6">
        <f>Table1[[#This Row],[Total (HRK million)                                     ]]*1000000/Table1[[#This Row],[Population 2018]]</f>
        <v>3883.8010403120938</v>
      </c>
      <c r="AK422" s="7">
        <f>Table1[[#This Row],[Total (HRK million)                                 ]]-Table1[[#This Row],[Total (HRK million)                                     ]]</f>
        <v>0.89857399999999998</v>
      </c>
      <c r="AL422" s="8">
        <f>Table1[[#This Row],[Total (HRK million)                                      ]]*1000000/Table1[[#This Row],[Population 2018]]</f>
        <v>1168.4967490247075</v>
      </c>
      <c r="AM422" s="9">
        <v>787</v>
      </c>
      <c r="AN422" s="10">
        <v>2.7704879999999998</v>
      </c>
      <c r="AO422" s="11">
        <f>Table1[[#This Row],[Total (HRK million)                                         ]]*1000000/Table1[[#This Row],[Population 2017               ]]</f>
        <v>3520.3151207115629</v>
      </c>
      <c r="AP422" s="10">
        <v>2.3974579999999999</v>
      </c>
      <c r="AQ422" s="11">
        <f>Table1[[#This Row],[Total (HRK million)                                          ]]*1000000/Table1[[#This Row],[Population 2017               ]]</f>
        <v>3046.3252858958067</v>
      </c>
      <c r="AR422" s="10">
        <f>Table1[[#This Row],[Total (HRK million)                                         ]]-Table1[[#This Row],[Total (HRK million)                                          ]]</f>
        <v>0.37302999999999997</v>
      </c>
      <c r="AS422" s="11">
        <f>Table1[[#This Row],[Total (HRK million)                                                  ]]*1000000/Table1[[#This Row],[Population 2017               ]]</f>
        <v>473.98983481575601</v>
      </c>
      <c r="AT422" s="45">
        <v>804</v>
      </c>
      <c r="AU422" s="46">
        <v>2.2083979999999999</v>
      </c>
      <c r="AV422" s="13">
        <f>Table1[[#This Row],[Total (HRK million)                                ]]*1000000/Table1[[#This Row],[Population 2016]]</f>
        <v>2746.7636815920396</v>
      </c>
      <c r="AW422" s="46">
        <v>2.4993789999999998</v>
      </c>
      <c r="AX422" s="13">
        <f>Table1[[#This Row],[Total (HRK million)                                                        ]]*1000000/Table1[[#This Row],[Population 2016]]</f>
        <v>3108.6803482587065</v>
      </c>
      <c r="AY422" s="82">
        <f>Table1[[#This Row],[Total (HRK million)                                ]]-Table1[[#This Row],[Total (HRK million)                                                        ]]</f>
        <v>-0.29098099999999993</v>
      </c>
      <c r="AZ422" s="13">
        <f>Table1[[#This Row],[Total (HRK million)                                                                      ]]*1000000/Table1[[#This Row],[Population 2016]]</f>
        <v>-361.91666666666657</v>
      </c>
      <c r="BA422" s="68">
        <v>837</v>
      </c>
      <c r="BB422" s="52">
        <v>1.61222</v>
      </c>
      <c r="BC422" s="13">
        <f>Table1[[#This Row],[Total (HRK million)                                                           ]]*1000000/Table1[[#This Row],[Population 2015]]</f>
        <v>1926.188769414576</v>
      </c>
      <c r="BD422" s="52">
        <v>1.4998039999999999</v>
      </c>
      <c r="BE422" s="13">
        <f>Table1[[#This Row],[Total (HRK million) ]]*1000000/Table1[[#This Row],[Population 2015]]</f>
        <v>1791.8805256869773</v>
      </c>
      <c r="BF422" s="82">
        <f>Table1[[#This Row],[Total (HRK million)                                                           ]]-Table1[[#This Row],[Total (HRK million) ]]</f>
        <v>0.11241600000000007</v>
      </c>
      <c r="BG422" s="13">
        <f>Table1[[#This Row],[Total (HRK million)     ]]*1000000/Table1[[#This Row],[Population 2015]]</f>
        <v>134.30824372759866</v>
      </c>
      <c r="BH422" s="68">
        <v>861</v>
      </c>
      <c r="BI422" s="88">
        <v>1.775652</v>
      </c>
      <c r="BJ422" s="12">
        <f>Table1[[#This Row],[Total (HRK million)                                  ]]*1000000/Table1[[#This Row],[Population 2014]]</f>
        <v>2062.3135888501743</v>
      </c>
      <c r="BK422" s="88">
        <v>1.827944</v>
      </c>
      <c r="BL422" s="12">
        <f>Table1[[#This Row],[Total (HRK million)    ]]*1000000/Table1[[#This Row],[Population 2014]]</f>
        <v>2123.0476190476193</v>
      </c>
      <c r="BM422" s="88">
        <f>Table1[[#This Row],[Total (HRK million)                                  ]]-Table1[[#This Row],[Total (HRK million)    ]]</f>
        <v>-5.2292000000000005E-2</v>
      </c>
      <c r="BN422" s="12">
        <f>Table1[[#This Row],[Total (HRK million)      ]]*1000000/Table1[[#This Row],[Population 2014]]</f>
        <v>-60.734030197444838</v>
      </c>
      <c r="BO422" s="94">
        <v>2</v>
      </c>
      <c r="BP422" s="53">
        <v>3</v>
      </c>
      <c r="BQ422" s="55">
        <v>2</v>
      </c>
      <c r="BR422" s="26">
        <v>2</v>
      </c>
      <c r="BS422" s="13">
        <v>0</v>
      </c>
      <c r="BT422" s="13">
        <v>3</v>
      </c>
      <c r="BU422" s="13">
        <v>0</v>
      </c>
      <c r="BV422" s="13">
        <v>0</v>
      </c>
      <c r="BW422" s="56">
        <v>0</v>
      </c>
    </row>
    <row r="423" spans="1:75" x14ac:dyDescent="0.25">
      <c r="A423" s="14" t="s">
        <v>608</v>
      </c>
      <c r="B423" s="15" t="s">
        <v>670</v>
      </c>
      <c r="C423" s="15" t="s">
        <v>349</v>
      </c>
      <c r="D423" s="45">
        <v>5560</v>
      </c>
      <c r="E423" s="44">
        <v>21.010528860000001</v>
      </c>
      <c r="F423" s="40">
        <f>Table1[[#This Row],[Total (HRK million)]]*1000000/Table1[[#This Row],[Population 2022]]</f>
        <v>3778.872097122302</v>
      </c>
      <c r="G423" s="44">
        <v>20.18991368</v>
      </c>
      <c r="H423" s="40">
        <f>Table1[[#This Row],[Total (HRK million)                ]]*1000000/Table1[[#This Row],[Population 2022]]</f>
        <v>3631.279438848921</v>
      </c>
      <c r="I423" s="44">
        <v>0.82061517999999967</v>
      </c>
      <c r="J423" s="40">
        <f>Table1[[#This Row],[Total (HRK million)                           ]]*1000000/Table1[[#This Row],[Population 2022]]</f>
        <v>147.59265827338123</v>
      </c>
      <c r="K423" s="45">
        <v>5730</v>
      </c>
      <c r="L423" s="44">
        <v>19.84233</v>
      </c>
      <c r="M423" s="40">
        <f>Table1[[#This Row],[Total (HRK million)  ]]*1000000/Table1[[#This Row],[Population 2021]]</f>
        <v>3462.8848167539268</v>
      </c>
      <c r="N423" s="44">
        <v>20.378269</v>
      </c>
      <c r="O423" s="40">
        <f>Table1[[#This Row],[Total (HRK million)                 ]]*1000000/Table1[[#This Row],[Population 2021]]</f>
        <v>3556.4169284467712</v>
      </c>
      <c r="P423" s="44">
        <v>-0.53593899999999906</v>
      </c>
      <c r="Q423" s="40">
        <f>Table1[[#This Row],[Total (HRK million)                            ]]*1000000/Table1[[#This Row],[Population 2021]]</f>
        <v>-93.532111692844509</v>
      </c>
      <c r="R423" s="64">
        <v>5877</v>
      </c>
      <c r="S423" s="35">
        <v>16.650133</v>
      </c>
      <c r="T423" s="36">
        <f>Table1[[#This Row],[Total (HRK million)   ]]*1000000/Table1[[#This Row],[Population 2020]]</f>
        <v>2833.1007316658161</v>
      </c>
      <c r="U423" s="35">
        <v>16.836169999999999</v>
      </c>
      <c r="V423" s="36">
        <f>Table1[[#This Row],[Total (HRK million)                  ]]*1000000/Table1[[#This Row],[Population 2020]]</f>
        <v>2864.7558278033011</v>
      </c>
      <c r="W423" s="35">
        <f>Table1[[#This Row],[Total (HRK million)   ]]-Table1[[#This Row],[Total (HRK million)                  ]]</f>
        <v>-0.1860369999999989</v>
      </c>
      <c r="X423" s="36">
        <f>Table1[[#This Row],[Total (HRK million)                             ]]*1000000/Table1[[#This Row],[Population 2020]]</f>
        <v>-31.655096137484922</v>
      </c>
      <c r="Y423" s="68">
        <v>5936</v>
      </c>
      <c r="Z423" s="7">
        <v>20.683503000000002</v>
      </c>
      <c r="AA423" s="6">
        <f>Table1[[#This Row],[Total (HRK million)                     ]]*1000000/Table1[[#This Row],[Population 2019                 ]]</f>
        <v>3484.4176212938005</v>
      </c>
      <c r="AB423" s="7">
        <v>23.576827999999999</v>
      </c>
      <c r="AC423" s="6">
        <f>Table1[[#This Row],[Total (HRK million)                                   ]]*1000000/Table1[[#This Row],[Population 2019                 ]]</f>
        <v>3971.8376010781672</v>
      </c>
      <c r="AD423" s="7">
        <f>Table1[[#This Row],[Total (HRK million)                     ]]-Table1[[#This Row],[Total (HRK million)                                   ]]</f>
        <v>-2.8933249999999973</v>
      </c>
      <c r="AE423" s="8">
        <f>Table1[[#This Row],[Total (HRK million)                       ]]*1000000/Table1[[#This Row],[Population 2019                 ]]</f>
        <v>-487.41997978436609</v>
      </c>
      <c r="AF423" s="6">
        <v>6112</v>
      </c>
      <c r="AG423" s="7">
        <v>14.417797</v>
      </c>
      <c r="AH423" s="6">
        <f>Table1[[#This Row],[Total (HRK million)                                 ]]*1000000/Table1[[#This Row],[Population 2018]]</f>
        <v>2358.9327552356021</v>
      </c>
      <c r="AI423" s="7">
        <v>13.847559</v>
      </c>
      <c r="AJ423" s="6">
        <f>Table1[[#This Row],[Total (HRK million)                                     ]]*1000000/Table1[[#This Row],[Population 2018]]</f>
        <v>2265.6346531413615</v>
      </c>
      <c r="AK423" s="7">
        <f>Table1[[#This Row],[Total (HRK million)                                 ]]-Table1[[#This Row],[Total (HRK million)                                     ]]</f>
        <v>0.5702379999999998</v>
      </c>
      <c r="AL423" s="8">
        <f>Table1[[#This Row],[Total (HRK million)                                      ]]*1000000/Table1[[#This Row],[Population 2018]]</f>
        <v>93.298102094240804</v>
      </c>
      <c r="AM423" s="9">
        <v>6283</v>
      </c>
      <c r="AN423" s="10">
        <v>11.759696</v>
      </c>
      <c r="AO423" s="11">
        <f>Table1[[#This Row],[Total (HRK million)                                         ]]*1000000/Table1[[#This Row],[Population 2017               ]]</f>
        <v>1871.6689479547986</v>
      </c>
      <c r="AP423" s="10">
        <v>13.110262000000001</v>
      </c>
      <c r="AQ423" s="11">
        <f>Table1[[#This Row],[Total (HRK million)                                          ]]*1000000/Table1[[#This Row],[Population 2017               ]]</f>
        <v>2086.6245424160434</v>
      </c>
      <c r="AR423" s="10">
        <f>Table1[[#This Row],[Total (HRK million)                                         ]]-Table1[[#This Row],[Total (HRK million)                                          ]]</f>
        <v>-1.3505660000000006</v>
      </c>
      <c r="AS423" s="11">
        <f>Table1[[#This Row],[Total (HRK million)                                                  ]]*1000000/Table1[[#This Row],[Population 2017               ]]</f>
        <v>-214.95559446124474</v>
      </c>
      <c r="AT423" s="45">
        <v>6433</v>
      </c>
      <c r="AU423" s="46">
        <v>11.195292999999999</v>
      </c>
      <c r="AV423" s="13">
        <f>Table1[[#This Row],[Total (HRK million)                                ]]*1000000/Table1[[#This Row],[Population 2016]]</f>
        <v>1740.2911549821233</v>
      </c>
      <c r="AW423" s="46">
        <v>10.045638</v>
      </c>
      <c r="AX423" s="13">
        <f>Table1[[#This Row],[Total (HRK million)                                                        ]]*1000000/Table1[[#This Row],[Population 2016]]</f>
        <v>1561.5790455464014</v>
      </c>
      <c r="AY423" s="82">
        <f>Table1[[#This Row],[Total (HRK million)                                ]]-Table1[[#This Row],[Total (HRK million)                                                        ]]</f>
        <v>1.1496549999999992</v>
      </c>
      <c r="AZ423" s="13">
        <f>Table1[[#This Row],[Total (HRK million)                                                                      ]]*1000000/Table1[[#This Row],[Population 2016]]</f>
        <v>178.71210943572194</v>
      </c>
      <c r="BA423" s="68">
        <v>6543</v>
      </c>
      <c r="BB423" s="52">
        <v>8.8497710000000005</v>
      </c>
      <c r="BC423" s="13">
        <f>Table1[[#This Row],[Total (HRK million)                                                           ]]*1000000/Table1[[#This Row],[Population 2015]]</f>
        <v>1352.5555555555557</v>
      </c>
      <c r="BD423" s="52">
        <v>7.1528429999999998</v>
      </c>
      <c r="BE423" s="13">
        <f>Table1[[#This Row],[Total (HRK million) ]]*1000000/Table1[[#This Row],[Population 2015]]</f>
        <v>1093.2054103622193</v>
      </c>
      <c r="BF423" s="82">
        <f>Table1[[#This Row],[Total (HRK million)                                                           ]]-Table1[[#This Row],[Total (HRK million) ]]</f>
        <v>1.6969280000000007</v>
      </c>
      <c r="BG423" s="13">
        <f>Table1[[#This Row],[Total (HRK million)     ]]*1000000/Table1[[#This Row],[Population 2015]]</f>
        <v>259.35014519333652</v>
      </c>
      <c r="BH423" s="68">
        <v>6683</v>
      </c>
      <c r="BI423" s="88">
        <v>6.0344819999999997</v>
      </c>
      <c r="BJ423" s="12">
        <f>Table1[[#This Row],[Total (HRK million)                                  ]]*1000000/Table1[[#This Row],[Population 2014]]</f>
        <v>902.96004788268738</v>
      </c>
      <c r="BK423" s="88">
        <v>5.1702079999999997</v>
      </c>
      <c r="BL423" s="12">
        <f>Table1[[#This Row],[Total (HRK million)    ]]*1000000/Table1[[#This Row],[Population 2014]]</f>
        <v>773.63579230884329</v>
      </c>
      <c r="BM423" s="88">
        <f>Table1[[#This Row],[Total (HRK million)                                  ]]-Table1[[#This Row],[Total (HRK million)    ]]</f>
        <v>0.86427399999999999</v>
      </c>
      <c r="BN423" s="12">
        <f>Table1[[#This Row],[Total (HRK million)      ]]*1000000/Table1[[#This Row],[Population 2014]]</f>
        <v>129.32425557384408</v>
      </c>
      <c r="BO423" s="94">
        <v>5</v>
      </c>
      <c r="BP423" s="53">
        <v>5</v>
      </c>
      <c r="BQ423" s="55">
        <v>5</v>
      </c>
      <c r="BR423" s="26">
        <v>5</v>
      </c>
      <c r="BS423" s="13">
        <v>5</v>
      </c>
      <c r="BT423" s="13">
        <v>5</v>
      </c>
      <c r="BU423" s="13">
        <v>4</v>
      </c>
      <c r="BV423" s="13">
        <v>0</v>
      </c>
      <c r="BW423" s="56">
        <v>1</v>
      </c>
    </row>
    <row r="424" spans="1:75" x14ac:dyDescent="0.25">
      <c r="A424" s="14" t="s">
        <v>608</v>
      </c>
      <c r="B424" s="15" t="s">
        <v>670</v>
      </c>
      <c r="C424" s="15" t="s">
        <v>350</v>
      </c>
      <c r="D424" s="47">
        <v>1963</v>
      </c>
      <c r="E424" s="46">
        <v>6.6539366799999993</v>
      </c>
      <c r="F424" s="36">
        <f>Table1[[#This Row],[Total (HRK million)]]*1000000/Table1[[#This Row],[Population 2022]]</f>
        <v>3389.6773713703515</v>
      </c>
      <c r="G424" s="46">
        <v>7.2891976400000003</v>
      </c>
      <c r="H424" s="36">
        <f>Table1[[#This Row],[Total (HRK million)                ]]*1000000/Table1[[#This Row],[Population 2022]]</f>
        <v>3713.2947733061642</v>
      </c>
      <c r="I424" s="46">
        <v>-0.63526096000000087</v>
      </c>
      <c r="J424" s="36">
        <f>Table1[[#This Row],[Total (HRK million)                           ]]*1000000/Table1[[#This Row],[Population 2022]]</f>
        <v>-323.61740193581301</v>
      </c>
      <c r="K424" s="47">
        <v>2028</v>
      </c>
      <c r="L424" s="46">
        <v>7.0470990000000002</v>
      </c>
      <c r="M424" s="36">
        <f>Table1[[#This Row],[Total (HRK million)  ]]*1000000/Table1[[#This Row],[Population 2021]]</f>
        <v>3474.9008875739646</v>
      </c>
      <c r="N424" s="46">
        <v>8.0412079999999992</v>
      </c>
      <c r="O424" s="36">
        <f>Table1[[#This Row],[Total (HRK million)                 ]]*1000000/Table1[[#This Row],[Population 2021]]</f>
        <v>3965.0927021696248</v>
      </c>
      <c r="P424" s="46">
        <v>-0.99410899999999902</v>
      </c>
      <c r="Q424" s="36">
        <f>Table1[[#This Row],[Total (HRK million)                            ]]*1000000/Table1[[#This Row],[Population 2021]]</f>
        <v>-490.19181459566028</v>
      </c>
      <c r="R424" s="64">
        <v>1964</v>
      </c>
      <c r="S424" s="35">
        <v>7.4469849999999997</v>
      </c>
      <c r="T424" s="36">
        <f>Table1[[#This Row],[Total (HRK million)   ]]*1000000/Table1[[#This Row],[Population 2020]]</f>
        <v>3791.7438900203665</v>
      </c>
      <c r="U424" s="35">
        <v>7.8132960000000002</v>
      </c>
      <c r="V424" s="36">
        <f>Table1[[#This Row],[Total (HRK million)                  ]]*1000000/Table1[[#This Row],[Population 2020]]</f>
        <v>3978.2566191446031</v>
      </c>
      <c r="W424" s="35">
        <f>Table1[[#This Row],[Total (HRK million)   ]]-Table1[[#This Row],[Total (HRK million)                  ]]</f>
        <v>-0.3663110000000005</v>
      </c>
      <c r="X424" s="36">
        <f>Table1[[#This Row],[Total (HRK million)                             ]]*1000000/Table1[[#This Row],[Population 2020]]</f>
        <v>-186.51272912423653</v>
      </c>
      <c r="Y424" s="68">
        <v>1991</v>
      </c>
      <c r="Z424" s="7">
        <v>7.185155</v>
      </c>
      <c r="AA424" s="6">
        <f>Table1[[#This Row],[Total (HRK million)                     ]]*1000000/Table1[[#This Row],[Population 2019                 ]]</f>
        <v>3608.8171772978403</v>
      </c>
      <c r="AB424" s="7">
        <v>8.9306260000000002</v>
      </c>
      <c r="AC424" s="6">
        <f>Table1[[#This Row],[Total (HRK million)                                   ]]*1000000/Table1[[#This Row],[Population 2019                 ]]</f>
        <v>4485.4977398292313</v>
      </c>
      <c r="AD424" s="7">
        <f>Table1[[#This Row],[Total (HRK million)                     ]]-Table1[[#This Row],[Total (HRK million)                                   ]]</f>
        <v>-1.7454710000000002</v>
      </c>
      <c r="AE424" s="8">
        <f>Table1[[#This Row],[Total (HRK million)                       ]]*1000000/Table1[[#This Row],[Population 2019                 ]]</f>
        <v>-876.68056253139139</v>
      </c>
      <c r="AF424" s="6">
        <v>2063</v>
      </c>
      <c r="AG424" s="7">
        <v>6.3603120000000004</v>
      </c>
      <c r="AH424" s="6">
        <f>Table1[[#This Row],[Total (HRK million)                                 ]]*1000000/Table1[[#This Row],[Population 2018]]</f>
        <v>3083.0402326708677</v>
      </c>
      <c r="AI424" s="7">
        <v>5.3538410000000001</v>
      </c>
      <c r="AJ424" s="6">
        <f>Table1[[#This Row],[Total (HRK million)                                     ]]*1000000/Table1[[#This Row],[Population 2018]]</f>
        <v>2595.1725642268543</v>
      </c>
      <c r="AK424" s="7">
        <f>Table1[[#This Row],[Total (HRK million)                                 ]]-Table1[[#This Row],[Total (HRK million)                                     ]]</f>
        <v>1.0064710000000003</v>
      </c>
      <c r="AL424" s="8">
        <f>Table1[[#This Row],[Total (HRK million)                                      ]]*1000000/Table1[[#This Row],[Population 2018]]</f>
        <v>487.86766844401376</v>
      </c>
      <c r="AM424" s="9">
        <v>2128</v>
      </c>
      <c r="AN424" s="10">
        <v>3.717654</v>
      </c>
      <c r="AO424" s="11">
        <f>Table1[[#This Row],[Total (HRK million)                                         ]]*1000000/Table1[[#This Row],[Population 2017               ]]</f>
        <v>1747.0178571428571</v>
      </c>
      <c r="AP424" s="10">
        <v>2.1913369999999999</v>
      </c>
      <c r="AQ424" s="11">
        <f>Table1[[#This Row],[Total (HRK million)                                          ]]*1000000/Table1[[#This Row],[Population 2017               ]]</f>
        <v>1029.7636278195489</v>
      </c>
      <c r="AR424" s="10">
        <f>Table1[[#This Row],[Total (HRK million)                                         ]]-Table1[[#This Row],[Total (HRK million)                                          ]]</f>
        <v>1.5263170000000001</v>
      </c>
      <c r="AS424" s="11">
        <f>Table1[[#This Row],[Total (HRK million)                                                  ]]*1000000/Table1[[#This Row],[Population 2017               ]]</f>
        <v>717.25422932330844</v>
      </c>
      <c r="AT424" s="45">
        <v>2226</v>
      </c>
      <c r="AU424" s="46">
        <v>3.815871</v>
      </c>
      <c r="AV424" s="13">
        <f>Table1[[#This Row],[Total (HRK million)                                ]]*1000000/Table1[[#This Row],[Population 2016]]</f>
        <v>1714.2277628032346</v>
      </c>
      <c r="AW424" s="46">
        <v>3.1658460000000002</v>
      </c>
      <c r="AX424" s="13">
        <f>Table1[[#This Row],[Total (HRK million)                                                        ]]*1000000/Table1[[#This Row],[Population 2016]]</f>
        <v>1422.2129380053909</v>
      </c>
      <c r="AY424" s="82">
        <f>Table1[[#This Row],[Total (HRK million)                                ]]-Table1[[#This Row],[Total (HRK million)                                                        ]]</f>
        <v>0.65002499999999985</v>
      </c>
      <c r="AZ424" s="13">
        <f>Table1[[#This Row],[Total (HRK million)                                                                      ]]*1000000/Table1[[#This Row],[Population 2016]]</f>
        <v>292.01482479784363</v>
      </c>
      <c r="BA424" s="68">
        <v>2284</v>
      </c>
      <c r="BB424" s="52">
        <v>2.4610590000000001</v>
      </c>
      <c r="BC424" s="13">
        <f>Table1[[#This Row],[Total (HRK million)                                                           ]]*1000000/Table1[[#This Row],[Population 2015]]</f>
        <v>1077.5214535901926</v>
      </c>
      <c r="BD424" s="52">
        <v>2.7720189999999998</v>
      </c>
      <c r="BE424" s="13">
        <f>Table1[[#This Row],[Total (HRK million) ]]*1000000/Table1[[#This Row],[Population 2015]]</f>
        <v>1213.6685639229422</v>
      </c>
      <c r="BF424" s="82">
        <f>Table1[[#This Row],[Total (HRK million)                                                           ]]-Table1[[#This Row],[Total (HRK million) ]]</f>
        <v>-0.31095999999999968</v>
      </c>
      <c r="BG424" s="13">
        <f>Table1[[#This Row],[Total (HRK million)     ]]*1000000/Table1[[#This Row],[Population 2015]]</f>
        <v>-136.14711033274943</v>
      </c>
      <c r="BH424" s="68">
        <v>2371</v>
      </c>
      <c r="BI424" s="88">
        <v>2.7508629999999998</v>
      </c>
      <c r="BJ424" s="12">
        <f>Table1[[#This Row],[Total (HRK million)                                  ]]*1000000/Table1[[#This Row],[Population 2014]]</f>
        <v>1160.2121467735133</v>
      </c>
      <c r="BK424" s="88">
        <v>2.157438</v>
      </c>
      <c r="BL424" s="12">
        <f>Table1[[#This Row],[Total (HRK million)    ]]*1000000/Table1[[#This Row],[Population 2014]]</f>
        <v>909.92745676929565</v>
      </c>
      <c r="BM424" s="88">
        <f>Table1[[#This Row],[Total (HRK million)                                  ]]-Table1[[#This Row],[Total (HRK million)    ]]</f>
        <v>0.59342499999999987</v>
      </c>
      <c r="BN424" s="12">
        <f>Table1[[#This Row],[Total (HRK million)      ]]*1000000/Table1[[#This Row],[Population 2014]]</f>
        <v>250.28469000421759</v>
      </c>
      <c r="BO424" s="94">
        <v>5</v>
      </c>
      <c r="BP424" s="53">
        <v>4</v>
      </c>
      <c r="BQ424" s="55">
        <v>5</v>
      </c>
      <c r="BR424" s="26">
        <v>5</v>
      </c>
      <c r="BS424" s="13">
        <v>4</v>
      </c>
      <c r="BT424" s="13">
        <v>3</v>
      </c>
      <c r="BU424" s="13">
        <v>4</v>
      </c>
      <c r="BV424" s="13">
        <v>1</v>
      </c>
      <c r="BW424" s="56">
        <v>0</v>
      </c>
    </row>
    <row r="425" spans="1:75" x14ac:dyDescent="0.25">
      <c r="A425" s="14" t="s">
        <v>607</v>
      </c>
      <c r="B425" s="15" t="s">
        <v>660</v>
      </c>
      <c r="C425" s="15" t="s">
        <v>99</v>
      </c>
      <c r="D425" s="47">
        <v>23491</v>
      </c>
      <c r="E425" s="46">
        <v>78.260499159999995</v>
      </c>
      <c r="F425" s="36">
        <f>Table1[[#This Row],[Total (HRK million)]]*1000000/Table1[[#This Row],[Population 2022]]</f>
        <v>3331.5099042186366</v>
      </c>
      <c r="G425" s="46">
        <v>96.299523320000006</v>
      </c>
      <c r="H425" s="36">
        <f>Table1[[#This Row],[Total (HRK million)                ]]*1000000/Table1[[#This Row],[Population 2022]]</f>
        <v>4099.422047592695</v>
      </c>
      <c r="I425" s="46">
        <v>-18.039024160000011</v>
      </c>
      <c r="J425" s="36">
        <f>Table1[[#This Row],[Total (HRK million)                           ]]*1000000/Table1[[#This Row],[Population 2022]]</f>
        <v>-767.91214337405859</v>
      </c>
      <c r="K425" s="47">
        <v>23452</v>
      </c>
      <c r="L425" s="46">
        <v>81.216354999999993</v>
      </c>
      <c r="M425" s="36">
        <f>Table1[[#This Row],[Total (HRK million)  ]]*1000000/Table1[[#This Row],[Population 2021]]</f>
        <v>3463.0886491557221</v>
      </c>
      <c r="N425" s="46">
        <v>80.125298999999998</v>
      </c>
      <c r="O425" s="36">
        <f>Table1[[#This Row],[Total (HRK million)                 ]]*1000000/Table1[[#This Row],[Population 2021]]</f>
        <v>3416.5657086815622</v>
      </c>
      <c r="P425" s="46">
        <v>1.0910559999999947</v>
      </c>
      <c r="Q425" s="36">
        <f>Table1[[#This Row],[Total (HRK million)                            ]]*1000000/Table1[[#This Row],[Population 2021]]</f>
        <v>46.522940474159761</v>
      </c>
      <c r="R425" s="64">
        <v>24317</v>
      </c>
      <c r="S425" s="35">
        <v>92.097680999999994</v>
      </c>
      <c r="T425" s="36">
        <f>Table1[[#This Row],[Total (HRK million)   ]]*1000000/Table1[[#This Row],[Population 2020]]</f>
        <v>3787.3784183904263</v>
      </c>
      <c r="U425" s="35">
        <v>81.918529000000007</v>
      </c>
      <c r="V425" s="36">
        <f>Table1[[#This Row],[Total (HRK million)                  ]]*1000000/Table1[[#This Row],[Population 2020]]</f>
        <v>3368.7761236994693</v>
      </c>
      <c r="W425" s="35">
        <f>Table1[[#This Row],[Total (HRK million)   ]]-Table1[[#This Row],[Total (HRK million)                  ]]</f>
        <v>10.179151999999988</v>
      </c>
      <c r="X425" s="36">
        <f>Table1[[#This Row],[Total (HRK million)                             ]]*1000000/Table1[[#This Row],[Population 2020]]</f>
        <v>418.6022946909564</v>
      </c>
      <c r="Y425" s="68">
        <v>24348</v>
      </c>
      <c r="Z425" s="7">
        <v>90.399562000000003</v>
      </c>
      <c r="AA425" s="6">
        <f>Table1[[#This Row],[Total (HRK million)                     ]]*1000000/Table1[[#This Row],[Population 2019                 ]]</f>
        <v>3712.8126334811896</v>
      </c>
      <c r="AB425" s="7">
        <v>93.892066</v>
      </c>
      <c r="AC425" s="6">
        <f>Table1[[#This Row],[Total (HRK million)                                   ]]*1000000/Table1[[#This Row],[Population 2019                 ]]</f>
        <v>3856.2537374733038</v>
      </c>
      <c r="AD425" s="7">
        <f>Table1[[#This Row],[Total (HRK million)                     ]]-Table1[[#This Row],[Total (HRK million)                                   ]]</f>
        <v>-3.4925039999999967</v>
      </c>
      <c r="AE425" s="8">
        <f>Table1[[#This Row],[Total (HRK million)                       ]]*1000000/Table1[[#This Row],[Population 2019                 ]]</f>
        <v>-143.44110399211422</v>
      </c>
      <c r="AF425" s="6">
        <v>24236</v>
      </c>
      <c r="AG425" s="7">
        <v>83.241645000000005</v>
      </c>
      <c r="AH425" s="6">
        <f>Table1[[#This Row],[Total (HRK million)                                 ]]*1000000/Table1[[#This Row],[Population 2018]]</f>
        <v>3434.62803267866</v>
      </c>
      <c r="AI425" s="7">
        <v>65.690814000000003</v>
      </c>
      <c r="AJ425" s="6">
        <f>Table1[[#This Row],[Total (HRK million)                                     ]]*1000000/Table1[[#This Row],[Population 2018]]</f>
        <v>2710.4643505528966</v>
      </c>
      <c r="AK425" s="7">
        <f>Table1[[#This Row],[Total (HRK million)                                 ]]-Table1[[#This Row],[Total (HRK million)                                     ]]</f>
        <v>17.550831000000002</v>
      </c>
      <c r="AL425" s="8">
        <f>Table1[[#This Row],[Total (HRK million)                                      ]]*1000000/Table1[[#This Row],[Population 2018]]</f>
        <v>724.16368212576344</v>
      </c>
      <c r="AM425" s="9">
        <v>24290</v>
      </c>
      <c r="AN425" s="10">
        <v>44.755997999999998</v>
      </c>
      <c r="AO425" s="11">
        <f>Table1[[#This Row],[Total (HRK million)                                         ]]*1000000/Table1[[#This Row],[Population 2017               ]]</f>
        <v>1842.5688760806916</v>
      </c>
      <c r="AP425" s="10">
        <v>48.019568</v>
      </c>
      <c r="AQ425" s="11">
        <f>Table1[[#This Row],[Total (HRK million)                                          ]]*1000000/Table1[[#This Row],[Population 2017               ]]</f>
        <v>1976.9274598600248</v>
      </c>
      <c r="AR425" s="10">
        <f>Table1[[#This Row],[Total (HRK million)                                         ]]-Table1[[#This Row],[Total (HRK million)                                          ]]</f>
        <v>-3.2635700000000014</v>
      </c>
      <c r="AS425" s="11">
        <f>Table1[[#This Row],[Total (HRK million)                                                  ]]*1000000/Table1[[#This Row],[Population 2017               ]]</f>
        <v>-134.35858377933312</v>
      </c>
      <c r="AT425" s="45">
        <v>24476</v>
      </c>
      <c r="AU425" s="46">
        <v>45.666069999999998</v>
      </c>
      <c r="AV425" s="13">
        <f>Table1[[#This Row],[Total (HRK million)                                ]]*1000000/Table1[[#This Row],[Population 2016]]</f>
        <v>1865.7488968785749</v>
      </c>
      <c r="AW425" s="46">
        <v>46.917216000000003</v>
      </c>
      <c r="AX425" s="13">
        <f>Table1[[#This Row],[Total (HRK million)                                                        ]]*1000000/Table1[[#This Row],[Population 2016]]</f>
        <v>1916.8661546004248</v>
      </c>
      <c r="AY425" s="82">
        <f>Table1[[#This Row],[Total (HRK million)                                ]]-Table1[[#This Row],[Total (HRK million)                                                        ]]</f>
        <v>-1.2511460000000056</v>
      </c>
      <c r="AZ425" s="13">
        <f>Table1[[#This Row],[Total (HRK million)                                                                      ]]*1000000/Table1[[#This Row],[Population 2016]]</f>
        <v>-51.117257721850201</v>
      </c>
      <c r="BA425" s="68">
        <v>24617</v>
      </c>
      <c r="BB425" s="52">
        <v>48.280330999999997</v>
      </c>
      <c r="BC425" s="13">
        <f>Table1[[#This Row],[Total (HRK million)                                                           ]]*1000000/Table1[[#This Row],[Population 2015]]</f>
        <v>1961.2597392046148</v>
      </c>
      <c r="BD425" s="52">
        <v>49.259324999999997</v>
      </c>
      <c r="BE425" s="13">
        <f>Table1[[#This Row],[Total (HRK million) ]]*1000000/Table1[[#This Row],[Population 2015]]</f>
        <v>2001.0287606125848</v>
      </c>
      <c r="BF425" s="82">
        <f>Table1[[#This Row],[Total (HRK million)                                                           ]]-Table1[[#This Row],[Total (HRK million) ]]</f>
        <v>-0.97899400000000014</v>
      </c>
      <c r="BG425" s="13">
        <f>Table1[[#This Row],[Total (HRK million)     ]]*1000000/Table1[[#This Row],[Population 2015]]</f>
        <v>-39.769021407970108</v>
      </c>
      <c r="BH425" s="68">
        <v>24742</v>
      </c>
      <c r="BI425" s="88">
        <v>55.151724999999999</v>
      </c>
      <c r="BJ425" s="12">
        <f>Table1[[#This Row],[Total (HRK million)                                  ]]*1000000/Table1[[#This Row],[Population 2014]]</f>
        <v>2229.0730337078653</v>
      </c>
      <c r="BK425" s="88">
        <v>52.373359000000001</v>
      </c>
      <c r="BL425" s="12">
        <f>Table1[[#This Row],[Total (HRK million)    ]]*1000000/Table1[[#This Row],[Population 2014]]</f>
        <v>2116.7795246948508</v>
      </c>
      <c r="BM425" s="88">
        <f>Table1[[#This Row],[Total (HRK million)                                  ]]-Table1[[#This Row],[Total (HRK million)    ]]</f>
        <v>2.7783659999999983</v>
      </c>
      <c r="BN425" s="12">
        <f>Table1[[#This Row],[Total (HRK million)      ]]*1000000/Table1[[#This Row],[Population 2014]]</f>
        <v>112.29350901301423</v>
      </c>
      <c r="BO425" s="94">
        <v>4</v>
      </c>
      <c r="BP425" s="53">
        <v>3</v>
      </c>
      <c r="BQ425" s="55">
        <v>5</v>
      </c>
      <c r="BR425" s="26">
        <v>4</v>
      </c>
      <c r="BS425" s="13">
        <v>4</v>
      </c>
      <c r="BT425" s="13">
        <v>2</v>
      </c>
      <c r="BU425" s="13">
        <v>4</v>
      </c>
      <c r="BV425" s="13">
        <v>1</v>
      </c>
      <c r="BW425" s="56">
        <v>1</v>
      </c>
    </row>
    <row r="426" spans="1:75" x14ac:dyDescent="0.25">
      <c r="A426" s="14" t="s">
        <v>608</v>
      </c>
      <c r="B426" s="15" t="s">
        <v>662</v>
      </c>
      <c r="C426" s="15" t="s">
        <v>275</v>
      </c>
      <c r="D426" s="45">
        <v>1776</v>
      </c>
      <c r="E426" s="44">
        <v>13.001438050000001</v>
      </c>
      <c r="F426" s="40">
        <f>Table1[[#This Row],[Total (HRK million)]]*1000000/Table1[[#This Row],[Population 2022]]</f>
        <v>7320.6295326576583</v>
      </c>
      <c r="G426" s="44">
        <v>10.929093879999998</v>
      </c>
      <c r="H426" s="40">
        <f>Table1[[#This Row],[Total (HRK million)                ]]*1000000/Table1[[#This Row],[Population 2022]]</f>
        <v>6153.7690765765756</v>
      </c>
      <c r="I426" s="44">
        <v>2.0723441700000018</v>
      </c>
      <c r="J426" s="40">
        <f>Table1[[#This Row],[Total (HRK million)                           ]]*1000000/Table1[[#This Row],[Population 2022]]</f>
        <v>1166.860456081082</v>
      </c>
      <c r="K426" s="45">
        <v>1796</v>
      </c>
      <c r="L426" s="44">
        <v>10.688573</v>
      </c>
      <c r="M426" s="40">
        <f>Table1[[#This Row],[Total (HRK million)  ]]*1000000/Table1[[#This Row],[Population 2021]]</f>
        <v>5951.3212694877502</v>
      </c>
      <c r="N426" s="44">
        <v>12.271288</v>
      </c>
      <c r="O426" s="40">
        <f>Table1[[#This Row],[Total (HRK million)                 ]]*1000000/Table1[[#This Row],[Population 2021]]</f>
        <v>6832.5657015590205</v>
      </c>
      <c r="P426" s="44">
        <v>-1.5827150000000003</v>
      </c>
      <c r="Q426" s="40">
        <f>Table1[[#This Row],[Total (HRK million)                            ]]*1000000/Table1[[#This Row],[Population 2021]]</f>
        <v>-881.24443207126967</v>
      </c>
      <c r="R426" s="64">
        <v>1728</v>
      </c>
      <c r="S426" s="35">
        <v>12.280281</v>
      </c>
      <c r="T426" s="36">
        <f>Table1[[#This Row],[Total (HRK million)   ]]*1000000/Table1[[#This Row],[Population 2020]]</f>
        <v>7106.6440972222226</v>
      </c>
      <c r="U426" s="35">
        <v>13.662133000000001</v>
      </c>
      <c r="V426" s="36">
        <f>Table1[[#This Row],[Total (HRK million)                  ]]*1000000/Table1[[#This Row],[Population 2020]]</f>
        <v>7906.3269675925922</v>
      </c>
      <c r="W426" s="35">
        <f>Table1[[#This Row],[Total (HRK million)   ]]-Table1[[#This Row],[Total (HRK million)                  ]]</f>
        <v>-1.3818520000000003</v>
      </c>
      <c r="X426" s="36">
        <f>Table1[[#This Row],[Total (HRK million)                             ]]*1000000/Table1[[#This Row],[Population 2020]]</f>
        <v>-799.68287037037055</v>
      </c>
      <c r="Y426" s="68">
        <v>1780</v>
      </c>
      <c r="Z426" s="7">
        <v>12.926173</v>
      </c>
      <c r="AA426" s="6">
        <f>Table1[[#This Row],[Total (HRK million)                     ]]*1000000/Table1[[#This Row],[Population 2019                 ]]</f>
        <v>7261.8949438202244</v>
      </c>
      <c r="AB426" s="7">
        <v>12.066369999999999</v>
      </c>
      <c r="AC426" s="6">
        <f>Table1[[#This Row],[Total (HRK million)                                   ]]*1000000/Table1[[#This Row],[Population 2019                 ]]</f>
        <v>6778.8595505617977</v>
      </c>
      <c r="AD426" s="7">
        <f>Table1[[#This Row],[Total (HRK million)                     ]]-Table1[[#This Row],[Total (HRK million)                                   ]]</f>
        <v>0.85980300000000121</v>
      </c>
      <c r="AE426" s="8">
        <f>Table1[[#This Row],[Total (HRK million)                       ]]*1000000/Table1[[#This Row],[Population 2019                 ]]</f>
        <v>483.03539325842763</v>
      </c>
      <c r="AF426" s="6">
        <v>1813</v>
      </c>
      <c r="AG426" s="7">
        <v>8.5502699999999994</v>
      </c>
      <c r="AH426" s="6">
        <f>Table1[[#This Row],[Total (HRK million)                                 ]]*1000000/Table1[[#This Row],[Population 2018]]</f>
        <v>4716.0893546607831</v>
      </c>
      <c r="AI426" s="7">
        <v>8.2178179999999994</v>
      </c>
      <c r="AJ426" s="6">
        <f>Table1[[#This Row],[Total (HRK million)                                     ]]*1000000/Table1[[#This Row],[Population 2018]]</f>
        <v>4532.7181467181463</v>
      </c>
      <c r="AK426" s="7">
        <f>Table1[[#This Row],[Total (HRK million)                                 ]]-Table1[[#This Row],[Total (HRK million)                                     ]]</f>
        <v>0.33245199999999997</v>
      </c>
      <c r="AL426" s="8">
        <f>Table1[[#This Row],[Total (HRK million)                                      ]]*1000000/Table1[[#This Row],[Population 2018]]</f>
        <v>183.37120794263649</v>
      </c>
      <c r="AM426" s="9">
        <v>1889</v>
      </c>
      <c r="AN426" s="10">
        <v>8.2217830000000003</v>
      </c>
      <c r="AO426" s="11">
        <f>Table1[[#This Row],[Total (HRK million)                                         ]]*1000000/Table1[[#This Row],[Population 2017               ]]</f>
        <v>4352.4526204340918</v>
      </c>
      <c r="AP426" s="10">
        <v>7.3234149999999998</v>
      </c>
      <c r="AQ426" s="11">
        <f>Table1[[#This Row],[Total (HRK million)                                          ]]*1000000/Table1[[#This Row],[Population 2017               ]]</f>
        <v>3876.8740074113289</v>
      </c>
      <c r="AR426" s="10">
        <f>Table1[[#This Row],[Total (HRK million)                                         ]]-Table1[[#This Row],[Total (HRK million)                                          ]]</f>
        <v>0.8983680000000005</v>
      </c>
      <c r="AS426" s="11">
        <f>Table1[[#This Row],[Total (HRK million)                                                  ]]*1000000/Table1[[#This Row],[Population 2017               ]]</f>
        <v>475.57861302276359</v>
      </c>
      <c r="AT426" s="45">
        <v>1956</v>
      </c>
      <c r="AU426" s="46">
        <v>7.5645379999999998</v>
      </c>
      <c r="AV426" s="13">
        <f>Table1[[#This Row],[Total (HRK million)                                ]]*1000000/Table1[[#This Row],[Population 2016]]</f>
        <v>3867.3507157464214</v>
      </c>
      <c r="AW426" s="46">
        <v>6.2438130000000003</v>
      </c>
      <c r="AX426" s="13">
        <f>Table1[[#This Row],[Total (HRK million)                                                        ]]*1000000/Table1[[#This Row],[Population 2016]]</f>
        <v>3192.1334355828221</v>
      </c>
      <c r="AY426" s="82">
        <f>Table1[[#This Row],[Total (HRK million)                                ]]-Table1[[#This Row],[Total (HRK million)                                                        ]]</f>
        <v>1.3207249999999995</v>
      </c>
      <c r="AZ426" s="13">
        <f>Table1[[#This Row],[Total (HRK million)                                                                      ]]*1000000/Table1[[#This Row],[Population 2016]]</f>
        <v>675.21728016359896</v>
      </c>
      <c r="BA426" s="68">
        <v>1985</v>
      </c>
      <c r="BB426" s="52">
        <v>7.1660870000000001</v>
      </c>
      <c r="BC426" s="13">
        <f>Table1[[#This Row],[Total (HRK million)                                                           ]]*1000000/Table1[[#This Row],[Population 2015]]</f>
        <v>3610.1193954659948</v>
      </c>
      <c r="BD426" s="52">
        <v>9.1192030000000006</v>
      </c>
      <c r="BE426" s="13">
        <f>Table1[[#This Row],[Total (HRK million) ]]*1000000/Table1[[#This Row],[Population 2015]]</f>
        <v>4594.0569269521411</v>
      </c>
      <c r="BF426" s="82">
        <f>Table1[[#This Row],[Total (HRK million)                                                           ]]-Table1[[#This Row],[Total (HRK million) ]]</f>
        <v>-1.9531160000000005</v>
      </c>
      <c r="BG426" s="13">
        <f>Table1[[#This Row],[Total (HRK million)     ]]*1000000/Table1[[#This Row],[Population 2015]]</f>
        <v>-983.93753148614633</v>
      </c>
      <c r="BH426" s="68">
        <v>2078</v>
      </c>
      <c r="BI426" s="88">
        <v>6.8726120000000002</v>
      </c>
      <c r="BJ426" s="12">
        <f>Table1[[#This Row],[Total (HRK million)                                  ]]*1000000/Table1[[#This Row],[Population 2014]]</f>
        <v>3307.3205004812321</v>
      </c>
      <c r="BK426" s="88">
        <v>6.6238409999999996</v>
      </c>
      <c r="BL426" s="12">
        <f>Table1[[#This Row],[Total (HRK million)    ]]*1000000/Table1[[#This Row],[Population 2014]]</f>
        <v>3187.6039461020214</v>
      </c>
      <c r="BM426" s="88">
        <f>Table1[[#This Row],[Total (HRK million)                                  ]]-Table1[[#This Row],[Total (HRK million)    ]]</f>
        <v>0.24877100000000052</v>
      </c>
      <c r="BN426" s="12">
        <f>Table1[[#This Row],[Total (HRK million)      ]]*1000000/Table1[[#This Row],[Population 2014]]</f>
        <v>119.71655437921103</v>
      </c>
      <c r="BO426" s="94">
        <v>5</v>
      </c>
      <c r="BP426" s="53">
        <v>5</v>
      </c>
      <c r="BQ426" s="55">
        <v>5</v>
      </c>
      <c r="BR426" s="26">
        <v>4</v>
      </c>
      <c r="BS426" s="13">
        <v>3</v>
      </c>
      <c r="BT426" s="13">
        <v>4</v>
      </c>
      <c r="BU426" s="13">
        <v>3</v>
      </c>
      <c r="BV426" s="13">
        <v>3</v>
      </c>
      <c r="BW426" s="56">
        <v>1</v>
      </c>
    </row>
    <row r="427" spans="1:75" x14ac:dyDescent="0.25">
      <c r="A427" s="14" t="s">
        <v>606</v>
      </c>
      <c r="B427" s="15" t="s">
        <v>674</v>
      </c>
      <c r="C427" s="15" t="s">
        <v>124</v>
      </c>
      <c r="D427" s="45">
        <v>136422</v>
      </c>
      <c r="E427" s="44">
        <v>386.52067248000003</v>
      </c>
      <c r="F427" s="40">
        <f>Table1[[#This Row],[Total (HRK million)]]*1000000/Table1[[#This Row],[Population 2022]]</f>
        <v>2833.2722909794611</v>
      </c>
      <c r="G427" s="44">
        <v>348.85844576</v>
      </c>
      <c r="H427" s="40">
        <f>Table1[[#This Row],[Total (HRK million)                ]]*1000000/Table1[[#This Row],[Population 2022]]</f>
        <v>2557.2007869698436</v>
      </c>
      <c r="I427" s="44">
        <v>37.662226720000028</v>
      </c>
      <c r="J427" s="40">
        <f>Table1[[#This Row],[Total (HRK million)                           ]]*1000000/Table1[[#This Row],[Population 2022]]</f>
        <v>276.0715040096174</v>
      </c>
      <c r="K427" s="45">
        <v>139603</v>
      </c>
      <c r="L427" s="44">
        <v>252.88830200000001</v>
      </c>
      <c r="M427" s="40">
        <f>Table1[[#This Row],[Total (HRK million)  ]]*1000000/Table1[[#This Row],[Population 2021]]</f>
        <v>1811.4818592723652</v>
      </c>
      <c r="N427" s="44">
        <v>262.56537500000002</v>
      </c>
      <c r="O427" s="40">
        <f>Table1[[#This Row],[Total (HRK million)                 ]]*1000000/Table1[[#This Row],[Population 2021]]</f>
        <v>1880.800376782734</v>
      </c>
      <c r="P427" s="44">
        <v>-9.6770730000000071</v>
      </c>
      <c r="Q427" s="40">
        <f>Table1[[#This Row],[Total (HRK million)                            ]]*1000000/Table1[[#This Row],[Population 2021]]</f>
        <v>-69.318517510368736</v>
      </c>
      <c r="R427" s="65">
        <v>143618</v>
      </c>
      <c r="S427" s="35">
        <v>330.11883999999998</v>
      </c>
      <c r="T427" s="36">
        <f>Table1[[#This Row],[Total (HRK million)   ]]*1000000/Table1[[#This Row],[Population 2020]]</f>
        <v>2298.5895918338929</v>
      </c>
      <c r="U427" s="35">
        <v>305.315831</v>
      </c>
      <c r="V427" s="36">
        <f>Table1[[#This Row],[Total (HRK million)                  ]]*1000000/Table1[[#This Row],[Population 2020]]</f>
        <v>2125.8883357239342</v>
      </c>
      <c r="W427" s="35">
        <f>Table1[[#This Row],[Total (HRK million)   ]]-Table1[[#This Row],[Total (HRK million)                  ]]</f>
        <v>24.803008999999975</v>
      </c>
      <c r="X427" s="36">
        <f>Table1[[#This Row],[Total (HRK million)                             ]]*1000000/Table1[[#This Row],[Population 2020]]</f>
        <v>172.70125610995817</v>
      </c>
      <c r="Y427" s="68">
        <v>145904</v>
      </c>
      <c r="Z427" s="7">
        <v>240.77414300000001</v>
      </c>
      <c r="AA427" s="6">
        <f>Table1[[#This Row],[Total (HRK million)                     ]]*1000000/Table1[[#This Row],[Population 2019                 ]]</f>
        <v>1650.2230439192895</v>
      </c>
      <c r="AB427" s="7">
        <v>257.46941500000003</v>
      </c>
      <c r="AC427" s="6">
        <f>Table1[[#This Row],[Total (HRK million)                                   ]]*1000000/Table1[[#This Row],[Population 2019                 ]]</f>
        <v>1764.6494612896154</v>
      </c>
      <c r="AD427" s="7">
        <f>Table1[[#This Row],[Total (HRK million)                     ]]-Table1[[#This Row],[Total (HRK million)                                   ]]</f>
        <v>-16.695272000000017</v>
      </c>
      <c r="AE427" s="8">
        <f>Table1[[#This Row],[Total (HRK million)                       ]]*1000000/Table1[[#This Row],[Population 2019                 ]]</f>
        <v>-114.42641737032581</v>
      </c>
      <c r="AF427" s="6">
        <v>147216</v>
      </c>
      <c r="AG427" s="7">
        <v>195.31980999999999</v>
      </c>
      <c r="AH427" s="6">
        <f>Table1[[#This Row],[Total (HRK million)                                 ]]*1000000/Table1[[#This Row],[Population 2018]]</f>
        <v>1326.756670470601</v>
      </c>
      <c r="AI427" s="7">
        <v>214.37099599999999</v>
      </c>
      <c r="AJ427" s="6">
        <f>Table1[[#This Row],[Total (HRK million)                                     ]]*1000000/Table1[[#This Row],[Population 2018]]</f>
        <v>1456.1664221280296</v>
      </c>
      <c r="AK427" s="7">
        <f>Table1[[#This Row],[Total (HRK million)                                 ]]-Table1[[#This Row],[Total (HRK million)                                     ]]</f>
        <v>-19.051186000000001</v>
      </c>
      <c r="AL427" s="8">
        <f>Table1[[#This Row],[Total (HRK million)                                      ]]*1000000/Table1[[#This Row],[Population 2018]]</f>
        <v>-129.40975165742853</v>
      </c>
      <c r="AM427" s="17">
        <v>150444</v>
      </c>
      <c r="AN427" s="10">
        <v>224.53725</v>
      </c>
      <c r="AO427" s="24">
        <f>Table1[[#This Row],[Total (HRK million)                                         ]]*1000000/Table1[[#This Row],[Population 2017               ]]</f>
        <v>1492.49720826354</v>
      </c>
      <c r="AP427" s="10">
        <v>215.22690499999999</v>
      </c>
      <c r="AQ427" s="11">
        <f>Table1[[#This Row],[Total (HRK million)                                          ]]*1000000/Table1[[#This Row],[Population 2017               ]]</f>
        <v>1430.6114235197149</v>
      </c>
      <c r="AR427" s="10">
        <f>Table1[[#This Row],[Total (HRK million)                                         ]]-Table1[[#This Row],[Total (HRK million)                                          ]]</f>
        <v>9.3103450000000123</v>
      </c>
      <c r="AS427" s="11">
        <f>Table1[[#This Row],[Total (HRK million)                                                  ]]*1000000/Table1[[#This Row],[Population 2017               ]]</f>
        <v>61.885784743825035</v>
      </c>
      <c r="AT427" s="45">
        <v>155251</v>
      </c>
      <c r="AU427" s="46">
        <v>231.322821</v>
      </c>
      <c r="AV427" s="13">
        <f>Table1[[#This Row],[Total (HRK million)                                ]]*1000000/Table1[[#This Row],[Population 2016]]</f>
        <v>1489.9924702578405</v>
      </c>
      <c r="AW427" s="46">
        <v>241.69625099999999</v>
      </c>
      <c r="AX427" s="13">
        <f>Table1[[#This Row],[Total (HRK million)                                                        ]]*1000000/Table1[[#This Row],[Population 2016]]</f>
        <v>1556.8096244146575</v>
      </c>
      <c r="AY427" s="82">
        <f>Table1[[#This Row],[Total (HRK million)                                ]]-Table1[[#This Row],[Total (HRK million)                                                        ]]</f>
        <v>-10.373429999999985</v>
      </c>
      <c r="AZ427" s="13">
        <f>Table1[[#This Row],[Total (HRK million)                                                                      ]]*1000000/Table1[[#This Row],[Population 2016]]</f>
        <v>-66.817154156816926</v>
      </c>
      <c r="BA427" s="68">
        <v>158811</v>
      </c>
      <c r="BB427" s="52">
        <v>202.68506300000001</v>
      </c>
      <c r="BC427" s="13">
        <f>Table1[[#This Row],[Total (HRK million)                                                           ]]*1000000/Table1[[#This Row],[Population 2015]]</f>
        <v>1276.2658946798394</v>
      </c>
      <c r="BD427" s="52">
        <v>216.49136899999999</v>
      </c>
      <c r="BE427" s="13">
        <f>Table1[[#This Row],[Total (HRK million) ]]*1000000/Table1[[#This Row],[Population 2015]]</f>
        <v>1363.2013462543528</v>
      </c>
      <c r="BF427" s="82">
        <f>Table1[[#This Row],[Total (HRK million)                                                           ]]-Table1[[#This Row],[Total (HRK million) ]]</f>
        <v>-13.806305999999978</v>
      </c>
      <c r="BG427" s="13">
        <f>Table1[[#This Row],[Total (HRK million)     ]]*1000000/Table1[[#This Row],[Population 2015]]</f>
        <v>-86.935451574512953</v>
      </c>
      <c r="BH427" s="68">
        <v>162345</v>
      </c>
      <c r="BI427" s="88">
        <v>163.048588</v>
      </c>
      <c r="BJ427" s="12">
        <f>Table1[[#This Row],[Total (HRK million)                                  ]]*1000000/Table1[[#This Row],[Population 2014]]</f>
        <v>1004.3339061874403</v>
      </c>
      <c r="BK427" s="88">
        <v>171.575827</v>
      </c>
      <c r="BL427" s="12">
        <f>Table1[[#This Row],[Total (HRK million)    ]]*1000000/Table1[[#This Row],[Population 2014]]</f>
        <v>1056.8593242785425</v>
      </c>
      <c r="BM427" s="88">
        <f>Table1[[#This Row],[Total (HRK million)                                  ]]-Table1[[#This Row],[Total (HRK million)    ]]</f>
        <v>-8.5272390000000087</v>
      </c>
      <c r="BN427" s="12">
        <f>Table1[[#This Row],[Total (HRK million)      ]]*1000000/Table1[[#This Row],[Population 2014]]</f>
        <v>-52.525418091102338</v>
      </c>
      <c r="BO427" s="94">
        <v>5</v>
      </c>
      <c r="BP427" s="53">
        <v>5</v>
      </c>
      <c r="BQ427" s="55">
        <v>5</v>
      </c>
      <c r="BR427" s="26">
        <v>5</v>
      </c>
      <c r="BS427" s="13">
        <v>5</v>
      </c>
      <c r="BT427" s="13">
        <v>5</v>
      </c>
      <c r="BU427" s="13">
        <v>5</v>
      </c>
      <c r="BV427" s="13">
        <v>2</v>
      </c>
      <c r="BW427" s="56">
        <v>2</v>
      </c>
    </row>
    <row r="428" spans="1:75" x14ac:dyDescent="0.25">
      <c r="A428" s="14" t="s">
        <v>607</v>
      </c>
      <c r="B428" s="15" t="s">
        <v>674</v>
      </c>
      <c r="C428" s="15" t="s">
        <v>22</v>
      </c>
      <c r="D428" s="47">
        <v>39307</v>
      </c>
      <c r="E428" s="50">
        <v>244.61950206999998</v>
      </c>
      <c r="F428" s="36">
        <f>Table1[[#This Row],[Total (HRK million)]]*1000000/Table1[[#This Row],[Population 2022]]</f>
        <v>6223.3063339863129</v>
      </c>
      <c r="G428" s="50">
        <v>224.06570167000001</v>
      </c>
      <c r="H428" s="36">
        <f>Table1[[#This Row],[Total (HRK million)                ]]*1000000/Table1[[#This Row],[Population 2022]]</f>
        <v>5700.4020065128352</v>
      </c>
      <c r="I428" s="50">
        <v>20.553800399999975</v>
      </c>
      <c r="J428" s="36">
        <f>Table1[[#This Row],[Total (HRK million)                           ]]*1000000/Table1[[#This Row],[Population 2022]]</f>
        <v>522.90432747347745</v>
      </c>
      <c r="K428" s="47">
        <v>40121</v>
      </c>
      <c r="L428" s="50">
        <v>224.712852</v>
      </c>
      <c r="M428" s="36">
        <f>Table1[[#This Row],[Total (HRK million)  ]]*1000000/Table1[[#This Row],[Population 2021]]</f>
        <v>5600.8786421076247</v>
      </c>
      <c r="N428" s="50">
        <v>236.965791</v>
      </c>
      <c r="O428" s="36">
        <f>Table1[[#This Row],[Total (HRK million)                 ]]*1000000/Table1[[#This Row],[Population 2021]]</f>
        <v>5906.27828319334</v>
      </c>
      <c r="P428" s="50">
        <v>-12.252939</v>
      </c>
      <c r="Q428" s="36">
        <f>Table1[[#This Row],[Total (HRK million)                            ]]*1000000/Table1[[#This Row],[Population 2021]]</f>
        <v>-305.3996410857157</v>
      </c>
      <c r="R428" s="64">
        <v>41825</v>
      </c>
      <c r="S428" s="35">
        <v>195.94247300000001</v>
      </c>
      <c r="T428" s="36">
        <f>Table1[[#This Row],[Total (HRK million)   ]]*1000000/Table1[[#This Row],[Population 2020]]</f>
        <v>4684.817047220562</v>
      </c>
      <c r="U428" s="35">
        <v>204.15589600000001</v>
      </c>
      <c r="V428" s="36">
        <f>Table1[[#This Row],[Total (HRK million)                  ]]*1000000/Table1[[#This Row],[Population 2020]]</f>
        <v>4881.1929707112968</v>
      </c>
      <c r="W428" s="35">
        <f>Table1[[#This Row],[Total (HRK million)   ]]-Table1[[#This Row],[Total (HRK million)                  ]]</f>
        <v>-8.2134230000000059</v>
      </c>
      <c r="X428" s="36">
        <f>Table1[[#This Row],[Total (HRK million)                             ]]*1000000/Table1[[#This Row],[Population 2020]]</f>
        <v>-196.37592349073535</v>
      </c>
      <c r="Y428" s="68">
        <v>42326</v>
      </c>
      <c r="Z428" s="7">
        <v>206.51415499999999</v>
      </c>
      <c r="AA428" s="6">
        <f>Table1[[#This Row],[Total (HRK million)                     ]]*1000000/Table1[[#This Row],[Population 2019                 ]]</f>
        <v>4879.132330009923</v>
      </c>
      <c r="AB428" s="7">
        <v>210.56915699999999</v>
      </c>
      <c r="AC428" s="6">
        <f>Table1[[#This Row],[Total (HRK million)                                   ]]*1000000/Table1[[#This Row],[Population 2019                 ]]</f>
        <v>4974.9363748050846</v>
      </c>
      <c r="AD428" s="7">
        <f>Table1[[#This Row],[Total (HRK million)                     ]]-Table1[[#This Row],[Total (HRK million)                                   ]]</f>
        <v>-4.0550020000000018</v>
      </c>
      <c r="AE428" s="8">
        <f>Table1[[#This Row],[Total (HRK million)                       ]]*1000000/Table1[[#This Row],[Population 2019                 ]]</f>
        <v>-95.804044795161417</v>
      </c>
      <c r="AF428" s="6">
        <v>42844</v>
      </c>
      <c r="AG428" s="7">
        <v>185.56868</v>
      </c>
      <c r="AH428" s="6">
        <f>Table1[[#This Row],[Total (HRK million)                                 ]]*1000000/Table1[[#This Row],[Population 2018]]</f>
        <v>4331.2641209971061</v>
      </c>
      <c r="AI428" s="7">
        <v>179.20129600000001</v>
      </c>
      <c r="AJ428" s="6">
        <f>Table1[[#This Row],[Total (HRK million)                                     ]]*1000000/Table1[[#This Row],[Population 2018]]</f>
        <v>4182.6462515171315</v>
      </c>
      <c r="AK428" s="7">
        <f>Table1[[#This Row],[Total (HRK million)                                 ]]-Table1[[#This Row],[Total (HRK million)                                     ]]</f>
        <v>6.3673839999999871</v>
      </c>
      <c r="AL428" s="8">
        <f>Table1[[#This Row],[Total (HRK million)                                      ]]*1000000/Table1[[#This Row],[Population 2018]]</f>
        <v>148.61786947997356</v>
      </c>
      <c r="AM428" s="9">
        <v>43543</v>
      </c>
      <c r="AN428" s="10">
        <v>176.97055800000001</v>
      </c>
      <c r="AO428" s="11">
        <f>Table1[[#This Row],[Total (HRK million)                                         ]]*1000000/Table1[[#This Row],[Population 2017               ]]</f>
        <v>4064.2711342810553</v>
      </c>
      <c r="AP428" s="10">
        <v>208.37194400000001</v>
      </c>
      <c r="AQ428" s="11">
        <f>Table1[[#This Row],[Total (HRK million)                                          ]]*1000000/Table1[[#This Row],[Population 2017               ]]</f>
        <v>4785.429207909423</v>
      </c>
      <c r="AR428" s="10">
        <f>Table1[[#This Row],[Total (HRK million)                                         ]]-Table1[[#This Row],[Total (HRK million)                                          ]]</f>
        <v>-31.401386000000002</v>
      </c>
      <c r="AS428" s="11">
        <f>Table1[[#This Row],[Total (HRK million)                                                  ]]*1000000/Table1[[#This Row],[Population 2017               ]]</f>
        <v>-721.15807362836745</v>
      </c>
      <c r="AT428" s="45">
        <v>44411</v>
      </c>
      <c r="AU428" s="46">
        <v>171.77281500000001</v>
      </c>
      <c r="AV428" s="13">
        <f>Table1[[#This Row],[Total (HRK million)                                ]]*1000000/Table1[[#This Row],[Population 2016]]</f>
        <v>3867.7988561392449</v>
      </c>
      <c r="AW428" s="46">
        <v>192.481651</v>
      </c>
      <c r="AX428" s="13">
        <f>Table1[[#This Row],[Total (HRK million)                                                        ]]*1000000/Table1[[#This Row],[Population 2016]]</f>
        <v>4334.0985566638892</v>
      </c>
      <c r="AY428" s="82">
        <f>Table1[[#This Row],[Total (HRK million)                                ]]-Table1[[#This Row],[Total (HRK million)                                                        ]]</f>
        <v>-20.708835999999991</v>
      </c>
      <c r="AZ428" s="13">
        <f>Table1[[#This Row],[Total (HRK million)                                                                      ]]*1000000/Table1[[#This Row],[Population 2016]]</f>
        <v>-466.29970052464461</v>
      </c>
      <c r="BA428" s="68">
        <v>45081</v>
      </c>
      <c r="BB428" s="52">
        <v>166.82159799999999</v>
      </c>
      <c r="BC428" s="13">
        <f>Table1[[#This Row],[Total (HRK million)                                                           ]]*1000000/Table1[[#This Row],[Population 2015]]</f>
        <v>3700.4857478760455</v>
      </c>
      <c r="BD428" s="52">
        <v>164.09090800000001</v>
      </c>
      <c r="BE428" s="13">
        <f>Table1[[#This Row],[Total (HRK million) ]]*1000000/Table1[[#This Row],[Population 2015]]</f>
        <v>3639.9127792196268</v>
      </c>
      <c r="BF428" s="82">
        <f>Table1[[#This Row],[Total (HRK million)                                                           ]]-Table1[[#This Row],[Total (HRK million) ]]</f>
        <v>2.7306899999999814</v>
      </c>
      <c r="BG428" s="13">
        <f>Table1[[#This Row],[Total (HRK million)     ]]*1000000/Table1[[#This Row],[Population 2015]]</f>
        <v>60.572968656418034</v>
      </c>
      <c r="BH428" s="68">
        <v>45844</v>
      </c>
      <c r="BI428" s="88">
        <v>168.016875</v>
      </c>
      <c r="BJ428" s="12">
        <f>Table1[[#This Row],[Total (HRK million)                                  ]]*1000000/Table1[[#This Row],[Population 2014]]</f>
        <v>3664.9697888491405</v>
      </c>
      <c r="BK428" s="88">
        <v>165.823849</v>
      </c>
      <c r="BL428" s="12">
        <f>Table1[[#This Row],[Total (HRK million)    ]]*1000000/Table1[[#This Row],[Population 2014]]</f>
        <v>3617.1330817555186</v>
      </c>
      <c r="BM428" s="88">
        <f>Table1[[#This Row],[Total (HRK million)                                  ]]-Table1[[#This Row],[Total (HRK million)    ]]</f>
        <v>2.1930260000000033</v>
      </c>
      <c r="BN428" s="12">
        <f>Table1[[#This Row],[Total (HRK million)      ]]*1000000/Table1[[#This Row],[Population 2014]]</f>
        <v>47.836707093621918</v>
      </c>
      <c r="BO428" s="94">
        <v>5</v>
      </c>
      <c r="BP428" s="53">
        <v>4</v>
      </c>
      <c r="BQ428" s="55">
        <v>5</v>
      </c>
      <c r="BR428" s="26">
        <v>5</v>
      </c>
      <c r="BS428" s="13">
        <v>4</v>
      </c>
      <c r="BT428" s="13">
        <v>5</v>
      </c>
      <c r="BU428" s="13">
        <v>3</v>
      </c>
      <c r="BV428" s="13">
        <v>4</v>
      </c>
      <c r="BW428" s="56">
        <v>0</v>
      </c>
    </row>
    <row r="429" spans="1:75" x14ac:dyDescent="0.25">
      <c r="A429" s="14" t="s">
        <v>608</v>
      </c>
      <c r="B429" s="15" t="s">
        <v>669</v>
      </c>
      <c r="C429" s="15" t="s">
        <v>301</v>
      </c>
      <c r="D429" s="49">
        <v>813</v>
      </c>
      <c r="E429" s="46">
        <v>7.4021221299999995</v>
      </c>
      <c r="F429" s="36">
        <f>Table1[[#This Row],[Total (HRK million)]]*1000000/Table1[[#This Row],[Population 2022]]</f>
        <v>9104.7012669126689</v>
      </c>
      <c r="G429" s="46">
        <v>6.822345649999999</v>
      </c>
      <c r="H429" s="36">
        <f>Table1[[#This Row],[Total (HRK million)                ]]*1000000/Table1[[#This Row],[Population 2022]]</f>
        <v>8391.5690651906516</v>
      </c>
      <c r="I429" s="46">
        <v>0.57977648000000048</v>
      </c>
      <c r="J429" s="36">
        <f>Table1[[#This Row],[Total (HRK million)                           ]]*1000000/Table1[[#This Row],[Population 2022]]</f>
        <v>713.13220172201773</v>
      </c>
      <c r="K429" s="49">
        <v>858</v>
      </c>
      <c r="L429" s="46">
        <v>5.6155150000000003</v>
      </c>
      <c r="M429" s="36">
        <f>Table1[[#This Row],[Total (HRK million)  ]]*1000000/Table1[[#This Row],[Population 2021]]</f>
        <v>6544.8892773892776</v>
      </c>
      <c r="N429" s="46">
        <v>5.8419999999999996</v>
      </c>
      <c r="O429" s="36">
        <f>Table1[[#This Row],[Total (HRK million)                 ]]*1000000/Table1[[#This Row],[Population 2021]]</f>
        <v>6808.8578088578088</v>
      </c>
      <c r="P429" s="46">
        <v>-0.22648499999999938</v>
      </c>
      <c r="Q429" s="36">
        <f>Table1[[#This Row],[Total (HRK million)                            ]]*1000000/Table1[[#This Row],[Population 2021]]</f>
        <v>-263.96853146853078</v>
      </c>
      <c r="R429" s="64">
        <v>859</v>
      </c>
      <c r="S429" s="35">
        <v>5.1192299999999999</v>
      </c>
      <c r="T429" s="36">
        <f>Table1[[#This Row],[Total (HRK million)   ]]*1000000/Table1[[#This Row],[Population 2020]]</f>
        <v>5959.5227008149013</v>
      </c>
      <c r="U429" s="35">
        <v>5.0515869999999996</v>
      </c>
      <c r="V429" s="36">
        <f>Table1[[#This Row],[Total (HRK million)                  ]]*1000000/Table1[[#This Row],[Population 2020]]</f>
        <v>5880.7764842840515</v>
      </c>
      <c r="W429" s="35">
        <f>Table1[[#This Row],[Total (HRK million)   ]]-Table1[[#This Row],[Total (HRK million)                  ]]</f>
        <v>6.7643000000000342E-2</v>
      </c>
      <c r="X429" s="36">
        <f>Table1[[#This Row],[Total (HRK million)                             ]]*1000000/Table1[[#This Row],[Population 2020]]</f>
        <v>78.746216530850219</v>
      </c>
      <c r="Y429" s="68">
        <v>868</v>
      </c>
      <c r="Z429" s="7">
        <v>6.0272370000000004</v>
      </c>
      <c r="AA429" s="6">
        <f>Table1[[#This Row],[Total (HRK million)                     ]]*1000000/Table1[[#This Row],[Population 2019                 ]]</f>
        <v>6943.8214285714284</v>
      </c>
      <c r="AB429" s="7">
        <v>6.275131</v>
      </c>
      <c r="AC429" s="6">
        <f>Table1[[#This Row],[Total (HRK million)                                   ]]*1000000/Table1[[#This Row],[Population 2019                 ]]</f>
        <v>7229.4135944700465</v>
      </c>
      <c r="AD429" s="7">
        <f>Table1[[#This Row],[Total (HRK million)                     ]]-Table1[[#This Row],[Total (HRK million)                                   ]]</f>
        <v>-0.24789399999999961</v>
      </c>
      <c r="AE429" s="8">
        <f>Table1[[#This Row],[Total (HRK million)                       ]]*1000000/Table1[[#This Row],[Population 2019                 ]]</f>
        <v>-285.59216589861705</v>
      </c>
      <c r="AF429" s="6">
        <v>897</v>
      </c>
      <c r="AG429" s="7">
        <v>4.6888949999999996</v>
      </c>
      <c r="AH429" s="6">
        <f>Table1[[#This Row],[Total (HRK million)                                 ]]*1000000/Table1[[#This Row],[Population 2018]]</f>
        <v>5227.3076923076924</v>
      </c>
      <c r="AI429" s="7">
        <v>5.9292610000000003</v>
      </c>
      <c r="AJ429" s="6">
        <f>Table1[[#This Row],[Total (HRK million)                                     ]]*1000000/Table1[[#This Row],[Population 2018]]</f>
        <v>6610.101449275362</v>
      </c>
      <c r="AK429" s="7">
        <f>Table1[[#This Row],[Total (HRK million)                                 ]]-Table1[[#This Row],[Total (HRK million)                                     ]]</f>
        <v>-1.2403660000000007</v>
      </c>
      <c r="AL429" s="8">
        <f>Table1[[#This Row],[Total (HRK million)                                      ]]*1000000/Table1[[#This Row],[Population 2018]]</f>
        <v>-1382.7937569676708</v>
      </c>
      <c r="AM429" s="9">
        <v>913</v>
      </c>
      <c r="AN429" s="10">
        <v>4.7422269999999997</v>
      </c>
      <c r="AO429" s="11">
        <f>Table1[[#This Row],[Total (HRK million)                                         ]]*1000000/Table1[[#This Row],[Population 2017               ]]</f>
        <v>5194.1150054764512</v>
      </c>
      <c r="AP429" s="10">
        <v>4.1984269999999997</v>
      </c>
      <c r="AQ429" s="11">
        <f>Table1[[#This Row],[Total (HRK million)                                          ]]*1000000/Table1[[#This Row],[Population 2017               ]]</f>
        <v>4598.4961664841185</v>
      </c>
      <c r="AR429" s="10">
        <f>Table1[[#This Row],[Total (HRK million)                                         ]]-Table1[[#This Row],[Total (HRK million)                                          ]]</f>
        <v>0.54380000000000006</v>
      </c>
      <c r="AS429" s="11">
        <f>Table1[[#This Row],[Total (HRK million)                                                  ]]*1000000/Table1[[#This Row],[Population 2017               ]]</f>
        <v>595.61883899233305</v>
      </c>
      <c r="AT429" s="45">
        <v>920</v>
      </c>
      <c r="AU429" s="46">
        <v>4.5964419999999997</v>
      </c>
      <c r="AV429" s="13">
        <f>Table1[[#This Row],[Total (HRK million)                                ]]*1000000/Table1[[#This Row],[Population 2016]]</f>
        <v>4996.1326086956524</v>
      </c>
      <c r="AW429" s="46">
        <v>4.5653009999999998</v>
      </c>
      <c r="AX429" s="13">
        <f>Table1[[#This Row],[Total (HRK million)                                                        ]]*1000000/Table1[[#This Row],[Population 2016]]</f>
        <v>4962.2836956521742</v>
      </c>
      <c r="AY429" s="82">
        <f>Table1[[#This Row],[Total (HRK million)                                ]]-Table1[[#This Row],[Total (HRK million)                                                        ]]</f>
        <v>3.1140999999999863E-2</v>
      </c>
      <c r="AZ429" s="13">
        <f>Table1[[#This Row],[Total (HRK million)                                                                      ]]*1000000/Table1[[#This Row],[Population 2016]]</f>
        <v>33.848913043478113</v>
      </c>
      <c r="BA429" s="68">
        <v>952</v>
      </c>
      <c r="BB429" s="52">
        <v>3.967994</v>
      </c>
      <c r="BC429" s="13">
        <f>Table1[[#This Row],[Total (HRK million)                                                           ]]*1000000/Table1[[#This Row],[Population 2015]]</f>
        <v>4168.0609243697481</v>
      </c>
      <c r="BD429" s="52">
        <v>4.0054499999999997</v>
      </c>
      <c r="BE429" s="13">
        <f>Table1[[#This Row],[Total (HRK million) ]]*1000000/Table1[[#This Row],[Population 2015]]</f>
        <v>4207.4054621848736</v>
      </c>
      <c r="BF429" s="82">
        <f>Table1[[#This Row],[Total (HRK million)                                                           ]]-Table1[[#This Row],[Total (HRK million) ]]</f>
        <v>-3.7455999999999712E-2</v>
      </c>
      <c r="BG429" s="13">
        <f>Table1[[#This Row],[Total (HRK million)     ]]*1000000/Table1[[#This Row],[Population 2015]]</f>
        <v>-39.344537815125747</v>
      </c>
      <c r="BH429" s="68">
        <v>969</v>
      </c>
      <c r="BI429" s="88">
        <v>3.8647770000000001</v>
      </c>
      <c r="BJ429" s="12">
        <f>Table1[[#This Row],[Total (HRK million)                                  ]]*1000000/Table1[[#This Row],[Population 2014]]</f>
        <v>3988.4179566563466</v>
      </c>
      <c r="BK429" s="88">
        <v>4.0110039999999998</v>
      </c>
      <c r="BL429" s="12">
        <f>Table1[[#This Row],[Total (HRK million)    ]]*1000000/Table1[[#This Row],[Population 2014]]</f>
        <v>4139.323013415893</v>
      </c>
      <c r="BM429" s="88">
        <f>Table1[[#This Row],[Total (HRK million)                                  ]]-Table1[[#This Row],[Total (HRK million)    ]]</f>
        <v>-0.14622699999999966</v>
      </c>
      <c r="BN429" s="12">
        <f>Table1[[#This Row],[Total (HRK million)      ]]*1000000/Table1[[#This Row],[Population 2014]]</f>
        <v>-150.90505675954557</v>
      </c>
      <c r="BO429" s="94">
        <v>4</v>
      </c>
      <c r="BP429" s="53">
        <v>5</v>
      </c>
      <c r="BQ429" s="55">
        <v>4</v>
      </c>
      <c r="BR429" s="26">
        <v>3</v>
      </c>
      <c r="BS429" s="13">
        <v>4</v>
      </c>
      <c r="BT429" s="13">
        <v>4</v>
      </c>
      <c r="BU429" s="13">
        <v>3</v>
      </c>
      <c r="BV429" s="13">
        <v>2</v>
      </c>
      <c r="BW429" s="56">
        <v>3</v>
      </c>
    </row>
    <row r="430" spans="1:75" x14ac:dyDescent="0.25">
      <c r="A430" s="14" t="s">
        <v>607</v>
      </c>
      <c r="B430" s="15" t="s">
        <v>676</v>
      </c>
      <c r="C430" s="15" t="s">
        <v>85</v>
      </c>
      <c r="D430" s="45">
        <v>3177</v>
      </c>
      <c r="E430" s="44">
        <v>24.46078073</v>
      </c>
      <c r="F430" s="40">
        <f>Table1[[#This Row],[Total (HRK million)]]*1000000/Table1[[#This Row],[Population 2022]]</f>
        <v>7699.3329335851431</v>
      </c>
      <c r="G430" s="44">
        <v>18.379878730000001</v>
      </c>
      <c r="H430" s="40">
        <f>Table1[[#This Row],[Total (HRK million)                ]]*1000000/Table1[[#This Row],[Population 2022]]</f>
        <v>5785.2939030531952</v>
      </c>
      <c r="I430" s="44">
        <v>6.080902</v>
      </c>
      <c r="J430" s="40">
        <f>Table1[[#This Row],[Total (HRK million)                           ]]*1000000/Table1[[#This Row],[Population 2022]]</f>
        <v>1914.0390305319484</v>
      </c>
      <c r="K430" s="45">
        <v>3349</v>
      </c>
      <c r="L430" s="44">
        <v>21.351638999999999</v>
      </c>
      <c r="M430" s="40">
        <f>Table1[[#This Row],[Total (HRK million)  ]]*1000000/Table1[[#This Row],[Population 2021]]</f>
        <v>6375.5267243953422</v>
      </c>
      <c r="N430" s="44">
        <v>22.909621999999999</v>
      </c>
      <c r="O430" s="40">
        <f>Table1[[#This Row],[Total (HRK million)                 ]]*1000000/Table1[[#This Row],[Population 2021]]</f>
        <v>6840.7351448193494</v>
      </c>
      <c r="P430" s="44">
        <v>-1.5579830000000001</v>
      </c>
      <c r="Q430" s="40">
        <f>Table1[[#This Row],[Total (HRK million)                            ]]*1000000/Table1[[#This Row],[Population 2021]]</f>
        <v>-465.20842042400722</v>
      </c>
      <c r="R430" s="64">
        <v>2912</v>
      </c>
      <c r="S430" s="35">
        <v>19.631927999999998</v>
      </c>
      <c r="T430" s="36">
        <f>Table1[[#This Row],[Total (HRK million)   ]]*1000000/Table1[[#This Row],[Population 2020]]</f>
        <v>6741.7335164835167</v>
      </c>
      <c r="U430" s="35">
        <v>21.723444000000001</v>
      </c>
      <c r="V430" s="36">
        <f>Table1[[#This Row],[Total (HRK million)                  ]]*1000000/Table1[[#This Row],[Population 2020]]</f>
        <v>7459.9739010989015</v>
      </c>
      <c r="W430" s="35">
        <f>Table1[[#This Row],[Total (HRK million)   ]]-Table1[[#This Row],[Total (HRK million)                  ]]</f>
        <v>-2.0915160000000022</v>
      </c>
      <c r="X430" s="36">
        <f>Table1[[#This Row],[Total (HRK million)                             ]]*1000000/Table1[[#This Row],[Population 2020]]</f>
        <v>-718.24038461538532</v>
      </c>
      <c r="Y430" s="68">
        <v>3064</v>
      </c>
      <c r="Z430" s="7">
        <v>24.780581999999999</v>
      </c>
      <c r="AA430" s="6">
        <f>Table1[[#This Row],[Total (HRK million)                     ]]*1000000/Table1[[#This Row],[Population 2019                 ]]</f>
        <v>8087.6573107049608</v>
      </c>
      <c r="AB430" s="7">
        <v>19.085267999999999</v>
      </c>
      <c r="AC430" s="6">
        <f>Table1[[#This Row],[Total (HRK million)                                   ]]*1000000/Table1[[#This Row],[Population 2019                 ]]</f>
        <v>6228.8733681462145</v>
      </c>
      <c r="AD430" s="7">
        <f>Table1[[#This Row],[Total (HRK million)                     ]]-Table1[[#This Row],[Total (HRK million)                                   ]]</f>
        <v>5.6953139999999998</v>
      </c>
      <c r="AE430" s="8">
        <f>Table1[[#This Row],[Total (HRK million)                       ]]*1000000/Table1[[#This Row],[Population 2019                 ]]</f>
        <v>1858.7839425587467</v>
      </c>
      <c r="AF430" s="6">
        <v>3229</v>
      </c>
      <c r="AG430" s="7">
        <v>18.436955000000001</v>
      </c>
      <c r="AH430" s="6">
        <f>Table1[[#This Row],[Total (HRK million)                                 ]]*1000000/Table1[[#This Row],[Population 2018]]</f>
        <v>5709.8033446887584</v>
      </c>
      <c r="AI430" s="7">
        <v>11.949991000000001</v>
      </c>
      <c r="AJ430" s="6">
        <f>Table1[[#This Row],[Total (HRK million)                                     ]]*1000000/Table1[[#This Row],[Population 2018]]</f>
        <v>3700.8333849489004</v>
      </c>
      <c r="AK430" s="7">
        <f>Table1[[#This Row],[Total (HRK million)                                 ]]-Table1[[#This Row],[Total (HRK million)                                     ]]</f>
        <v>6.4869640000000004</v>
      </c>
      <c r="AL430" s="8">
        <f>Table1[[#This Row],[Total (HRK million)                                      ]]*1000000/Table1[[#This Row],[Population 2018]]</f>
        <v>2008.9699597398576</v>
      </c>
      <c r="AM430" s="9">
        <v>3330</v>
      </c>
      <c r="AN430" s="10">
        <v>12.721921</v>
      </c>
      <c r="AO430" s="11">
        <f>Table1[[#This Row],[Total (HRK million)                                         ]]*1000000/Table1[[#This Row],[Population 2017               ]]</f>
        <v>3820.3966966966968</v>
      </c>
      <c r="AP430" s="10">
        <v>9.4451630000000009</v>
      </c>
      <c r="AQ430" s="11">
        <f>Table1[[#This Row],[Total (HRK million)                                          ]]*1000000/Table1[[#This Row],[Population 2017               ]]</f>
        <v>2836.3852852852851</v>
      </c>
      <c r="AR430" s="10">
        <f>Table1[[#This Row],[Total (HRK million)                                         ]]-Table1[[#This Row],[Total (HRK million)                                          ]]</f>
        <v>3.2767579999999992</v>
      </c>
      <c r="AS430" s="11">
        <f>Table1[[#This Row],[Total (HRK million)                                                  ]]*1000000/Table1[[#This Row],[Population 2017               ]]</f>
        <v>984.01141141141113</v>
      </c>
      <c r="AT430" s="45">
        <v>3348</v>
      </c>
      <c r="AU430" s="46">
        <v>12.868040000000001</v>
      </c>
      <c r="AV430" s="13">
        <f>Table1[[#This Row],[Total (HRK million)                                ]]*1000000/Table1[[#This Row],[Population 2016]]</f>
        <v>3843.5005973715652</v>
      </c>
      <c r="AW430" s="46">
        <v>9.9377460000000006</v>
      </c>
      <c r="AX430" s="13">
        <f>Table1[[#This Row],[Total (HRK million)                                                        ]]*1000000/Table1[[#This Row],[Population 2016]]</f>
        <v>2968.2634408602153</v>
      </c>
      <c r="AY430" s="82">
        <f>Table1[[#This Row],[Total (HRK million)                                ]]-Table1[[#This Row],[Total (HRK million)                                                        ]]</f>
        <v>2.930294</v>
      </c>
      <c r="AZ430" s="13">
        <f>Table1[[#This Row],[Total (HRK million)                                                                      ]]*1000000/Table1[[#This Row],[Population 2016]]</f>
        <v>875.23715651135001</v>
      </c>
      <c r="BA430" s="68">
        <v>3451</v>
      </c>
      <c r="BB430" s="52">
        <v>11.543063</v>
      </c>
      <c r="BC430" s="13">
        <f>Table1[[#This Row],[Total (HRK million)                                                           ]]*1000000/Table1[[#This Row],[Population 2015]]</f>
        <v>3344.8458417849897</v>
      </c>
      <c r="BD430" s="52">
        <v>11.482612</v>
      </c>
      <c r="BE430" s="13">
        <f>Table1[[#This Row],[Total (HRK million) ]]*1000000/Table1[[#This Row],[Population 2015]]</f>
        <v>3327.3288901767605</v>
      </c>
      <c r="BF430" s="82">
        <f>Table1[[#This Row],[Total (HRK million)                                                           ]]-Table1[[#This Row],[Total (HRK million) ]]</f>
        <v>6.0451000000000477E-2</v>
      </c>
      <c r="BG430" s="13">
        <f>Table1[[#This Row],[Total (HRK million)     ]]*1000000/Table1[[#This Row],[Population 2015]]</f>
        <v>17.516951608229636</v>
      </c>
      <c r="BH430" s="68">
        <v>3549</v>
      </c>
      <c r="BI430" s="88">
        <v>10.816541000000001</v>
      </c>
      <c r="BJ430" s="12">
        <f>Table1[[#This Row],[Total (HRK million)                                  ]]*1000000/Table1[[#This Row],[Population 2014]]</f>
        <v>3047.7714849253312</v>
      </c>
      <c r="BK430" s="88">
        <v>14.857004</v>
      </c>
      <c r="BL430" s="12">
        <f>Table1[[#This Row],[Total (HRK million)    ]]*1000000/Table1[[#This Row],[Population 2014]]</f>
        <v>4186.2507748661592</v>
      </c>
      <c r="BM430" s="88">
        <f>Table1[[#This Row],[Total (HRK million)                                  ]]-Table1[[#This Row],[Total (HRK million)    ]]</f>
        <v>-4.040462999999999</v>
      </c>
      <c r="BN430" s="12">
        <f>Table1[[#This Row],[Total (HRK million)      ]]*1000000/Table1[[#This Row],[Population 2014]]</f>
        <v>-1138.479289940828</v>
      </c>
      <c r="BO430" s="94">
        <v>5</v>
      </c>
      <c r="BP430" s="53">
        <v>5</v>
      </c>
      <c r="BQ430" s="55">
        <v>4</v>
      </c>
      <c r="BR430" s="26">
        <v>5</v>
      </c>
      <c r="BS430" s="13">
        <v>3</v>
      </c>
      <c r="BT430" s="13">
        <v>3</v>
      </c>
      <c r="BU430" s="13">
        <v>3</v>
      </c>
      <c r="BV430" s="13">
        <v>1</v>
      </c>
      <c r="BW430" s="56">
        <v>1</v>
      </c>
    </row>
    <row r="431" spans="1:75" x14ac:dyDescent="0.25">
      <c r="A431" s="14" t="s">
        <v>607</v>
      </c>
      <c r="B431" s="15" t="s">
        <v>665</v>
      </c>
      <c r="C431" s="15" t="s">
        <v>61</v>
      </c>
      <c r="D431" s="47">
        <v>11359</v>
      </c>
      <c r="E431" s="46">
        <v>51.011396730000001</v>
      </c>
      <c r="F431" s="36">
        <f>Table1[[#This Row],[Total (HRK million)]]*1000000/Table1[[#This Row],[Population 2022]]</f>
        <v>4490.8351729905808</v>
      </c>
      <c r="G431" s="46">
        <v>51.597172759999999</v>
      </c>
      <c r="H431" s="36">
        <f>Table1[[#This Row],[Total (HRK million)                ]]*1000000/Table1[[#This Row],[Population 2022]]</f>
        <v>4542.404503917598</v>
      </c>
      <c r="I431" s="46">
        <v>-0.58577602999999379</v>
      </c>
      <c r="J431" s="36">
        <f>Table1[[#This Row],[Total (HRK million)                           ]]*1000000/Table1[[#This Row],[Population 2022]]</f>
        <v>-51.569330927017674</v>
      </c>
      <c r="K431" s="47">
        <v>11503</v>
      </c>
      <c r="L431" s="46">
        <v>66.901465000000002</v>
      </c>
      <c r="M431" s="36">
        <f>Table1[[#This Row],[Total (HRK million)  ]]*1000000/Table1[[#This Row],[Population 2021]]</f>
        <v>5816.0014778753366</v>
      </c>
      <c r="N431" s="46">
        <v>68.373473000000004</v>
      </c>
      <c r="O431" s="36">
        <f>Table1[[#This Row],[Total (HRK million)                 ]]*1000000/Table1[[#This Row],[Population 2021]]</f>
        <v>5943.9687907502394</v>
      </c>
      <c r="P431" s="46">
        <v>-1.4720080000000024</v>
      </c>
      <c r="Q431" s="36">
        <f>Table1[[#This Row],[Total (HRK million)                            ]]*1000000/Table1[[#This Row],[Population 2021]]</f>
        <v>-127.9673128749024</v>
      </c>
      <c r="R431" s="64">
        <v>11809</v>
      </c>
      <c r="S431" s="35">
        <v>58.408546000000001</v>
      </c>
      <c r="T431" s="36">
        <f>Table1[[#This Row],[Total (HRK million)   ]]*1000000/Table1[[#This Row],[Population 2020]]</f>
        <v>4946.1043272080615</v>
      </c>
      <c r="U431" s="35">
        <v>56.012779999999999</v>
      </c>
      <c r="V431" s="36">
        <f>Table1[[#This Row],[Total (HRK million)                  ]]*1000000/Table1[[#This Row],[Population 2020]]</f>
        <v>4743.2280464052837</v>
      </c>
      <c r="W431" s="35">
        <f>Table1[[#This Row],[Total (HRK million)   ]]-Table1[[#This Row],[Total (HRK million)                  ]]</f>
        <v>2.3957660000000018</v>
      </c>
      <c r="X431" s="36">
        <f>Table1[[#This Row],[Total (HRK million)                             ]]*1000000/Table1[[#This Row],[Population 2020]]</f>
        <v>202.8762808027777</v>
      </c>
      <c r="Y431" s="68">
        <v>11925</v>
      </c>
      <c r="Z431" s="7">
        <v>59.096201999999998</v>
      </c>
      <c r="AA431" s="6">
        <f>Table1[[#This Row],[Total (HRK million)                     ]]*1000000/Table1[[#This Row],[Population 2019                 ]]</f>
        <v>4955.6563522012575</v>
      </c>
      <c r="AB431" s="7">
        <v>63.202300000000001</v>
      </c>
      <c r="AC431" s="6">
        <f>Table1[[#This Row],[Total (HRK million)                                   ]]*1000000/Table1[[#This Row],[Population 2019                 ]]</f>
        <v>5299.9832285115308</v>
      </c>
      <c r="AD431" s="7">
        <f>Table1[[#This Row],[Total (HRK million)                     ]]-Table1[[#This Row],[Total (HRK million)                                   ]]</f>
        <v>-4.1060980000000029</v>
      </c>
      <c r="AE431" s="8">
        <f>Table1[[#This Row],[Total (HRK million)                       ]]*1000000/Table1[[#This Row],[Population 2019                 ]]</f>
        <v>-344.32687631027278</v>
      </c>
      <c r="AF431" s="6">
        <v>12117</v>
      </c>
      <c r="AG431" s="7">
        <v>45.742013</v>
      </c>
      <c r="AH431" s="6">
        <f>Table1[[#This Row],[Total (HRK million)                                 ]]*1000000/Table1[[#This Row],[Population 2018]]</f>
        <v>3775.0278946934059</v>
      </c>
      <c r="AI431" s="7">
        <v>37.449871000000002</v>
      </c>
      <c r="AJ431" s="6">
        <f>Table1[[#This Row],[Total (HRK million)                                     ]]*1000000/Table1[[#This Row],[Population 2018]]</f>
        <v>3090.6883717091691</v>
      </c>
      <c r="AK431" s="7">
        <f>Table1[[#This Row],[Total (HRK million)                                 ]]-Table1[[#This Row],[Total (HRK million)                                     ]]</f>
        <v>8.2921419999999983</v>
      </c>
      <c r="AL431" s="8">
        <f>Table1[[#This Row],[Total (HRK million)                                      ]]*1000000/Table1[[#This Row],[Population 2018]]</f>
        <v>684.33952298423685</v>
      </c>
      <c r="AM431" s="9">
        <v>12270</v>
      </c>
      <c r="AN431" s="10">
        <v>32.559047</v>
      </c>
      <c r="AO431" s="11">
        <f>Table1[[#This Row],[Total (HRK million)                                         ]]*1000000/Table1[[#This Row],[Population 2017               ]]</f>
        <v>2653.549062754686</v>
      </c>
      <c r="AP431" s="10">
        <v>31.281666000000001</v>
      </c>
      <c r="AQ431" s="11">
        <f>Table1[[#This Row],[Total (HRK million)                                          ]]*1000000/Table1[[#This Row],[Population 2017               ]]</f>
        <v>2549.443031784841</v>
      </c>
      <c r="AR431" s="10">
        <f>Table1[[#This Row],[Total (HRK million)                                         ]]-Table1[[#This Row],[Total (HRK million)                                          ]]</f>
        <v>1.2773809999999983</v>
      </c>
      <c r="AS431" s="11">
        <f>Table1[[#This Row],[Total (HRK million)                                                  ]]*1000000/Table1[[#This Row],[Population 2017               ]]</f>
        <v>104.10603096984502</v>
      </c>
      <c r="AT431" s="45">
        <v>12697</v>
      </c>
      <c r="AU431" s="46">
        <v>33.237741</v>
      </c>
      <c r="AV431" s="13">
        <f>Table1[[#This Row],[Total (HRK million)                                ]]*1000000/Table1[[#This Row],[Population 2016]]</f>
        <v>2617.7633299204535</v>
      </c>
      <c r="AW431" s="46">
        <v>27.497152</v>
      </c>
      <c r="AX431" s="13">
        <f>Table1[[#This Row],[Total (HRK million)                                                        ]]*1000000/Table1[[#This Row],[Population 2016]]</f>
        <v>2165.6416476332993</v>
      </c>
      <c r="AY431" s="82">
        <f>Table1[[#This Row],[Total (HRK million)                                ]]-Table1[[#This Row],[Total (HRK million)                                                        ]]</f>
        <v>5.7405889999999999</v>
      </c>
      <c r="AZ431" s="13">
        <f>Table1[[#This Row],[Total (HRK million)                                                                      ]]*1000000/Table1[[#This Row],[Population 2016]]</f>
        <v>452.12168228715444</v>
      </c>
      <c r="BA431" s="68">
        <v>12904</v>
      </c>
      <c r="BB431" s="52">
        <v>32.620655999999997</v>
      </c>
      <c r="BC431" s="13">
        <f>Table1[[#This Row],[Total (HRK million)                                                           ]]*1000000/Table1[[#This Row],[Population 2015]]</f>
        <v>2527.9491630502166</v>
      </c>
      <c r="BD431" s="52">
        <v>29.239305999999999</v>
      </c>
      <c r="BE431" s="13">
        <f>Table1[[#This Row],[Total (HRK million) ]]*1000000/Table1[[#This Row],[Population 2015]]</f>
        <v>2265.9102603843771</v>
      </c>
      <c r="BF431" s="82">
        <f>Table1[[#This Row],[Total (HRK million)                                                           ]]-Table1[[#This Row],[Total (HRK million) ]]</f>
        <v>3.3813499999999976</v>
      </c>
      <c r="BG431" s="13">
        <f>Table1[[#This Row],[Total (HRK million)     ]]*1000000/Table1[[#This Row],[Population 2015]]</f>
        <v>262.03890266583988</v>
      </c>
      <c r="BH431" s="68">
        <v>13181</v>
      </c>
      <c r="BI431" s="88">
        <v>31.579713000000002</v>
      </c>
      <c r="BJ431" s="12">
        <f>Table1[[#This Row],[Total (HRK million)                                  ]]*1000000/Table1[[#This Row],[Population 2014]]</f>
        <v>2395.851073514908</v>
      </c>
      <c r="BK431" s="88">
        <v>28.974295000000001</v>
      </c>
      <c r="BL431" s="12">
        <f>Table1[[#This Row],[Total (HRK million)    ]]*1000000/Table1[[#This Row],[Population 2014]]</f>
        <v>2198.1864046733936</v>
      </c>
      <c r="BM431" s="88">
        <f>Table1[[#This Row],[Total (HRK million)                                  ]]-Table1[[#This Row],[Total (HRK million)    ]]</f>
        <v>2.6054180000000002</v>
      </c>
      <c r="BN431" s="12">
        <f>Table1[[#This Row],[Total (HRK million)      ]]*1000000/Table1[[#This Row],[Population 2014]]</f>
        <v>197.66466884151433</v>
      </c>
      <c r="BO431" s="94">
        <v>5</v>
      </c>
      <c r="BP431" s="53">
        <v>4</v>
      </c>
      <c r="BQ431" s="55">
        <v>3</v>
      </c>
      <c r="BR431" s="26">
        <v>5</v>
      </c>
      <c r="BS431" s="13">
        <v>3</v>
      </c>
      <c r="BT431" s="13">
        <v>3</v>
      </c>
      <c r="BU431" s="13">
        <v>4</v>
      </c>
      <c r="BV431" s="13">
        <v>3</v>
      </c>
      <c r="BW431" s="56">
        <v>3</v>
      </c>
    </row>
    <row r="432" spans="1:75" x14ac:dyDescent="0.25">
      <c r="A432" s="14" t="s">
        <v>607</v>
      </c>
      <c r="B432" s="15" t="s">
        <v>670</v>
      </c>
      <c r="C432" s="15" t="s">
        <v>69</v>
      </c>
      <c r="D432" s="45">
        <v>49154</v>
      </c>
      <c r="E432" s="44">
        <v>244.96602737999999</v>
      </c>
      <c r="F432" s="40">
        <f>Table1[[#This Row],[Total (HRK million)]]*1000000/Table1[[#This Row],[Population 2022]]</f>
        <v>4983.6438007079787</v>
      </c>
      <c r="G432" s="44">
        <v>231.10023935000004</v>
      </c>
      <c r="H432" s="40">
        <f>Table1[[#This Row],[Total (HRK million)                ]]*1000000/Table1[[#This Row],[Population 2022]]</f>
        <v>4701.5550992798153</v>
      </c>
      <c r="I432" s="44">
        <v>13.865788029999971</v>
      </c>
      <c r="J432" s="40">
        <f>Table1[[#This Row],[Total (HRK million)                           ]]*1000000/Table1[[#This Row],[Population 2022]]</f>
        <v>282.08870142816397</v>
      </c>
      <c r="K432" s="45">
        <v>49891</v>
      </c>
      <c r="L432" s="44">
        <v>264.23138499999999</v>
      </c>
      <c r="M432" s="40">
        <f>Table1[[#This Row],[Total (HRK million)  ]]*1000000/Table1[[#This Row],[Population 2021]]</f>
        <v>5296.1733579202664</v>
      </c>
      <c r="N432" s="44">
        <v>295.26131700000002</v>
      </c>
      <c r="O432" s="40">
        <f>Table1[[#This Row],[Total (HRK million)                 ]]*1000000/Table1[[#This Row],[Population 2021]]</f>
        <v>5918.1278587320357</v>
      </c>
      <c r="P432" s="44">
        <v>-31.029932000000031</v>
      </c>
      <c r="Q432" s="40">
        <f>Table1[[#This Row],[Total (HRK million)                            ]]*1000000/Table1[[#This Row],[Population 2021]]</f>
        <v>-621.95450081177023</v>
      </c>
      <c r="R432" s="64">
        <v>52670</v>
      </c>
      <c r="S432" s="35">
        <v>242.38856899999999</v>
      </c>
      <c r="T432" s="36">
        <f>Table1[[#This Row],[Total (HRK million)   ]]*1000000/Table1[[#This Row],[Population 2020]]</f>
        <v>4602.0233339662045</v>
      </c>
      <c r="U432" s="35">
        <v>229.855041</v>
      </c>
      <c r="V432" s="36">
        <f>Table1[[#This Row],[Total (HRK million)                  ]]*1000000/Table1[[#This Row],[Population 2020]]</f>
        <v>4364.0600151889121</v>
      </c>
      <c r="W432" s="35">
        <f>Table1[[#This Row],[Total (HRK million)   ]]-Table1[[#This Row],[Total (HRK million)                  ]]</f>
        <v>12.53352799999999</v>
      </c>
      <c r="X432" s="36">
        <f>Table1[[#This Row],[Total (HRK million)                             ]]*1000000/Table1[[#This Row],[Population 2020]]</f>
        <v>237.96331877729239</v>
      </c>
      <c r="Y432" s="68">
        <v>53083</v>
      </c>
      <c r="Z432" s="7">
        <v>199.51479399999999</v>
      </c>
      <c r="AA432" s="6">
        <f>Table1[[#This Row],[Total (HRK million)                     ]]*1000000/Table1[[#This Row],[Population 2019                 ]]</f>
        <v>3758.5440536518281</v>
      </c>
      <c r="AB432" s="7">
        <v>211.92988099999999</v>
      </c>
      <c r="AC432" s="6">
        <f>Table1[[#This Row],[Total (HRK million)                                   ]]*1000000/Table1[[#This Row],[Population 2019                 ]]</f>
        <v>3992.4247122430911</v>
      </c>
      <c r="AD432" s="7">
        <f>Table1[[#This Row],[Total (HRK million)                     ]]-Table1[[#This Row],[Total (HRK million)                                   ]]</f>
        <v>-12.415087</v>
      </c>
      <c r="AE432" s="8">
        <f>Table1[[#This Row],[Total (HRK million)                       ]]*1000000/Table1[[#This Row],[Population 2019                 ]]</f>
        <v>-233.88065859126274</v>
      </c>
      <c r="AF432" s="6">
        <v>53614</v>
      </c>
      <c r="AG432" s="7">
        <v>181.389354</v>
      </c>
      <c r="AH432" s="6">
        <f>Table1[[#This Row],[Total (HRK million)                                 ]]*1000000/Table1[[#This Row],[Population 2018]]</f>
        <v>3383.2460551348527</v>
      </c>
      <c r="AI432" s="7">
        <v>154.531699</v>
      </c>
      <c r="AJ432" s="6">
        <f>Table1[[#This Row],[Total (HRK million)                                     ]]*1000000/Table1[[#This Row],[Population 2018]]</f>
        <v>2882.3012459432239</v>
      </c>
      <c r="AK432" s="7">
        <f>Table1[[#This Row],[Total (HRK million)                                 ]]-Table1[[#This Row],[Total (HRK million)                                     ]]</f>
        <v>26.857654999999994</v>
      </c>
      <c r="AL432" s="8">
        <f>Table1[[#This Row],[Total (HRK million)                                      ]]*1000000/Table1[[#This Row],[Population 2018]]</f>
        <v>500.94480919162891</v>
      </c>
      <c r="AM432" s="9">
        <v>54367</v>
      </c>
      <c r="AN432" s="10">
        <v>151.169951</v>
      </c>
      <c r="AO432" s="11">
        <f>Table1[[#This Row],[Total (HRK million)                                         ]]*1000000/Table1[[#This Row],[Population 2017               ]]</f>
        <v>2780.5461217282541</v>
      </c>
      <c r="AP432" s="10">
        <v>150.11955</v>
      </c>
      <c r="AQ432" s="11">
        <f>Table1[[#This Row],[Total (HRK million)                                          ]]*1000000/Table1[[#This Row],[Population 2017               ]]</f>
        <v>2761.225559622565</v>
      </c>
      <c r="AR432" s="10">
        <f>Table1[[#This Row],[Total (HRK million)                                         ]]-Table1[[#This Row],[Total (HRK million)                                          ]]</f>
        <v>1.0504009999999937</v>
      </c>
      <c r="AS432" s="11">
        <f>Table1[[#This Row],[Total (HRK million)                                                  ]]*1000000/Table1[[#This Row],[Population 2017               ]]</f>
        <v>19.320562105688996</v>
      </c>
      <c r="AT432" s="45">
        <v>55825</v>
      </c>
      <c r="AU432" s="46">
        <v>143.87636499999999</v>
      </c>
      <c r="AV432" s="13">
        <f>Table1[[#This Row],[Total (HRK million)                                ]]*1000000/Table1[[#This Row],[Population 2016]]</f>
        <v>2577.274787281684</v>
      </c>
      <c r="AW432" s="46">
        <v>144.24135799999999</v>
      </c>
      <c r="AX432" s="13">
        <f>Table1[[#This Row],[Total (HRK million)                                                        ]]*1000000/Table1[[#This Row],[Population 2016]]</f>
        <v>2583.8129511867442</v>
      </c>
      <c r="AY432" s="82">
        <f>Table1[[#This Row],[Total (HRK million)                                ]]-Table1[[#This Row],[Total (HRK million)                                                        ]]</f>
        <v>-0.36499299999999835</v>
      </c>
      <c r="AZ432" s="13">
        <f>Table1[[#This Row],[Total (HRK million)                                                                      ]]*1000000/Table1[[#This Row],[Population 2016]]</f>
        <v>-6.5381639050604274</v>
      </c>
      <c r="BA432" s="68">
        <v>56769</v>
      </c>
      <c r="BB432" s="52">
        <v>136.85722000000001</v>
      </c>
      <c r="BC432" s="13">
        <f>Table1[[#This Row],[Total (HRK million)                                                           ]]*1000000/Table1[[#This Row],[Population 2015]]</f>
        <v>2410.7738378340291</v>
      </c>
      <c r="BD432" s="52">
        <v>121.51620200000001</v>
      </c>
      <c r="BE432" s="13">
        <f>Table1[[#This Row],[Total (HRK million) ]]*1000000/Table1[[#This Row],[Population 2015]]</f>
        <v>2140.5380048970387</v>
      </c>
      <c r="BF432" s="82">
        <f>Table1[[#This Row],[Total (HRK million)                                                           ]]-Table1[[#This Row],[Total (HRK million) ]]</f>
        <v>15.341018000000005</v>
      </c>
      <c r="BG432" s="13">
        <f>Table1[[#This Row],[Total (HRK million)     ]]*1000000/Table1[[#This Row],[Population 2015]]</f>
        <v>270.23583293699033</v>
      </c>
      <c r="BH432" s="68">
        <v>57797</v>
      </c>
      <c r="BI432" s="88">
        <v>132.76118199999999</v>
      </c>
      <c r="BJ432" s="12">
        <f>Table1[[#This Row],[Total (HRK million)                                  ]]*1000000/Table1[[#This Row],[Population 2014]]</f>
        <v>2297.0254857518553</v>
      </c>
      <c r="BK432" s="88">
        <v>110.610885</v>
      </c>
      <c r="BL432" s="12">
        <f>Table1[[#This Row],[Total (HRK million)    ]]*1000000/Table1[[#This Row],[Population 2014]]</f>
        <v>1913.7824627575826</v>
      </c>
      <c r="BM432" s="88">
        <f>Table1[[#This Row],[Total (HRK million)                                  ]]-Table1[[#This Row],[Total (HRK million)    ]]</f>
        <v>22.150296999999995</v>
      </c>
      <c r="BN432" s="12">
        <f>Table1[[#This Row],[Total (HRK million)      ]]*1000000/Table1[[#This Row],[Population 2014]]</f>
        <v>383.24302299427302</v>
      </c>
      <c r="BO432" s="94">
        <v>5</v>
      </c>
      <c r="BP432" s="53">
        <v>5</v>
      </c>
      <c r="BQ432" s="55">
        <v>5</v>
      </c>
      <c r="BR432" s="26">
        <v>5</v>
      </c>
      <c r="BS432" s="13">
        <v>5</v>
      </c>
      <c r="BT432" s="13">
        <v>5</v>
      </c>
      <c r="BU432" s="13">
        <v>5</v>
      </c>
      <c r="BV432" s="13">
        <v>5</v>
      </c>
      <c r="BW432" s="56">
        <v>5</v>
      </c>
    </row>
    <row r="433" spans="1:75" x14ac:dyDescent="0.25">
      <c r="A433" s="14" t="s">
        <v>608</v>
      </c>
      <c r="B433" s="15" t="s">
        <v>670</v>
      </c>
      <c r="C433" s="15" t="s">
        <v>351</v>
      </c>
      <c r="D433" s="47">
        <v>1493</v>
      </c>
      <c r="E433" s="46">
        <v>6.2495719900000006</v>
      </c>
      <c r="F433" s="36">
        <f>Table1[[#This Row],[Total (HRK million)]]*1000000/Table1[[#This Row],[Population 2022]]</f>
        <v>4185.915599464166</v>
      </c>
      <c r="G433" s="46">
        <v>7.0908482400000006</v>
      </c>
      <c r="H433" s="36">
        <f>Table1[[#This Row],[Total (HRK million)                ]]*1000000/Table1[[#This Row],[Population 2022]]</f>
        <v>4749.3960080375082</v>
      </c>
      <c r="I433" s="46">
        <v>-0.84127624999999995</v>
      </c>
      <c r="J433" s="36">
        <f>Table1[[#This Row],[Total (HRK million)                           ]]*1000000/Table1[[#This Row],[Population 2022]]</f>
        <v>-563.48040857334229</v>
      </c>
      <c r="K433" s="47">
        <v>1576</v>
      </c>
      <c r="L433" s="46">
        <v>7.4464449999999998</v>
      </c>
      <c r="M433" s="36">
        <f>Table1[[#This Row],[Total (HRK million)  ]]*1000000/Table1[[#This Row],[Population 2021]]</f>
        <v>4724.9016497461926</v>
      </c>
      <c r="N433" s="46">
        <v>6.8111499999999996</v>
      </c>
      <c r="O433" s="36">
        <f>Table1[[#This Row],[Total (HRK million)                 ]]*1000000/Table1[[#This Row],[Population 2021]]</f>
        <v>4321.7956852791876</v>
      </c>
      <c r="P433" s="46">
        <v>0.63529500000000017</v>
      </c>
      <c r="Q433" s="36">
        <f>Table1[[#This Row],[Total (HRK million)                            ]]*1000000/Table1[[#This Row],[Population 2021]]</f>
        <v>403.10596446700515</v>
      </c>
      <c r="R433" s="64">
        <v>1579</v>
      </c>
      <c r="S433" s="35">
        <v>6.1974070000000001</v>
      </c>
      <c r="T433" s="36">
        <f>Table1[[#This Row],[Total (HRK million)   ]]*1000000/Table1[[#This Row],[Population 2020]]</f>
        <v>3924.8936035465485</v>
      </c>
      <c r="U433" s="35">
        <v>7.1411490000000004</v>
      </c>
      <c r="V433" s="36">
        <f>Table1[[#This Row],[Total (HRK million)                  ]]*1000000/Table1[[#This Row],[Population 2020]]</f>
        <v>4522.5769474350855</v>
      </c>
      <c r="W433" s="35">
        <f>Table1[[#This Row],[Total (HRK million)   ]]-Table1[[#This Row],[Total (HRK million)                  ]]</f>
        <v>-0.9437420000000003</v>
      </c>
      <c r="X433" s="36">
        <f>Table1[[#This Row],[Total (HRK million)                             ]]*1000000/Table1[[#This Row],[Population 2020]]</f>
        <v>-597.68334388853725</v>
      </c>
      <c r="Y433" s="68">
        <v>1623</v>
      </c>
      <c r="Z433" s="7">
        <v>6.4592049999999999</v>
      </c>
      <c r="AA433" s="6">
        <f>Table1[[#This Row],[Total (HRK million)                     ]]*1000000/Table1[[#This Row],[Population 2019                 ]]</f>
        <v>3979.7935921133703</v>
      </c>
      <c r="AB433" s="7">
        <v>5.8259629999999998</v>
      </c>
      <c r="AC433" s="6">
        <f>Table1[[#This Row],[Total (HRK million)                                   ]]*1000000/Table1[[#This Row],[Population 2019                 ]]</f>
        <v>3589.6260012322859</v>
      </c>
      <c r="AD433" s="7">
        <f>Table1[[#This Row],[Total (HRK million)                     ]]-Table1[[#This Row],[Total (HRK million)                                   ]]</f>
        <v>0.63324200000000008</v>
      </c>
      <c r="AE433" s="8">
        <f>Table1[[#This Row],[Total (HRK million)                       ]]*1000000/Table1[[#This Row],[Population 2019                 ]]</f>
        <v>390.16759088108449</v>
      </c>
      <c r="AF433" s="6">
        <v>1693</v>
      </c>
      <c r="AG433" s="7">
        <v>6.1540119999999998</v>
      </c>
      <c r="AH433" s="6">
        <f>Table1[[#This Row],[Total (HRK million)                                 ]]*1000000/Table1[[#This Row],[Population 2018]]</f>
        <v>3634.9746012994683</v>
      </c>
      <c r="AI433" s="7">
        <v>5.2727729999999999</v>
      </c>
      <c r="AJ433" s="6">
        <f>Table1[[#This Row],[Total (HRK million)                                     ]]*1000000/Table1[[#This Row],[Population 2018]]</f>
        <v>3114.4554046072062</v>
      </c>
      <c r="AK433" s="7">
        <f>Table1[[#This Row],[Total (HRK million)                                 ]]-Table1[[#This Row],[Total (HRK million)                                     ]]</f>
        <v>0.88123899999999988</v>
      </c>
      <c r="AL433" s="8">
        <f>Table1[[#This Row],[Total (HRK million)                                      ]]*1000000/Table1[[#This Row],[Population 2018]]</f>
        <v>520.5191966922622</v>
      </c>
      <c r="AM433" s="9">
        <v>1795</v>
      </c>
      <c r="AN433" s="10">
        <v>3.0848300000000002</v>
      </c>
      <c r="AO433" s="11">
        <f>Table1[[#This Row],[Total (HRK million)                                         ]]*1000000/Table1[[#This Row],[Population 2017               ]]</f>
        <v>1718.5682451253481</v>
      </c>
      <c r="AP433" s="10">
        <v>2.927686</v>
      </c>
      <c r="AQ433" s="11">
        <f>Table1[[#This Row],[Total (HRK million)                                          ]]*1000000/Table1[[#This Row],[Population 2017               ]]</f>
        <v>1631.0228412256267</v>
      </c>
      <c r="AR433" s="10">
        <f>Table1[[#This Row],[Total (HRK million)                                         ]]-Table1[[#This Row],[Total (HRK million)                                          ]]</f>
        <v>0.15714400000000017</v>
      </c>
      <c r="AS433" s="11">
        <f>Table1[[#This Row],[Total (HRK million)                                                  ]]*1000000/Table1[[#This Row],[Population 2017               ]]</f>
        <v>87.545403899721549</v>
      </c>
      <c r="AT433" s="45">
        <v>1891</v>
      </c>
      <c r="AU433" s="46">
        <v>2.8569740000000001</v>
      </c>
      <c r="AV433" s="13">
        <f>Table1[[#This Row],[Total (HRK million)                                ]]*1000000/Table1[[#This Row],[Population 2016]]</f>
        <v>1510.8270756213644</v>
      </c>
      <c r="AW433" s="46">
        <v>2.6449449999999999</v>
      </c>
      <c r="AX433" s="13">
        <f>Table1[[#This Row],[Total (HRK million)                                                        ]]*1000000/Table1[[#This Row],[Population 2016]]</f>
        <v>1398.7017451084082</v>
      </c>
      <c r="AY433" s="82">
        <f>Table1[[#This Row],[Total (HRK million)                                ]]-Table1[[#This Row],[Total (HRK million)                                                        ]]</f>
        <v>0.21202900000000025</v>
      </c>
      <c r="AZ433" s="13">
        <f>Table1[[#This Row],[Total (HRK million)                                                                      ]]*1000000/Table1[[#This Row],[Population 2016]]</f>
        <v>112.12533051295622</v>
      </c>
      <c r="BA433" s="68">
        <v>1931</v>
      </c>
      <c r="BB433" s="52">
        <v>2.7911229999999998</v>
      </c>
      <c r="BC433" s="13">
        <f>Table1[[#This Row],[Total (HRK million)                                                           ]]*1000000/Table1[[#This Row],[Population 2015]]</f>
        <v>1445.4287933713101</v>
      </c>
      <c r="BD433" s="52">
        <v>2.9130560000000001</v>
      </c>
      <c r="BE433" s="13">
        <f>Table1[[#This Row],[Total (HRK million) ]]*1000000/Table1[[#This Row],[Population 2015]]</f>
        <v>1508.5737959606422</v>
      </c>
      <c r="BF433" s="82">
        <f>Table1[[#This Row],[Total (HRK million)                                                           ]]-Table1[[#This Row],[Total (HRK million) ]]</f>
        <v>-0.12193300000000029</v>
      </c>
      <c r="BG433" s="13">
        <f>Table1[[#This Row],[Total (HRK million)     ]]*1000000/Table1[[#This Row],[Population 2015]]</f>
        <v>-63.145002589332101</v>
      </c>
      <c r="BH433" s="68">
        <v>1995</v>
      </c>
      <c r="BI433" s="88">
        <v>2.7732779999999999</v>
      </c>
      <c r="BJ433" s="12">
        <f>Table1[[#This Row],[Total (HRK million)                                  ]]*1000000/Table1[[#This Row],[Population 2014]]</f>
        <v>1390.1142857142856</v>
      </c>
      <c r="BK433" s="88">
        <v>2.62052</v>
      </c>
      <c r="BL433" s="12">
        <f>Table1[[#This Row],[Total (HRK million)    ]]*1000000/Table1[[#This Row],[Population 2014]]</f>
        <v>1313.5438596491229</v>
      </c>
      <c r="BM433" s="88">
        <f>Table1[[#This Row],[Total (HRK million)                                  ]]-Table1[[#This Row],[Total (HRK million)    ]]</f>
        <v>0.15275799999999995</v>
      </c>
      <c r="BN433" s="12">
        <f>Table1[[#This Row],[Total (HRK million)      ]]*1000000/Table1[[#This Row],[Population 2014]]</f>
        <v>76.570426065162877</v>
      </c>
      <c r="BO433" s="94">
        <v>4</v>
      </c>
      <c r="BP433" s="53">
        <v>4</v>
      </c>
      <c r="BQ433" s="55">
        <v>4</v>
      </c>
      <c r="BR433" s="26">
        <v>5</v>
      </c>
      <c r="BS433" s="13">
        <v>4</v>
      </c>
      <c r="BT433" s="13">
        <v>2</v>
      </c>
      <c r="BU433" s="13">
        <v>3</v>
      </c>
      <c r="BV433" s="13">
        <v>3</v>
      </c>
      <c r="BW433" s="56">
        <v>2</v>
      </c>
    </row>
    <row r="434" spans="1:75" x14ac:dyDescent="0.25">
      <c r="A434" s="14" t="s">
        <v>608</v>
      </c>
      <c r="B434" s="15" t="s">
        <v>663</v>
      </c>
      <c r="C434" s="15" t="s">
        <v>523</v>
      </c>
      <c r="D434" s="47">
        <v>1827</v>
      </c>
      <c r="E434" s="46">
        <v>8.0282910399999992</v>
      </c>
      <c r="F434" s="36">
        <f>Table1[[#This Row],[Total (HRK million)]]*1000000/Table1[[#This Row],[Population 2022]]</f>
        <v>4394.2479693486584</v>
      </c>
      <c r="G434" s="46">
        <v>9.3413880200000001</v>
      </c>
      <c r="H434" s="36">
        <f>Table1[[#This Row],[Total (HRK million)                ]]*1000000/Table1[[#This Row],[Population 2022]]</f>
        <v>5112.965528188287</v>
      </c>
      <c r="I434" s="46">
        <v>-1.3130969799999994</v>
      </c>
      <c r="J434" s="36">
        <f>Table1[[#This Row],[Total (HRK million)                           ]]*1000000/Table1[[#This Row],[Population 2022]]</f>
        <v>-718.71755883962749</v>
      </c>
      <c r="K434" s="47">
        <v>2046</v>
      </c>
      <c r="L434" s="46">
        <v>9.8522639999999999</v>
      </c>
      <c r="M434" s="36">
        <f>Table1[[#This Row],[Total (HRK million)  ]]*1000000/Table1[[#This Row],[Population 2021]]</f>
        <v>4815.3782991202343</v>
      </c>
      <c r="N434" s="46">
        <v>9.6261010000000002</v>
      </c>
      <c r="O434" s="36">
        <f>Table1[[#This Row],[Total (HRK million)                 ]]*1000000/Table1[[#This Row],[Population 2021]]</f>
        <v>4704.8391984359723</v>
      </c>
      <c r="P434" s="46">
        <v>0.22616299999999967</v>
      </c>
      <c r="Q434" s="36">
        <f>Table1[[#This Row],[Total (HRK million)                            ]]*1000000/Table1[[#This Row],[Population 2021]]</f>
        <v>110.53910068426181</v>
      </c>
      <c r="R434" s="64">
        <v>2033</v>
      </c>
      <c r="S434" s="35">
        <v>8.4343669999999999</v>
      </c>
      <c r="T434" s="36">
        <f>Table1[[#This Row],[Total (HRK million)   ]]*1000000/Table1[[#This Row],[Population 2020]]</f>
        <v>4148.7294638465319</v>
      </c>
      <c r="U434" s="35">
        <v>7.9493410000000004</v>
      </c>
      <c r="V434" s="36">
        <f>Table1[[#This Row],[Total (HRK million)                  ]]*1000000/Table1[[#This Row],[Population 2020]]</f>
        <v>3910.1529758976881</v>
      </c>
      <c r="W434" s="35">
        <f>Table1[[#This Row],[Total (HRK million)   ]]-Table1[[#This Row],[Total (HRK million)                  ]]</f>
        <v>0.48502599999999951</v>
      </c>
      <c r="X434" s="36">
        <f>Table1[[#This Row],[Total (HRK million)                             ]]*1000000/Table1[[#This Row],[Population 2020]]</f>
        <v>238.57648794884383</v>
      </c>
      <c r="Y434" s="68">
        <v>2024</v>
      </c>
      <c r="Z434" s="7">
        <v>9.3703219999999998</v>
      </c>
      <c r="AA434" s="6">
        <f>Table1[[#This Row],[Total (HRK million)                     ]]*1000000/Table1[[#This Row],[Population 2019                 ]]</f>
        <v>4629.605731225296</v>
      </c>
      <c r="AB434" s="7">
        <v>8.9673440000000006</v>
      </c>
      <c r="AC434" s="6">
        <f>Table1[[#This Row],[Total (HRK million)                                   ]]*1000000/Table1[[#This Row],[Population 2019                 ]]</f>
        <v>4430.505928853755</v>
      </c>
      <c r="AD434" s="7">
        <f>Table1[[#This Row],[Total (HRK million)                     ]]-Table1[[#This Row],[Total (HRK million)                                   ]]</f>
        <v>0.40297799999999917</v>
      </c>
      <c r="AE434" s="8">
        <f>Table1[[#This Row],[Total (HRK million)                       ]]*1000000/Table1[[#This Row],[Population 2019                 ]]</f>
        <v>199.0998023715411</v>
      </c>
      <c r="AF434" s="6">
        <v>1868</v>
      </c>
      <c r="AG434" s="7">
        <v>10.400312</v>
      </c>
      <c r="AH434" s="6">
        <f>Table1[[#This Row],[Total (HRK million)                                 ]]*1000000/Table1[[#This Row],[Population 2018]]</f>
        <v>5567.6188436830835</v>
      </c>
      <c r="AI434" s="7">
        <v>13.408220999999999</v>
      </c>
      <c r="AJ434" s="6">
        <f>Table1[[#This Row],[Total (HRK million)                                     ]]*1000000/Table1[[#This Row],[Population 2018]]</f>
        <v>7177.8485010706636</v>
      </c>
      <c r="AK434" s="7">
        <f>Table1[[#This Row],[Total (HRK million)                                 ]]-Table1[[#This Row],[Total (HRK million)                                     ]]</f>
        <v>-3.0079089999999997</v>
      </c>
      <c r="AL434" s="8">
        <f>Table1[[#This Row],[Total (HRK million)                                      ]]*1000000/Table1[[#This Row],[Population 2018]]</f>
        <v>-1610.2296573875801</v>
      </c>
      <c r="AM434" s="9">
        <v>1833</v>
      </c>
      <c r="AN434" s="10">
        <v>9.9792850000000008</v>
      </c>
      <c r="AO434" s="11">
        <f>Table1[[#This Row],[Total (HRK million)                                         ]]*1000000/Table1[[#This Row],[Population 2017               ]]</f>
        <v>5444.2362247681394</v>
      </c>
      <c r="AP434" s="10">
        <v>6.9227299999999996</v>
      </c>
      <c r="AQ434" s="11">
        <f>Table1[[#This Row],[Total (HRK million)                                          ]]*1000000/Table1[[#This Row],[Population 2017               ]]</f>
        <v>3776.7212220403708</v>
      </c>
      <c r="AR434" s="10">
        <f>Table1[[#This Row],[Total (HRK million)                                         ]]-Table1[[#This Row],[Total (HRK million)                                          ]]</f>
        <v>3.0565550000000012</v>
      </c>
      <c r="AS434" s="11">
        <f>Table1[[#This Row],[Total (HRK million)                                                  ]]*1000000/Table1[[#This Row],[Population 2017               ]]</f>
        <v>1667.5150027277693</v>
      </c>
      <c r="AT434" s="45">
        <v>1860</v>
      </c>
      <c r="AU434" s="46">
        <v>5.2571320000000004</v>
      </c>
      <c r="AV434" s="13">
        <f>Table1[[#This Row],[Total (HRK million)                                ]]*1000000/Table1[[#This Row],[Population 2016]]</f>
        <v>2826.4150537634409</v>
      </c>
      <c r="AW434" s="46">
        <v>5.0133150000000004</v>
      </c>
      <c r="AX434" s="13">
        <f>Table1[[#This Row],[Total (HRK million)                                                        ]]*1000000/Table1[[#This Row],[Population 2016]]</f>
        <v>2695.3306451612902</v>
      </c>
      <c r="AY434" s="82">
        <f>Table1[[#This Row],[Total (HRK million)                                ]]-Table1[[#This Row],[Total (HRK million)                                                        ]]</f>
        <v>0.24381699999999995</v>
      </c>
      <c r="AZ434" s="13">
        <f>Table1[[#This Row],[Total (HRK million)                                                                      ]]*1000000/Table1[[#This Row],[Population 2016]]</f>
        <v>131.08440860215052</v>
      </c>
      <c r="BA434" s="68">
        <v>1867</v>
      </c>
      <c r="BB434" s="52">
        <v>4.1106059999999998</v>
      </c>
      <c r="BC434" s="13">
        <f>Table1[[#This Row],[Total (HRK million)                                                           ]]*1000000/Table1[[#This Row],[Population 2015]]</f>
        <v>2201.7171933583286</v>
      </c>
      <c r="BD434" s="52">
        <v>3.7716050000000001</v>
      </c>
      <c r="BE434" s="13">
        <f>Table1[[#This Row],[Total (HRK million) ]]*1000000/Table1[[#This Row],[Population 2015]]</f>
        <v>2020.141938939475</v>
      </c>
      <c r="BF434" s="82">
        <f>Table1[[#This Row],[Total (HRK million)                                                           ]]-Table1[[#This Row],[Total (HRK million) ]]</f>
        <v>0.33900099999999966</v>
      </c>
      <c r="BG434" s="13">
        <f>Table1[[#This Row],[Total (HRK million)     ]]*1000000/Table1[[#This Row],[Population 2015]]</f>
        <v>181.57525441885358</v>
      </c>
      <c r="BH434" s="68">
        <v>1901</v>
      </c>
      <c r="BI434" s="88">
        <v>3.5214189999999999</v>
      </c>
      <c r="BJ434" s="12">
        <f>Table1[[#This Row],[Total (HRK million)                                  ]]*1000000/Table1[[#This Row],[Population 2014]]</f>
        <v>1852.4034718569173</v>
      </c>
      <c r="BK434" s="88">
        <v>2.8492329999999999</v>
      </c>
      <c r="BL434" s="12">
        <f>Table1[[#This Row],[Total (HRK million)    ]]*1000000/Table1[[#This Row],[Population 2014]]</f>
        <v>1498.8074697527618</v>
      </c>
      <c r="BM434" s="88">
        <f>Table1[[#This Row],[Total (HRK million)                                  ]]-Table1[[#This Row],[Total (HRK million)    ]]</f>
        <v>0.67218599999999995</v>
      </c>
      <c r="BN434" s="12">
        <f>Table1[[#This Row],[Total (HRK million)      ]]*1000000/Table1[[#This Row],[Population 2014]]</f>
        <v>353.59600210415573</v>
      </c>
      <c r="BO434" s="94">
        <v>4</v>
      </c>
      <c r="BP434" s="53">
        <v>3</v>
      </c>
      <c r="BQ434" s="55">
        <v>2</v>
      </c>
      <c r="BR434" s="26">
        <v>3</v>
      </c>
      <c r="BS434" s="13">
        <v>3</v>
      </c>
      <c r="BT434" s="13">
        <v>1</v>
      </c>
      <c r="BU434" s="13">
        <v>1</v>
      </c>
      <c r="BV434" s="13">
        <v>2</v>
      </c>
      <c r="BW434" s="56">
        <v>1</v>
      </c>
    </row>
    <row r="435" spans="1:75" x14ac:dyDescent="0.25">
      <c r="A435" s="14" t="s">
        <v>607</v>
      </c>
      <c r="B435" s="15" t="s">
        <v>24</v>
      </c>
      <c r="C435" s="15" t="s">
        <v>27</v>
      </c>
      <c r="D435" s="47">
        <v>4130</v>
      </c>
      <c r="E435" s="46">
        <v>29.163748389999999</v>
      </c>
      <c r="F435" s="36">
        <f>Table1[[#This Row],[Total (HRK million)]]*1000000/Table1[[#This Row],[Population 2022]]</f>
        <v>7061.4402881355927</v>
      </c>
      <c r="G435" s="46">
        <v>26.5023175</v>
      </c>
      <c r="H435" s="36">
        <f>Table1[[#This Row],[Total (HRK million)                ]]*1000000/Table1[[#This Row],[Population 2022]]</f>
        <v>6417.0260290556898</v>
      </c>
      <c r="I435" s="46">
        <v>2.661430889999997</v>
      </c>
      <c r="J435" s="36">
        <f>Table1[[#This Row],[Total (HRK million)                           ]]*1000000/Table1[[#This Row],[Population 2022]]</f>
        <v>644.41425907990242</v>
      </c>
      <c r="K435" s="47">
        <v>4224</v>
      </c>
      <c r="L435" s="46">
        <v>43.967745999999998</v>
      </c>
      <c r="M435" s="36">
        <f>Table1[[#This Row],[Total (HRK million)  ]]*1000000/Table1[[#This Row],[Population 2021]]</f>
        <v>10409.030776515152</v>
      </c>
      <c r="N435" s="46">
        <v>29.396816999999999</v>
      </c>
      <c r="O435" s="36">
        <f>Table1[[#This Row],[Total (HRK million)                 ]]*1000000/Table1[[#This Row],[Population 2021]]</f>
        <v>6959.473721590909</v>
      </c>
      <c r="P435" s="46">
        <v>14.570929</v>
      </c>
      <c r="Q435" s="36">
        <f>Table1[[#This Row],[Total (HRK million)                            ]]*1000000/Table1[[#This Row],[Population 2021]]</f>
        <v>3449.5570549242425</v>
      </c>
      <c r="R435" s="64">
        <v>4029</v>
      </c>
      <c r="S435" s="35">
        <v>35.449005999999997</v>
      </c>
      <c r="T435" s="36">
        <f>Table1[[#This Row],[Total (HRK million)   ]]*1000000/Table1[[#This Row],[Population 2020]]</f>
        <v>8798.4626458178209</v>
      </c>
      <c r="U435" s="35">
        <v>44.929879999999997</v>
      </c>
      <c r="V435" s="36">
        <f>Table1[[#This Row],[Total (HRK million)                  ]]*1000000/Table1[[#This Row],[Population 2020]]</f>
        <v>11151.620749565649</v>
      </c>
      <c r="W435" s="35">
        <f>Table1[[#This Row],[Total (HRK million)   ]]-Table1[[#This Row],[Total (HRK million)                  ]]</f>
        <v>-9.480874</v>
      </c>
      <c r="X435" s="36">
        <f>Table1[[#This Row],[Total (HRK million)                             ]]*1000000/Table1[[#This Row],[Population 2020]]</f>
        <v>-2353.1581037478281</v>
      </c>
      <c r="Y435" s="68">
        <v>4070</v>
      </c>
      <c r="Z435" s="7">
        <v>45.091244000000003</v>
      </c>
      <c r="AA435" s="6">
        <f>Table1[[#This Row],[Total (HRK million)                     ]]*1000000/Table1[[#This Row],[Population 2019                 ]]</f>
        <v>11078.929729729729</v>
      </c>
      <c r="AB435" s="7">
        <v>34.932467000000003</v>
      </c>
      <c r="AC435" s="6">
        <f>Table1[[#This Row],[Total (HRK million)                                   ]]*1000000/Table1[[#This Row],[Population 2019                 ]]</f>
        <v>8582.9157248157244</v>
      </c>
      <c r="AD435" s="7">
        <f>Table1[[#This Row],[Total (HRK million)                     ]]-Table1[[#This Row],[Total (HRK million)                                   ]]</f>
        <v>10.158777000000001</v>
      </c>
      <c r="AE435" s="8">
        <f>Table1[[#This Row],[Total (HRK million)                       ]]*1000000/Table1[[#This Row],[Population 2019                 ]]</f>
        <v>2496.014004914005</v>
      </c>
      <c r="AF435" s="6">
        <v>4174</v>
      </c>
      <c r="AG435" s="7">
        <v>21.186378000000001</v>
      </c>
      <c r="AH435" s="6">
        <f>Table1[[#This Row],[Total (HRK million)                                 ]]*1000000/Table1[[#This Row],[Population 2018]]</f>
        <v>5075.7973167225682</v>
      </c>
      <c r="AI435" s="7">
        <v>26.30301</v>
      </c>
      <c r="AJ435" s="6">
        <f>Table1[[#This Row],[Total (HRK million)                                     ]]*1000000/Table1[[#This Row],[Population 2018]]</f>
        <v>6301.6315285098226</v>
      </c>
      <c r="AK435" s="7">
        <f>Table1[[#This Row],[Total (HRK million)                                 ]]-Table1[[#This Row],[Total (HRK million)                                     ]]</f>
        <v>-5.1166319999999992</v>
      </c>
      <c r="AL435" s="8">
        <f>Table1[[#This Row],[Total (HRK million)                                      ]]*1000000/Table1[[#This Row],[Population 2018]]</f>
        <v>-1225.8342117872542</v>
      </c>
      <c r="AM435" s="9">
        <v>4261</v>
      </c>
      <c r="AN435" s="10">
        <v>20.537178000000001</v>
      </c>
      <c r="AO435" s="11">
        <f>Table1[[#This Row],[Total (HRK million)                                         ]]*1000000/Table1[[#This Row],[Population 2017               ]]</f>
        <v>4819.8023938042716</v>
      </c>
      <c r="AP435" s="10">
        <v>14.218826</v>
      </c>
      <c r="AQ435" s="11">
        <f>Table1[[#This Row],[Total (HRK million)                                          ]]*1000000/Table1[[#This Row],[Population 2017               ]]</f>
        <v>3336.9692560431822</v>
      </c>
      <c r="AR435" s="10">
        <f>Table1[[#This Row],[Total (HRK million)                                         ]]-Table1[[#This Row],[Total (HRK million)                                          ]]</f>
        <v>6.3183520000000009</v>
      </c>
      <c r="AS435" s="11">
        <f>Table1[[#This Row],[Total (HRK million)                                                  ]]*1000000/Table1[[#This Row],[Population 2017               ]]</f>
        <v>1482.8331377610891</v>
      </c>
      <c r="AT435" s="45">
        <v>4361</v>
      </c>
      <c r="AU435" s="46">
        <v>15.483843999999999</v>
      </c>
      <c r="AV435" s="13">
        <f>Table1[[#This Row],[Total (HRK million)                                ]]*1000000/Table1[[#This Row],[Population 2016]]</f>
        <v>3550.5260261407934</v>
      </c>
      <c r="AW435" s="46">
        <v>16.222992999999999</v>
      </c>
      <c r="AX435" s="13">
        <f>Table1[[#This Row],[Total (HRK million)                                                        ]]*1000000/Table1[[#This Row],[Population 2016]]</f>
        <v>3720.0167392799813</v>
      </c>
      <c r="AY435" s="82">
        <f>Table1[[#This Row],[Total (HRK million)                                ]]-Table1[[#This Row],[Total (HRK million)                                                        ]]</f>
        <v>-0.73914899999999939</v>
      </c>
      <c r="AZ435" s="13">
        <f>Table1[[#This Row],[Total (HRK million)                                                                      ]]*1000000/Table1[[#This Row],[Population 2016]]</f>
        <v>-169.49071313918813</v>
      </c>
      <c r="BA435" s="68">
        <v>4476</v>
      </c>
      <c r="BB435" s="52">
        <v>13.956143000000001</v>
      </c>
      <c r="BC435" s="13">
        <f>Table1[[#This Row],[Total (HRK million)                                                           ]]*1000000/Table1[[#This Row],[Population 2015]]</f>
        <v>3117.9944146559428</v>
      </c>
      <c r="BD435" s="52">
        <v>13.856576</v>
      </c>
      <c r="BE435" s="13">
        <f>Table1[[#This Row],[Total (HRK million) ]]*1000000/Table1[[#This Row],[Population 2015]]</f>
        <v>3095.7497765862377</v>
      </c>
      <c r="BF435" s="82">
        <f>Table1[[#This Row],[Total (HRK million)                                                           ]]-Table1[[#This Row],[Total (HRK million) ]]</f>
        <v>9.9567000000000405E-2</v>
      </c>
      <c r="BG435" s="13">
        <f>Table1[[#This Row],[Total (HRK million)     ]]*1000000/Table1[[#This Row],[Population 2015]]</f>
        <v>22.244638069705186</v>
      </c>
      <c r="BH435" s="68">
        <v>4592</v>
      </c>
      <c r="BI435" s="88">
        <v>18.752842000000001</v>
      </c>
      <c r="BJ435" s="12">
        <f>Table1[[#This Row],[Total (HRK million)                                  ]]*1000000/Table1[[#This Row],[Population 2014]]</f>
        <v>4083.8070557491287</v>
      </c>
      <c r="BK435" s="88">
        <v>18.054019</v>
      </c>
      <c r="BL435" s="12">
        <f>Table1[[#This Row],[Total (HRK million)    ]]*1000000/Table1[[#This Row],[Population 2014]]</f>
        <v>3931.6243466898954</v>
      </c>
      <c r="BM435" s="88">
        <f>Table1[[#This Row],[Total (HRK million)                                  ]]-Table1[[#This Row],[Total (HRK million)    ]]</f>
        <v>0.69882300000000086</v>
      </c>
      <c r="BN435" s="12">
        <f>Table1[[#This Row],[Total (HRK million)      ]]*1000000/Table1[[#This Row],[Population 2014]]</f>
        <v>152.18270905923362</v>
      </c>
      <c r="BO435" s="94">
        <v>4</v>
      </c>
      <c r="BP435" s="53">
        <v>5</v>
      </c>
      <c r="BQ435" s="55">
        <v>5</v>
      </c>
      <c r="BR435" s="26">
        <v>4</v>
      </c>
      <c r="BS435" s="13">
        <v>4</v>
      </c>
      <c r="BT435" s="13">
        <v>4</v>
      </c>
      <c r="BU435" s="13">
        <v>4</v>
      </c>
      <c r="BV435" s="13">
        <v>4</v>
      </c>
      <c r="BW435" s="56">
        <v>4</v>
      </c>
    </row>
    <row r="436" spans="1:75" x14ac:dyDescent="0.25">
      <c r="A436" s="14" t="s">
        <v>608</v>
      </c>
      <c r="B436" s="15" t="s">
        <v>663</v>
      </c>
      <c r="C436" s="15" t="s">
        <v>524</v>
      </c>
      <c r="D436" s="49">
        <v>855</v>
      </c>
      <c r="E436" s="46">
        <v>3.1985116099999997</v>
      </c>
      <c r="F436" s="36">
        <f>Table1[[#This Row],[Total (HRK million)]]*1000000/Table1[[#This Row],[Population 2022]]</f>
        <v>3740.9492514619883</v>
      </c>
      <c r="G436" s="46">
        <v>3.8762971899999998</v>
      </c>
      <c r="H436" s="36">
        <f>Table1[[#This Row],[Total (HRK million)                ]]*1000000/Table1[[#This Row],[Population 2022]]</f>
        <v>4533.680923976608</v>
      </c>
      <c r="I436" s="46">
        <v>-0.67778558000000011</v>
      </c>
      <c r="J436" s="36">
        <f>Table1[[#This Row],[Total (HRK million)                           ]]*1000000/Table1[[#This Row],[Population 2022]]</f>
        <v>-792.73167251461996</v>
      </c>
      <c r="K436" s="49">
        <v>868</v>
      </c>
      <c r="L436" s="46">
        <v>2.6864590000000002</v>
      </c>
      <c r="M436" s="36">
        <f>Table1[[#This Row],[Total (HRK million)  ]]*1000000/Table1[[#This Row],[Population 2021]]</f>
        <v>3094.9988479262674</v>
      </c>
      <c r="N436" s="46">
        <v>2.805574</v>
      </c>
      <c r="O436" s="36">
        <f>Table1[[#This Row],[Total (HRK million)                 ]]*1000000/Table1[[#This Row],[Population 2021]]</f>
        <v>3232.2281105990783</v>
      </c>
      <c r="P436" s="46">
        <v>-0.11911499999999986</v>
      </c>
      <c r="Q436" s="36">
        <f>Table1[[#This Row],[Total (HRK million)                            ]]*1000000/Table1[[#This Row],[Population 2021]]</f>
        <v>-137.2292626728109</v>
      </c>
      <c r="R436" s="64">
        <v>895</v>
      </c>
      <c r="S436" s="35">
        <v>4.9188539999999996</v>
      </c>
      <c r="T436" s="36">
        <f>Table1[[#This Row],[Total (HRK million)   ]]*1000000/Table1[[#This Row],[Population 2020]]</f>
        <v>5495.9262569832399</v>
      </c>
      <c r="U436" s="35">
        <v>4.6379799999999998</v>
      </c>
      <c r="V436" s="36">
        <f>Table1[[#This Row],[Total (HRK million)                  ]]*1000000/Table1[[#This Row],[Population 2020]]</f>
        <v>5182.1005586592182</v>
      </c>
      <c r="W436" s="35">
        <f>Table1[[#This Row],[Total (HRK million)   ]]-Table1[[#This Row],[Total (HRK million)                  ]]</f>
        <v>0.28087399999999985</v>
      </c>
      <c r="X436" s="36">
        <f>Table1[[#This Row],[Total (HRK million)                             ]]*1000000/Table1[[#This Row],[Population 2020]]</f>
        <v>313.82569832402214</v>
      </c>
      <c r="Y436" s="68">
        <v>885</v>
      </c>
      <c r="Z436" s="7">
        <v>3.6649129999999999</v>
      </c>
      <c r="AA436" s="6">
        <f>Table1[[#This Row],[Total (HRK million)                     ]]*1000000/Table1[[#This Row],[Population 2019                 ]]</f>
        <v>4141.1446327683616</v>
      </c>
      <c r="AB436" s="7">
        <v>7.3095169999999996</v>
      </c>
      <c r="AC436" s="6">
        <f>Table1[[#This Row],[Total (HRK million)                                   ]]*1000000/Table1[[#This Row],[Population 2019                 ]]</f>
        <v>8259.3412429378532</v>
      </c>
      <c r="AD436" s="7">
        <f>Table1[[#This Row],[Total (HRK million)                     ]]-Table1[[#This Row],[Total (HRK million)                                   ]]</f>
        <v>-3.6446039999999997</v>
      </c>
      <c r="AE436" s="8">
        <f>Table1[[#This Row],[Total (HRK million)                       ]]*1000000/Table1[[#This Row],[Population 2019                 ]]</f>
        <v>-4118.1966101694907</v>
      </c>
      <c r="AF436" s="6">
        <v>877</v>
      </c>
      <c r="AG436" s="7">
        <v>4.1244300000000003</v>
      </c>
      <c r="AH436" s="6">
        <f>Table1[[#This Row],[Total (HRK million)                                 ]]*1000000/Table1[[#This Row],[Population 2018]]</f>
        <v>4702.8848346636269</v>
      </c>
      <c r="AI436" s="7">
        <v>7.0024860000000002</v>
      </c>
      <c r="AJ436" s="6">
        <f>Table1[[#This Row],[Total (HRK million)                                     ]]*1000000/Table1[[#This Row],[Population 2018]]</f>
        <v>7984.5906499429875</v>
      </c>
      <c r="AK436" s="7">
        <f>Table1[[#This Row],[Total (HRK million)                                 ]]-Table1[[#This Row],[Total (HRK million)                                     ]]</f>
        <v>-2.8780559999999999</v>
      </c>
      <c r="AL436" s="8">
        <f>Table1[[#This Row],[Total (HRK million)                                      ]]*1000000/Table1[[#This Row],[Population 2018]]</f>
        <v>-3281.7058152793616</v>
      </c>
      <c r="AM436" s="9">
        <v>883</v>
      </c>
      <c r="AN436" s="10">
        <v>4.7487620000000001</v>
      </c>
      <c r="AO436" s="11">
        <f>Table1[[#This Row],[Total (HRK million)                                         ]]*1000000/Table1[[#This Row],[Population 2017               ]]</f>
        <v>5377.9864099660253</v>
      </c>
      <c r="AP436" s="10">
        <v>3.4221400000000002</v>
      </c>
      <c r="AQ436" s="11">
        <f>Table1[[#This Row],[Total (HRK million)                                          ]]*1000000/Table1[[#This Row],[Population 2017               ]]</f>
        <v>3875.5832389580974</v>
      </c>
      <c r="AR436" s="10">
        <f>Table1[[#This Row],[Total (HRK million)                                         ]]-Table1[[#This Row],[Total (HRK million)                                          ]]</f>
        <v>1.326622</v>
      </c>
      <c r="AS436" s="11">
        <f>Table1[[#This Row],[Total (HRK million)                                                  ]]*1000000/Table1[[#This Row],[Population 2017               ]]</f>
        <v>1502.4031710079275</v>
      </c>
      <c r="AT436" s="45">
        <v>887</v>
      </c>
      <c r="AU436" s="46">
        <v>9.5924829999999996</v>
      </c>
      <c r="AV436" s="13">
        <f>Table1[[#This Row],[Total (HRK million)                                ]]*1000000/Table1[[#This Row],[Population 2016]]</f>
        <v>10814.524239007891</v>
      </c>
      <c r="AW436" s="46">
        <v>5.96218</v>
      </c>
      <c r="AX436" s="13">
        <f>Table1[[#This Row],[Total (HRK million)                                                        ]]*1000000/Table1[[#This Row],[Population 2016]]</f>
        <v>6721.7361894024807</v>
      </c>
      <c r="AY436" s="82">
        <f>Table1[[#This Row],[Total (HRK million)                                ]]-Table1[[#This Row],[Total (HRK million)                                                        ]]</f>
        <v>3.6303029999999996</v>
      </c>
      <c r="AZ436" s="13">
        <f>Table1[[#This Row],[Total (HRK million)                                                                      ]]*1000000/Table1[[#This Row],[Population 2016]]</f>
        <v>4092.7880496054108</v>
      </c>
      <c r="BA436" s="68">
        <v>896</v>
      </c>
      <c r="BB436" s="52">
        <v>2.613502</v>
      </c>
      <c r="BC436" s="13">
        <f>Table1[[#This Row],[Total (HRK million)                                                           ]]*1000000/Table1[[#This Row],[Population 2015]]</f>
        <v>2916.8549107142858</v>
      </c>
      <c r="BD436" s="52">
        <v>7.4873539999999998</v>
      </c>
      <c r="BE436" s="13">
        <f>Table1[[#This Row],[Total (HRK million) ]]*1000000/Table1[[#This Row],[Population 2015]]</f>
        <v>8356.421875</v>
      </c>
      <c r="BF436" s="82">
        <f>Table1[[#This Row],[Total (HRK million)                                                           ]]-Table1[[#This Row],[Total (HRK million) ]]</f>
        <v>-4.8738519999999994</v>
      </c>
      <c r="BG436" s="13">
        <f>Table1[[#This Row],[Total (HRK million)     ]]*1000000/Table1[[#This Row],[Population 2015]]</f>
        <v>-5439.5669642857129</v>
      </c>
      <c r="BH436" s="68">
        <v>895</v>
      </c>
      <c r="BI436" s="88">
        <v>2.8206699999999998</v>
      </c>
      <c r="BJ436" s="12">
        <f>Table1[[#This Row],[Total (HRK million)                                  ]]*1000000/Table1[[#This Row],[Population 2014]]</f>
        <v>3151.5865921787708</v>
      </c>
      <c r="BK436" s="88">
        <v>2.4818660000000001</v>
      </c>
      <c r="BL436" s="12">
        <f>Table1[[#This Row],[Total (HRK million)    ]]*1000000/Table1[[#This Row],[Population 2014]]</f>
        <v>2773.0346368715082</v>
      </c>
      <c r="BM436" s="88">
        <f>Table1[[#This Row],[Total (HRK million)                                  ]]-Table1[[#This Row],[Total (HRK million)    ]]</f>
        <v>0.33880399999999966</v>
      </c>
      <c r="BN436" s="12">
        <f>Table1[[#This Row],[Total (HRK million)      ]]*1000000/Table1[[#This Row],[Population 2014]]</f>
        <v>378.55195530726218</v>
      </c>
      <c r="BO436" s="94">
        <v>4</v>
      </c>
      <c r="BP436" s="53">
        <v>4</v>
      </c>
      <c r="BQ436" s="55">
        <v>4</v>
      </c>
      <c r="BR436" s="26">
        <v>5</v>
      </c>
      <c r="BS436" s="13">
        <v>4</v>
      </c>
      <c r="BT436" s="13">
        <v>2</v>
      </c>
      <c r="BU436" s="13">
        <v>2</v>
      </c>
      <c r="BV436" s="13">
        <v>2</v>
      </c>
      <c r="BW436" s="56">
        <v>1</v>
      </c>
    </row>
    <row r="437" spans="1:75" x14ac:dyDescent="0.25">
      <c r="A437" s="14" t="s">
        <v>608</v>
      </c>
      <c r="B437" s="15" t="s">
        <v>672</v>
      </c>
      <c r="C437" s="15" t="s">
        <v>261</v>
      </c>
      <c r="D437" s="47">
        <v>2705</v>
      </c>
      <c r="E437" s="46">
        <v>10.804139320000001</v>
      </c>
      <c r="F437" s="36">
        <f>Table1[[#This Row],[Total (HRK million)]]*1000000/Table1[[#This Row],[Population 2022]]</f>
        <v>3994.1365323475047</v>
      </c>
      <c r="G437" s="46">
        <v>11.801561719999999</v>
      </c>
      <c r="H437" s="36">
        <f>Table1[[#This Row],[Total (HRK million)                ]]*1000000/Table1[[#This Row],[Population 2022]]</f>
        <v>4362.8693974121989</v>
      </c>
      <c r="I437" s="46">
        <v>-0.99742239999999849</v>
      </c>
      <c r="J437" s="36">
        <f>Table1[[#This Row],[Total (HRK million)                           ]]*1000000/Table1[[#This Row],[Population 2022]]</f>
        <v>-368.73286506469447</v>
      </c>
      <c r="K437" s="47">
        <v>2789</v>
      </c>
      <c r="L437" s="46">
        <v>9.9451300000000007</v>
      </c>
      <c r="M437" s="36">
        <f>Table1[[#This Row],[Total (HRK million)  ]]*1000000/Table1[[#This Row],[Population 2021]]</f>
        <v>3565.8408031552526</v>
      </c>
      <c r="N437" s="46">
        <v>8.6511069999999997</v>
      </c>
      <c r="O437" s="36">
        <f>Table1[[#This Row],[Total (HRK million)                 ]]*1000000/Table1[[#This Row],[Population 2021]]</f>
        <v>3101.8669774112586</v>
      </c>
      <c r="P437" s="46">
        <v>1.294023000000001</v>
      </c>
      <c r="Q437" s="36">
        <f>Table1[[#This Row],[Total (HRK million)                            ]]*1000000/Table1[[#This Row],[Population 2021]]</f>
        <v>463.97382574399461</v>
      </c>
      <c r="R437" s="64">
        <v>2920</v>
      </c>
      <c r="S437" s="35">
        <v>9.0751869999999997</v>
      </c>
      <c r="T437" s="36">
        <f>Table1[[#This Row],[Total (HRK million)   ]]*1000000/Table1[[#This Row],[Population 2020]]</f>
        <v>3107.9407534246575</v>
      </c>
      <c r="U437" s="35">
        <v>8.4668089999999996</v>
      </c>
      <c r="V437" s="36">
        <f>Table1[[#This Row],[Total (HRK million)                  ]]*1000000/Table1[[#This Row],[Population 2020]]</f>
        <v>2899.5921232876713</v>
      </c>
      <c r="W437" s="35">
        <f>Table1[[#This Row],[Total (HRK million)   ]]-Table1[[#This Row],[Total (HRK million)                  ]]</f>
        <v>0.60837800000000009</v>
      </c>
      <c r="X437" s="36">
        <f>Table1[[#This Row],[Total (HRK million)                             ]]*1000000/Table1[[#This Row],[Population 2020]]</f>
        <v>208.34863013698634</v>
      </c>
      <c r="Y437" s="68">
        <v>2970</v>
      </c>
      <c r="Z437" s="7">
        <v>11.506084</v>
      </c>
      <c r="AA437" s="6">
        <f>Table1[[#This Row],[Total (HRK million)                     ]]*1000000/Table1[[#This Row],[Population 2019                 ]]</f>
        <v>3874.1023569023569</v>
      </c>
      <c r="AB437" s="7">
        <v>10.321744000000001</v>
      </c>
      <c r="AC437" s="6">
        <f>Table1[[#This Row],[Total (HRK million)                                   ]]*1000000/Table1[[#This Row],[Population 2019                 ]]</f>
        <v>3475.3346801346802</v>
      </c>
      <c r="AD437" s="7">
        <f>Table1[[#This Row],[Total (HRK million)                     ]]-Table1[[#This Row],[Total (HRK million)                                   ]]</f>
        <v>1.1843399999999988</v>
      </c>
      <c r="AE437" s="8">
        <f>Table1[[#This Row],[Total (HRK million)                       ]]*1000000/Table1[[#This Row],[Population 2019                 ]]</f>
        <v>398.76767676767639</v>
      </c>
      <c r="AF437" s="6">
        <v>2993</v>
      </c>
      <c r="AG437" s="7">
        <v>7.3458769999999998</v>
      </c>
      <c r="AH437" s="6">
        <f>Table1[[#This Row],[Total (HRK million)                                 ]]*1000000/Table1[[#This Row],[Population 2018]]</f>
        <v>2454.3524891413299</v>
      </c>
      <c r="AI437" s="7">
        <v>5.3085139999999997</v>
      </c>
      <c r="AJ437" s="6">
        <f>Table1[[#This Row],[Total (HRK million)                                     ]]*1000000/Table1[[#This Row],[Population 2018]]</f>
        <v>1773.6431673905781</v>
      </c>
      <c r="AK437" s="7">
        <f>Table1[[#This Row],[Total (HRK million)                                 ]]-Table1[[#This Row],[Total (HRK million)                                     ]]</f>
        <v>2.037363</v>
      </c>
      <c r="AL437" s="8">
        <f>Table1[[#This Row],[Total (HRK million)                                      ]]*1000000/Table1[[#This Row],[Population 2018]]</f>
        <v>680.70932175075177</v>
      </c>
      <c r="AM437" s="9">
        <v>3079</v>
      </c>
      <c r="AN437" s="10">
        <v>5.1632730000000002</v>
      </c>
      <c r="AO437" s="11">
        <f>Table1[[#This Row],[Total (HRK million)                                         ]]*1000000/Table1[[#This Row],[Population 2017               ]]</f>
        <v>1676.9317960376745</v>
      </c>
      <c r="AP437" s="10">
        <v>5.2036199999999999</v>
      </c>
      <c r="AQ437" s="11">
        <f>Table1[[#This Row],[Total (HRK million)                                          ]]*1000000/Table1[[#This Row],[Population 2017               ]]</f>
        <v>1690.0357258850277</v>
      </c>
      <c r="AR437" s="10">
        <f>Table1[[#This Row],[Total (HRK million)                                         ]]-Table1[[#This Row],[Total (HRK million)                                          ]]</f>
        <v>-4.0346999999999689E-2</v>
      </c>
      <c r="AS437" s="11">
        <f>Table1[[#This Row],[Total (HRK million)                                                  ]]*1000000/Table1[[#This Row],[Population 2017               ]]</f>
        <v>-13.103929847352935</v>
      </c>
      <c r="AT437" s="45">
        <v>3168</v>
      </c>
      <c r="AU437" s="46">
        <v>4.7548050000000002</v>
      </c>
      <c r="AV437" s="13">
        <f>Table1[[#This Row],[Total (HRK million)                                ]]*1000000/Table1[[#This Row],[Population 2016]]</f>
        <v>1500.8854166666667</v>
      </c>
      <c r="AW437" s="46">
        <v>4.2036199999999999</v>
      </c>
      <c r="AX437" s="13">
        <f>Table1[[#This Row],[Total (HRK million)                                                        ]]*1000000/Table1[[#This Row],[Population 2016]]</f>
        <v>1326.9002525252524</v>
      </c>
      <c r="AY437" s="82">
        <f>Table1[[#This Row],[Total (HRK million)                                ]]-Table1[[#This Row],[Total (HRK million)                                                        ]]</f>
        <v>0.55118500000000026</v>
      </c>
      <c r="AZ437" s="13">
        <f>Table1[[#This Row],[Total (HRK million)                                                                      ]]*1000000/Table1[[#This Row],[Population 2016]]</f>
        <v>173.9851641414142</v>
      </c>
      <c r="BA437" s="68">
        <v>3191</v>
      </c>
      <c r="BB437" s="52">
        <v>3.7017660000000001</v>
      </c>
      <c r="BC437" s="13">
        <f>Table1[[#This Row],[Total (HRK million)                                                           ]]*1000000/Table1[[#This Row],[Population 2015]]</f>
        <v>1160.0645565653401</v>
      </c>
      <c r="BD437" s="52">
        <v>3.495107</v>
      </c>
      <c r="BE437" s="13">
        <f>Table1[[#This Row],[Total (HRK million) ]]*1000000/Table1[[#This Row],[Population 2015]]</f>
        <v>1095.3014728925102</v>
      </c>
      <c r="BF437" s="82">
        <f>Table1[[#This Row],[Total (HRK million)                                                           ]]-Table1[[#This Row],[Total (HRK million) ]]</f>
        <v>0.20665900000000015</v>
      </c>
      <c r="BG437" s="13">
        <f>Table1[[#This Row],[Total (HRK million)     ]]*1000000/Table1[[#This Row],[Population 2015]]</f>
        <v>64.763083672829879</v>
      </c>
      <c r="BH437" s="68">
        <v>3256</v>
      </c>
      <c r="BI437" s="88">
        <v>3.2036929999999999</v>
      </c>
      <c r="BJ437" s="12">
        <f>Table1[[#This Row],[Total (HRK million)                                  ]]*1000000/Table1[[#This Row],[Population 2014]]</f>
        <v>983.93519656019657</v>
      </c>
      <c r="BK437" s="88">
        <v>3.3294410000000001</v>
      </c>
      <c r="BL437" s="12">
        <f>Table1[[#This Row],[Total (HRK million)    ]]*1000000/Table1[[#This Row],[Population 2014]]</f>
        <v>1022.5555896805897</v>
      </c>
      <c r="BM437" s="88">
        <f>Table1[[#This Row],[Total (HRK million)                                  ]]-Table1[[#This Row],[Total (HRK million)    ]]</f>
        <v>-0.12574800000000019</v>
      </c>
      <c r="BN437" s="12">
        <f>Table1[[#This Row],[Total (HRK million)      ]]*1000000/Table1[[#This Row],[Population 2014]]</f>
        <v>-38.620393120393182</v>
      </c>
      <c r="BO437" s="94">
        <v>4</v>
      </c>
      <c r="BP437" s="53">
        <v>4</v>
      </c>
      <c r="BQ437" s="55">
        <v>5</v>
      </c>
      <c r="BR437" s="26">
        <v>4</v>
      </c>
      <c r="BS437" s="13">
        <v>5</v>
      </c>
      <c r="BT437" s="13">
        <v>5</v>
      </c>
      <c r="BU437" s="13">
        <v>4</v>
      </c>
      <c r="BV437" s="13">
        <v>2</v>
      </c>
      <c r="BW437" s="56">
        <v>2</v>
      </c>
    </row>
    <row r="438" spans="1:75" x14ac:dyDescent="0.25">
      <c r="A438" s="14" t="s">
        <v>607</v>
      </c>
      <c r="B438" s="15" t="s">
        <v>660</v>
      </c>
      <c r="C438" s="15" t="s">
        <v>100</v>
      </c>
      <c r="D438" s="45">
        <v>25307</v>
      </c>
      <c r="E438" s="44">
        <v>135.21995749000001</v>
      </c>
      <c r="F438" s="40">
        <f>Table1[[#This Row],[Total (HRK million)]]*1000000/Table1[[#This Row],[Population 2022]]</f>
        <v>5343.1840000790298</v>
      </c>
      <c r="G438" s="44">
        <v>141.66213879</v>
      </c>
      <c r="H438" s="40">
        <f>Table1[[#This Row],[Total (HRK million)                ]]*1000000/Table1[[#This Row],[Population 2022]]</f>
        <v>5597.7452400521588</v>
      </c>
      <c r="I438" s="44">
        <v>-6.4421812999999819</v>
      </c>
      <c r="J438" s="40">
        <f>Table1[[#This Row],[Total (HRK million)                           ]]*1000000/Table1[[#This Row],[Population 2022]]</f>
        <v>-254.56123997312926</v>
      </c>
      <c r="K438" s="45">
        <v>24862</v>
      </c>
      <c r="L438" s="44">
        <v>129.569807</v>
      </c>
      <c r="M438" s="40">
        <f>Table1[[#This Row],[Total (HRK million)  ]]*1000000/Table1[[#This Row],[Population 2021]]</f>
        <v>5211.5600917062184</v>
      </c>
      <c r="N438" s="44">
        <v>131.90053</v>
      </c>
      <c r="O438" s="40">
        <f>Table1[[#This Row],[Total (HRK million)                 ]]*1000000/Table1[[#This Row],[Population 2021]]</f>
        <v>5305.3064918349291</v>
      </c>
      <c r="P438" s="44">
        <v>-2.3307230000000061</v>
      </c>
      <c r="Q438" s="40">
        <f>Table1[[#This Row],[Total (HRK million)                            ]]*1000000/Table1[[#This Row],[Population 2021]]</f>
        <v>-93.746400128710732</v>
      </c>
      <c r="R438" s="64">
        <v>26696</v>
      </c>
      <c r="S438" s="35">
        <v>107.470421</v>
      </c>
      <c r="T438" s="36">
        <f>Table1[[#This Row],[Total (HRK million)   ]]*1000000/Table1[[#This Row],[Population 2020]]</f>
        <v>4025.7125037458795</v>
      </c>
      <c r="U438" s="35">
        <v>117.950289</v>
      </c>
      <c r="V438" s="36">
        <f>Table1[[#This Row],[Total (HRK million)                  ]]*1000000/Table1[[#This Row],[Population 2020]]</f>
        <v>4418.275734192388</v>
      </c>
      <c r="W438" s="35">
        <f>Table1[[#This Row],[Total (HRK million)   ]]-Table1[[#This Row],[Total (HRK million)                  ]]</f>
        <v>-10.479867999999996</v>
      </c>
      <c r="X438" s="36">
        <f>Table1[[#This Row],[Total (HRK million)                             ]]*1000000/Table1[[#This Row],[Population 2020]]</f>
        <v>-392.56323044650873</v>
      </c>
      <c r="Y438" s="68">
        <v>26578</v>
      </c>
      <c r="Z438" s="7">
        <v>118.69408300000001</v>
      </c>
      <c r="AA438" s="6">
        <f>Table1[[#This Row],[Total (HRK million)                     ]]*1000000/Table1[[#This Row],[Population 2019                 ]]</f>
        <v>4465.8771540371736</v>
      </c>
      <c r="AB438" s="7">
        <v>117.68699700000001</v>
      </c>
      <c r="AC438" s="6">
        <f>Table1[[#This Row],[Total (HRK million)                                   ]]*1000000/Table1[[#This Row],[Population 2019                 ]]</f>
        <v>4427.9854390849578</v>
      </c>
      <c r="AD438" s="7">
        <f>Table1[[#This Row],[Total (HRK million)                     ]]-Table1[[#This Row],[Total (HRK million)                                   ]]</f>
        <v>1.007086000000001</v>
      </c>
      <c r="AE438" s="8">
        <f>Table1[[#This Row],[Total (HRK million)                       ]]*1000000/Table1[[#This Row],[Population 2019                 ]]</f>
        <v>37.891714952216155</v>
      </c>
      <c r="AF438" s="6">
        <v>26372</v>
      </c>
      <c r="AG438" s="7">
        <v>99.046083999999993</v>
      </c>
      <c r="AH438" s="6">
        <f>Table1[[#This Row],[Total (HRK million)                                 ]]*1000000/Table1[[#This Row],[Population 2018]]</f>
        <v>3755.728954952222</v>
      </c>
      <c r="AI438" s="7">
        <v>91.289157000000003</v>
      </c>
      <c r="AJ438" s="6">
        <f>Table1[[#This Row],[Total (HRK million)                                     ]]*1000000/Table1[[#This Row],[Population 2018]]</f>
        <v>3461.5940012134083</v>
      </c>
      <c r="AK438" s="7">
        <f>Table1[[#This Row],[Total (HRK million)                                 ]]-Table1[[#This Row],[Total (HRK million)                                     ]]</f>
        <v>7.7569269999999904</v>
      </c>
      <c r="AL438" s="8">
        <f>Table1[[#This Row],[Total (HRK million)                                      ]]*1000000/Table1[[#This Row],[Population 2018]]</f>
        <v>294.13495373881352</v>
      </c>
      <c r="AM438" s="9">
        <v>26006</v>
      </c>
      <c r="AN438" s="10">
        <v>92.442099999999996</v>
      </c>
      <c r="AO438" s="11">
        <f>Table1[[#This Row],[Total (HRK million)                                         ]]*1000000/Table1[[#This Row],[Population 2017               ]]</f>
        <v>3554.6450819041761</v>
      </c>
      <c r="AP438" s="10">
        <v>92.164980999999997</v>
      </c>
      <c r="AQ438" s="11">
        <f>Table1[[#This Row],[Total (HRK million)                                          ]]*1000000/Table1[[#This Row],[Population 2017               ]]</f>
        <v>3543.9891178958701</v>
      </c>
      <c r="AR438" s="10">
        <f>Table1[[#This Row],[Total (HRK million)                                         ]]-Table1[[#This Row],[Total (HRK million)                                          ]]</f>
        <v>0.27711899999999901</v>
      </c>
      <c r="AS438" s="11">
        <f>Table1[[#This Row],[Total (HRK million)                                                  ]]*1000000/Table1[[#This Row],[Population 2017               ]]</f>
        <v>10.655964008305737</v>
      </c>
      <c r="AT438" s="45">
        <v>25892</v>
      </c>
      <c r="AU438" s="46">
        <v>89.530567000000005</v>
      </c>
      <c r="AV438" s="13">
        <f>Table1[[#This Row],[Total (HRK million)                                ]]*1000000/Table1[[#This Row],[Population 2016]]</f>
        <v>3457.8467094083117</v>
      </c>
      <c r="AW438" s="46">
        <v>91.581169000000003</v>
      </c>
      <c r="AX438" s="13">
        <f>Table1[[#This Row],[Total (HRK million)                                                        ]]*1000000/Table1[[#This Row],[Population 2016]]</f>
        <v>3537.0449945929245</v>
      </c>
      <c r="AY438" s="82">
        <f>Table1[[#This Row],[Total (HRK million)                                ]]-Table1[[#This Row],[Total (HRK million)                                                        ]]</f>
        <v>-2.0506019999999978</v>
      </c>
      <c r="AZ438" s="13">
        <f>Table1[[#This Row],[Total (HRK million)                                                                      ]]*1000000/Table1[[#This Row],[Population 2016]]</f>
        <v>-79.198285184612928</v>
      </c>
      <c r="BA438" s="68">
        <v>25564</v>
      </c>
      <c r="BB438" s="52">
        <v>95.152075999999994</v>
      </c>
      <c r="BC438" s="13">
        <f>Table1[[#This Row],[Total (HRK million)                                                           ]]*1000000/Table1[[#This Row],[Population 2015]]</f>
        <v>3722.1121890158033</v>
      </c>
      <c r="BD438" s="52">
        <v>88.217113999999995</v>
      </c>
      <c r="BE438" s="13">
        <f>Table1[[#This Row],[Total (HRK million) ]]*1000000/Table1[[#This Row],[Population 2015]]</f>
        <v>3450.8337505867626</v>
      </c>
      <c r="BF438" s="82">
        <f>Table1[[#This Row],[Total (HRK million)                                                           ]]-Table1[[#This Row],[Total (HRK million) ]]</f>
        <v>6.9349619999999987</v>
      </c>
      <c r="BG438" s="13">
        <f>Table1[[#This Row],[Total (HRK million)     ]]*1000000/Table1[[#This Row],[Population 2015]]</f>
        <v>271.27843842904082</v>
      </c>
      <c r="BH438" s="68">
        <v>25349</v>
      </c>
      <c r="BI438" s="88">
        <v>82.481620000000007</v>
      </c>
      <c r="BJ438" s="12">
        <f>Table1[[#This Row],[Total (HRK million)                                  ]]*1000000/Table1[[#This Row],[Population 2014]]</f>
        <v>3253.841177166752</v>
      </c>
      <c r="BK438" s="88">
        <v>87.509292000000002</v>
      </c>
      <c r="BL438" s="12">
        <f>Table1[[#This Row],[Total (HRK million)    ]]*1000000/Table1[[#This Row],[Population 2014]]</f>
        <v>3452.1792575644008</v>
      </c>
      <c r="BM438" s="88">
        <f>Table1[[#This Row],[Total (HRK million)                                  ]]-Table1[[#This Row],[Total (HRK million)    ]]</f>
        <v>-5.0276719999999955</v>
      </c>
      <c r="BN438" s="12">
        <f>Table1[[#This Row],[Total (HRK million)      ]]*1000000/Table1[[#This Row],[Population 2014]]</f>
        <v>-198.33808039764864</v>
      </c>
      <c r="BO438" s="94">
        <v>5</v>
      </c>
      <c r="BP438" s="53">
        <v>4</v>
      </c>
      <c r="BQ438" s="55">
        <v>4</v>
      </c>
      <c r="BR438" s="26">
        <v>4</v>
      </c>
      <c r="BS438" s="13">
        <v>4</v>
      </c>
      <c r="BT438" s="13">
        <v>3</v>
      </c>
      <c r="BU438" s="13">
        <v>4</v>
      </c>
      <c r="BV438" s="13">
        <v>3</v>
      </c>
      <c r="BW438" s="56">
        <v>3</v>
      </c>
    </row>
    <row r="439" spans="1:75" x14ac:dyDescent="0.25">
      <c r="A439" s="14" t="s">
        <v>608</v>
      </c>
      <c r="B439" s="15" t="s">
        <v>665</v>
      </c>
      <c r="C439" s="15" t="s">
        <v>321</v>
      </c>
      <c r="D439" s="45">
        <v>1871</v>
      </c>
      <c r="E439" s="44">
        <v>11.019594640000001</v>
      </c>
      <c r="F439" s="40">
        <f>Table1[[#This Row],[Total (HRK million)]]*1000000/Table1[[#This Row],[Population 2022]]</f>
        <v>5889.6817958311067</v>
      </c>
      <c r="G439" s="44">
        <v>9.3279046999999995</v>
      </c>
      <c r="H439" s="40">
        <f>Table1[[#This Row],[Total (HRK million)                ]]*1000000/Table1[[#This Row],[Population 2022]]</f>
        <v>4985.5182789951896</v>
      </c>
      <c r="I439" s="44">
        <v>1.6916899400000014</v>
      </c>
      <c r="J439" s="40">
        <f>Table1[[#This Row],[Total (HRK million)                           ]]*1000000/Table1[[#This Row],[Population 2022]]</f>
        <v>904.16351683591733</v>
      </c>
      <c r="K439" s="45">
        <v>1897</v>
      </c>
      <c r="L439" s="44">
        <v>12.398967000000001</v>
      </c>
      <c r="M439" s="40">
        <f>Table1[[#This Row],[Total (HRK million)  ]]*1000000/Table1[[#This Row],[Population 2021]]</f>
        <v>6536.0922509225093</v>
      </c>
      <c r="N439" s="44">
        <v>11.919941</v>
      </c>
      <c r="O439" s="40">
        <f>Table1[[#This Row],[Total (HRK million)                 ]]*1000000/Table1[[#This Row],[Population 2021]]</f>
        <v>6283.5745914602003</v>
      </c>
      <c r="P439" s="44">
        <v>0.47902600000000106</v>
      </c>
      <c r="Q439" s="40">
        <f>Table1[[#This Row],[Total (HRK million)                            ]]*1000000/Table1[[#This Row],[Population 2021]]</f>
        <v>252.51765946230947</v>
      </c>
      <c r="R439" s="64">
        <v>1917</v>
      </c>
      <c r="S439" s="35">
        <v>9.9363650000000003</v>
      </c>
      <c r="T439" s="36">
        <f>Table1[[#This Row],[Total (HRK million)   ]]*1000000/Table1[[#This Row],[Population 2020]]</f>
        <v>5183.2889932185708</v>
      </c>
      <c r="U439" s="35">
        <v>12.628833</v>
      </c>
      <c r="V439" s="36">
        <f>Table1[[#This Row],[Total (HRK million)                  ]]*1000000/Table1[[#This Row],[Population 2020]]</f>
        <v>6587.8106416275432</v>
      </c>
      <c r="W439" s="35">
        <f>Table1[[#This Row],[Total (HRK million)   ]]-Table1[[#This Row],[Total (HRK million)                  ]]</f>
        <v>-2.6924679999999999</v>
      </c>
      <c r="X439" s="36">
        <f>Table1[[#This Row],[Total (HRK million)                             ]]*1000000/Table1[[#This Row],[Population 2020]]</f>
        <v>-1404.5216484089724</v>
      </c>
      <c r="Y439" s="68">
        <v>1949</v>
      </c>
      <c r="Z439" s="7">
        <v>12.711903</v>
      </c>
      <c r="AA439" s="6">
        <f>Table1[[#This Row],[Total (HRK million)                     ]]*1000000/Table1[[#This Row],[Population 2019                 ]]</f>
        <v>6522.269368907132</v>
      </c>
      <c r="AB439" s="7">
        <v>10.941504999999999</v>
      </c>
      <c r="AC439" s="6">
        <f>Table1[[#This Row],[Total (HRK million)                                   ]]*1000000/Table1[[#This Row],[Population 2019                 ]]</f>
        <v>5613.9071318624938</v>
      </c>
      <c r="AD439" s="7">
        <f>Table1[[#This Row],[Total (HRK million)                     ]]-Table1[[#This Row],[Total (HRK million)                                   ]]</f>
        <v>1.7703980000000001</v>
      </c>
      <c r="AE439" s="8">
        <f>Table1[[#This Row],[Total (HRK million)                       ]]*1000000/Table1[[#This Row],[Population 2019                 ]]</f>
        <v>908.36223704463839</v>
      </c>
      <c r="AF439" s="6">
        <v>2007</v>
      </c>
      <c r="AG439" s="7">
        <v>8.1265509999999992</v>
      </c>
      <c r="AH439" s="6">
        <f>Table1[[#This Row],[Total (HRK million)                                 ]]*1000000/Table1[[#This Row],[Population 2018]]</f>
        <v>4049.1036372695562</v>
      </c>
      <c r="AI439" s="7">
        <v>7.6089869999999999</v>
      </c>
      <c r="AJ439" s="6">
        <f>Table1[[#This Row],[Total (HRK million)                                     ]]*1000000/Table1[[#This Row],[Population 2018]]</f>
        <v>3791.224215246637</v>
      </c>
      <c r="AK439" s="7">
        <f>Table1[[#This Row],[Total (HRK million)                                 ]]-Table1[[#This Row],[Total (HRK million)                                     ]]</f>
        <v>0.51756399999999925</v>
      </c>
      <c r="AL439" s="8">
        <f>Table1[[#This Row],[Total (HRK million)                                      ]]*1000000/Table1[[#This Row],[Population 2018]]</f>
        <v>257.87942202291941</v>
      </c>
      <c r="AM439" s="9">
        <v>2063</v>
      </c>
      <c r="AN439" s="10">
        <v>8.1960979999999992</v>
      </c>
      <c r="AO439" s="11">
        <f>Table1[[#This Row],[Total (HRK million)                                         ]]*1000000/Table1[[#This Row],[Population 2017               ]]</f>
        <v>3972.9025690741632</v>
      </c>
      <c r="AP439" s="10">
        <v>7.1286300000000002</v>
      </c>
      <c r="AQ439" s="11">
        <f>Table1[[#This Row],[Total (HRK million)                                          ]]*1000000/Table1[[#This Row],[Population 2017               ]]</f>
        <v>3455.4677653902086</v>
      </c>
      <c r="AR439" s="10">
        <f>Table1[[#This Row],[Total (HRK million)                                         ]]-Table1[[#This Row],[Total (HRK million)                                          ]]</f>
        <v>1.067467999999999</v>
      </c>
      <c r="AS439" s="11">
        <f>Table1[[#This Row],[Total (HRK million)                                                  ]]*1000000/Table1[[#This Row],[Population 2017               ]]</f>
        <v>517.4348036839549</v>
      </c>
      <c r="AT439" s="45">
        <v>2120</v>
      </c>
      <c r="AU439" s="46">
        <v>5.8956770000000001</v>
      </c>
      <c r="AV439" s="13">
        <f>Table1[[#This Row],[Total (HRK million)                                ]]*1000000/Table1[[#This Row],[Population 2016]]</f>
        <v>2780.9797169811322</v>
      </c>
      <c r="AW439" s="46">
        <v>5.9963389999999999</v>
      </c>
      <c r="AX439" s="13">
        <f>Table1[[#This Row],[Total (HRK million)                                                        ]]*1000000/Table1[[#This Row],[Population 2016]]</f>
        <v>2828.4617924528302</v>
      </c>
      <c r="AY439" s="82">
        <f>Table1[[#This Row],[Total (HRK million)                                ]]-Table1[[#This Row],[Total (HRK million)                                                        ]]</f>
        <v>-0.10066199999999981</v>
      </c>
      <c r="AZ439" s="13">
        <f>Table1[[#This Row],[Total (HRK million)                                                                      ]]*1000000/Table1[[#This Row],[Population 2016]]</f>
        <v>-47.482075471698025</v>
      </c>
      <c r="BA439" s="68">
        <v>2160</v>
      </c>
      <c r="BB439" s="52">
        <v>6.1310190000000002</v>
      </c>
      <c r="BC439" s="13">
        <f>Table1[[#This Row],[Total (HRK million)                                                           ]]*1000000/Table1[[#This Row],[Population 2015]]</f>
        <v>2838.4347222222223</v>
      </c>
      <c r="BD439" s="52">
        <v>5.7905680000000004</v>
      </c>
      <c r="BE439" s="13">
        <f>Table1[[#This Row],[Total (HRK million) ]]*1000000/Table1[[#This Row],[Population 2015]]</f>
        <v>2680.8185185185184</v>
      </c>
      <c r="BF439" s="82">
        <f>Table1[[#This Row],[Total (HRK million)                                                           ]]-Table1[[#This Row],[Total (HRK million) ]]</f>
        <v>0.34045099999999984</v>
      </c>
      <c r="BG439" s="13">
        <f>Table1[[#This Row],[Total (HRK million)     ]]*1000000/Table1[[#This Row],[Population 2015]]</f>
        <v>157.61620370370363</v>
      </c>
      <c r="BH439" s="68">
        <v>2207</v>
      </c>
      <c r="BI439" s="88">
        <v>3.9304519999999998</v>
      </c>
      <c r="BJ439" s="12">
        <f>Table1[[#This Row],[Total (HRK million)                                  ]]*1000000/Table1[[#This Row],[Population 2014]]</f>
        <v>1780.9025826914362</v>
      </c>
      <c r="BK439" s="88">
        <v>3.4497230000000001</v>
      </c>
      <c r="BL439" s="12">
        <f>Table1[[#This Row],[Total (HRK million)    ]]*1000000/Table1[[#This Row],[Population 2014]]</f>
        <v>1563.0824648844584</v>
      </c>
      <c r="BM439" s="88">
        <f>Table1[[#This Row],[Total (HRK million)                                  ]]-Table1[[#This Row],[Total (HRK million)    ]]</f>
        <v>0.48072899999999974</v>
      </c>
      <c r="BN439" s="12">
        <f>Table1[[#This Row],[Total (HRK million)      ]]*1000000/Table1[[#This Row],[Population 2014]]</f>
        <v>217.82011780697769</v>
      </c>
      <c r="BO439" s="94">
        <v>5</v>
      </c>
      <c r="BP439" s="53">
        <v>5</v>
      </c>
      <c r="BQ439" s="55">
        <v>5</v>
      </c>
      <c r="BR439" s="26">
        <v>5</v>
      </c>
      <c r="BS439" s="13">
        <v>5</v>
      </c>
      <c r="BT439" s="13">
        <v>1</v>
      </c>
      <c r="BU439" s="13">
        <v>1</v>
      </c>
      <c r="BV439" s="13">
        <v>1</v>
      </c>
      <c r="BW439" s="56">
        <v>0</v>
      </c>
    </row>
    <row r="440" spans="1:75" x14ac:dyDescent="0.25">
      <c r="A440" s="14" t="s">
        <v>607</v>
      </c>
      <c r="B440" s="15" t="s">
        <v>660</v>
      </c>
      <c r="C440" s="15" t="s">
        <v>101</v>
      </c>
      <c r="D440" s="45">
        <v>159008</v>
      </c>
      <c r="E440" s="44">
        <v>1020.9402712799999</v>
      </c>
      <c r="F440" s="40">
        <f>Table1[[#This Row],[Total (HRK million)]]*1000000/Table1[[#This Row],[Population 2022]]</f>
        <v>6420.6849421412753</v>
      </c>
      <c r="G440" s="44">
        <v>919.08916747000001</v>
      </c>
      <c r="H440" s="40">
        <f>Table1[[#This Row],[Total (HRK million)                ]]*1000000/Table1[[#This Row],[Population 2022]]</f>
        <v>5780.1441906696518</v>
      </c>
      <c r="I440" s="44">
        <v>101.85110380999994</v>
      </c>
      <c r="J440" s="40">
        <f>Table1[[#This Row],[Total (HRK million)                           ]]*1000000/Table1[[#This Row],[Population 2022]]</f>
        <v>640.54075147162371</v>
      </c>
      <c r="K440" s="45">
        <v>160577</v>
      </c>
      <c r="L440" s="44">
        <v>873.96430499999997</v>
      </c>
      <c r="M440" s="40">
        <f>Table1[[#This Row],[Total (HRK million)  ]]*1000000/Table1[[#This Row],[Population 2021]]</f>
        <v>5442.649352024263</v>
      </c>
      <c r="N440" s="44">
        <v>915.90934700000003</v>
      </c>
      <c r="O440" s="40">
        <f>Table1[[#This Row],[Total (HRK million)                 ]]*1000000/Table1[[#This Row],[Population 2021]]</f>
        <v>5703.8638597059353</v>
      </c>
      <c r="P440" s="44">
        <v>-41.945042000000058</v>
      </c>
      <c r="Q440" s="40">
        <f>Table1[[#This Row],[Total (HRK million)                            ]]*1000000/Table1[[#This Row],[Population 2021]]</f>
        <v>-261.21450768167335</v>
      </c>
      <c r="R440" s="64">
        <v>167999</v>
      </c>
      <c r="S440" s="35">
        <v>756.58469700000001</v>
      </c>
      <c r="T440" s="36">
        <f>Table1[[#This Row],[Total (HRK million)   ]]*1000000/Table1[[#This Row],[Population 2020]]</f>
        <v>4503.5071458758684</v>
      </c>
      <c r="U440" s="35">
        <v>850.67545299999995</v>
      </c>
      <c r="V440" s="36">
        <f>Table1[[#This Row],[Total (HRK million)                  ]]*1000000/Table1[[#This Row],[Population 2020]]</f>
        <v>5063.5745034196634</v>
      </c>
      <c r="W440" s="35">
        <f>Table1[[#This Row],[Total (HRK million)   ]]-Table1[[#This Row],[Total (HRK million)                  ]]</f>
        <v>-94.090755999999942</v>
      </c>
      <c r="X440" s="36">
        <f>Table1[[#This Row],[Total (HRK million)                             ]]*1000000/Table1[[#This Row],[Population 2020]]</f>
        <v>-560.06735754379451</v>
      </c>
      <c r="Y440" s="68">
        <v>169577</v>
      </c>
      <c r="Z440" s="7">
        <v>927.03392799999995</v>
      </c>
      <c r="AA440" s="6">
        <f>Table1[[#This Row],[Total (HRK million)                     ]]*1000000/Table1[[#This Row],[Population 2019                 ]]</f>
        <v>5466.7432965555472</v>
      </c>
      <c r="AB440" s="7">
        <v>887.871532</v>
      </c>
      <c r="AC440" s="6">
        <f>Table1[[#This Row],[Total (HRK million)                                   ]]*1000000/Table1[[#This Row],[Population 2019                 ]]</f>
        <v>5235.8016240409961</v>
      </c>
      <c r="AD440" s="7">
        <f>Table1[[#This Row],[Total (HRK million)                     ]]-Table1[[#This Row],[Total (HRK million)                                   ]]</f>
        <v>39.162395999999944</v>
      </c>
      <c r="AE440" s="8">
        <f>Table1[[#This Row],[Total (HRK million)                       ]]*1000000/Table1[[#This Row],[Population 2019                 ]]</f>
        <v>230.94167251455062</v>
      </c>
      <c r="AF440" s="6">
        <v>170419</v>
      </c>
      <c r="AG440" s="7">
        <v>826.01563099999998</v>
      </c>
      <c r="AH440" s="6">
        <f>Table1[[#This Row],[Total (HRK million)                                 ]]*1000000/Table1[[#This Row],[Population 2018]]</f>
        <v>4846.9691231611496</v>
      </c>
      <c r="AI440" s="7">
        <v>791.92776400000002</v>
      </c>
      <c r="AJ440" s="6">
        <f>Table1[[#This Row],[Total (HRK million)                                     ]]*1000000/Table1[[#This Row],[Population 2018]]</f>
        <v>4646.9452584512292</v>
      </c>
      <c r="AK440" s="7">
        <f>Table1[[#This Row],[Total (HRK million)                                 ]]-Table1[[#This Row],[Total (HRK million)                                     ]]</f>
        <v>34.08786699999996</v>
      </c>
      <c r="AL440" s="8">
        <f>Table1[[#This Row],[Total (HRK million)                                      ]]*1000000/Table1[[#This Row],[Population 2018]]</f>
        <v>200.02386470992062</v>
      </c>
      <c r="AM440" s="9">
        <v>171281</v>
      </c>
      <c r="AN440" s="10">
        <v>791.81014600000003</v>
      </c>
      <c r="AO440" s="11">
        <f>Table1[[#This Row],[Total (HRK million)                                         ]]*1000000/Table1[[#This Row],[Population 2017               ]]</f>
        <v>4622.8720406816865</v>
      </c>
      <c r="AP440" s="10">
        <v>662.89136199999996</v>
      </c>
      <c r="AQ440" s="11">
        <f>Table1[[#This Row],[Total (HRK million)                                          ]]*1000000/Table1[[#This Row],[Population 2017               ]]</f>
        <v>3870.1978736695837</v>
      </c>
      <c r="AR440" s="10">
        <f>Table1[[#This Row],[Total (HRK million)                                         ]]-Table1[[#This Row],[Total (HRK million)                                          ]]</f>
        <v>128.91878400000007</v>
      </c>
      <c r="AS440" s="11">
        <f>Table1[[#This Row],[Total (HRK million)                                                  ]]*1000000/Table1[[#This Row],[Population 2017               ]]</f>
        <v>752.67416701210334</v>
      </c>
      <c r="AT440" s="45">
        <v>172362</v>
      </c>
      <c r="AU440" s="46">
        <v>743.70560999999998</v>
      </c>
      <c r="AV440" s="13">
        <f>Table1[[#This Row],[Total (HRK million)                                ]]*1000000/Table1[[#This Row],[Population 2016]]</f>
        <v>4314.788700525638</v>
      </c>
      <c r="AW440" s="46">
        <v>702.65803300000005</v>
      </c>
      <c r="AX440" s="13">
        <f>Table1[[#This Row],[Total (HRK million)                                                        ]]*1000000/Table1[[#This Row],[Population 2016]]</f>
        <v>4076.641214420812</v>
      </c>
      <c r="AY440" s="82">
        <f>Table1[[#This Row],[Total (HRK million)                                ]]-Table1[[#This Row],[Total (HRK million)                                                        ]]</f>
        <v>41.047576999999933</v>
      </c>
      <c r="AZ440" s="13">
        <f>Table1[[#This Row],[Total (HRK million)                                                                      ]]*1000000/Table1[[#This Row],[Population 2016]]</f>
        <v>238.1474861048255</v>
      </c>
      <c r="BA440" s="68">
        <v>173109</v>
      </c>
      <c r="BB440" s="52">
        <v>676.52683200000001</v>
      </c>
      <c r="BC440" s="13">
        <f>Table1[[#This Row],[Total (HRK million)                                                           ]]*1000000/Table1[[#This Row],[Population 2015]]</f>
        <v>3908.0973952827408</v>
      </c>
      <c r="BD440" s="52">
        <v>669.55766100000005</v>
      </c>
      <c r="BE440" s="13">
        <f>Table1[[#This Row],[Total (HRK million) ]]*1000000/Table1[[#This Row],[Population 2015]]</f>
        <v>3867.8385352581322</v>
      </c>
      <c r="BF440" s="82">
        <f>Table1[[#This Row],[Total (HRK million)                                                           ]]-Table1[[#This Row],[Total (HRK million) ]]</f>
        <v>6.9691709999999603</v>
      </c>
      <c r="BG440" s="13">
        <f>Table1[[#This Row],[Total (HRK million)     ]]*1000000/Table1[[#This Row],[Population 2015]]</f>
        <v>40.258860024608538</v>
      </c>
      <c r="BH440" s="68">
        <v>174333</v>
      </c>
      <c r="BI440" s="88">
        <v>729.362662</v>
      </c>
      <c r="BJ440" s="12">
        <f>Table1[[#This Row],[Total (HRK million)                                  ]]*1000000/Table1[[#This Row],[Population 2014]]</f>
        <v>4183.7326381121184</v>
      </c>
      <c r="BK440" s="88">
        <v>710.64727300000004</v>
      </c>
      <c r="BL440" s="12">
        <f>Table1[[#This Row],[Total (HRK million)    ]]*1000000/Table1[[#This Row],[Population 2014]]</f>
        <v>4076.3783850447135</v>
      </c>
      <c r="BM440" s="88">
        <f>Table1[[#This Row],[Total (HRK million)                                  ]]-Table1[[#This Row],[Total (HRK million)    ]]</f>
        <v>18.715388999999959</v>
      </c>
      <c r="BN440" s="12">
        <f>Table1[[#This Row],[Total (HRK million)      ]]*1000000/Table1[[#This Row],[Population 2014]]</f>
        <v>107.35425306740525</v>
      </c>
      <c r="BO440" s="94">
        <v>5</v>
      </c>
      <c r="BP440" s="53">
        <v>5</v>
      </c>
      <c r="BQ440" s="55">
        <v>5</v>
      </c>
      <c r="BR440" s="26">
        <v>5</v>
      </c>
      <c r="BS440" s="13">
        <v>5</v>
      </c>
      <c r="BT440" s="13">
        <v>5</v>
      </c>
      <c r="BU440" s="13">
        <v>4</v>
      </c>
      <c r="BV440" s="13">
        <v>5</v>
      </c>
      <c r="BW440" s="56">
        <v>5</v>
      </c>
    </row>
    <row r="441" spans="1:75" x14ac:dyDescent="0.25">
      <c r="A441" s="14" t="s">
        <v>606</v>
      </c>
      <c r="B441" s="15" t="s">
        <v>660</v>
      </c>
      <c r="C441" s="15" t="s">
        <v>138</v>
      </c>
      <c r="D441" s="45">
        <v>423845</v>
      </c>
      <c r="E441" s="44">
        <v>586.21984797000005</v>
      </c>
      <c r="F441" s="40">
        <f>Table1[[#This Row],[Total (HRK million)]]*1000000/Table1[[#This Row],[Population 2022]]</f>
        <v>1383.0995953001689</v>
      </c>
      <c r="G441" s="44">
        <v>589.46992329</v>
      </c>
      <c r="H441" s="40">
        <f>Table1[[#This Row],[Total (HRK million)                ]]*1000000/Table1[[#This Row],[Population 2022]]</f>
        <v>1390.7676704691573</v>
      </c>
      <c r="I441" s="44">
        <v>-3.250075319999933</v>
      </c>
      <c r="J441" s="40">
        <f>Table1[[#This Row],[Total (HRK million)                           ]]*1000000/Table1[[#This Row],[Population 2022]]</f>
        <v>-7.6680751689885058</v>
      </c>
      <c r="K441" s="45">
        <v>423407</v>
      </c>
      <c r="L441" s="44">
        <v>533.47967400000005</v>
      </c>
      <c r="M441" s="40">
        <f>Table1[[#This Row],[Total (HRK million)  ]]*1000000/Table1[[#This Row],[Population 2021]]</f>
        <v>1259.9689518595585</v>
      </c>
      <c r="N441" s="44">
        <v>534.92441499999995</v>
      </c>
      <c r="O441" s="40">
        <f>Table1[[#This Row],[Total (HRK million)                 ]]*1000000/Table1[[#This Row],[Population 2021]]</f>
        <v>1263.3811321022088</v>
      </c>
      <c r="P441" s="44">
        <v>-1.4447409999999081</v>
      </c>
      <c r="Q441" s="40">
        <f>Table1[[#This Row],[Total (HRK million)                            ]]*1000000/Table1[[#This Row],[Population 2021]]</f>
        <v>-3.412180242650471</v>
      </c>
      <c r="R441" s="65">
        <v>447440</v>
      </c>
      <c r="S441" s="35">
        <v>501.94744700000001</v>
      </c>
      <c r="T441" s="36">
        <f>Table1[[#This Row],[Total (HRK million)   ]]*1000000/Table1[[#This Row],[Population 2020]]</f>
        <v>1121.8206843375649</v>
      </c>
      <c r="U441" s="35">
        <v>478.74845399999998</v>
      </c>
      <c r="V441" s="36">
        <f>Table1[[#This Row],[Total (HRK million)                  ]]*1000000/Table1[[#This Row],[Population 2020]]</f>
        <v>1069.9724074736278</v>
      </c>
      <c r="W441" s="35">
        <f>Table1[[#This Row],[Total (HRK million)   ]]-Table1[[#This Row],[Total (HRK million)                  ]]</f>
        <v>23.19899300000003</v>
      </c>
      <c r="X441" s="36">
        <f>Table1[[#This Row],[Total (HRK million)                             ]]*1000000/Table1[[#This Row],[Population 2020]]</f>
        <v>51.84827686393713</v>
      </c>
      <c r="Y441" s="68">
        <v>447747</v>
      </c>
      <c r="Z441" s="7">
        <v>480.97655200000003</v>
      </c>
      <c r="AA441" s="6">
        <f>Table1[[#This Row],[Total (HRK million)                     ]]*1000000/Table1[[#This Row],[Population 2019                 ]]</f>
        <v>1074.2150187494276</v>
      </c>
      <c r="AB441" s="7">
        <v>457.535281</v>
      </c>
      <c r="AC441" s="6">
        <f>Table1[[#This Row],[Total (HRK million)                                   ]]*1000000/Table1[[#This Row],[Population 2019                 ]]</f>
        <v>1021.8611872329686</v>
      </c>
      <c r="AD441" s="7">
        <f>Table1[[#This Row],[Total (HRK million)                     ]]-Table1[[#This Row],[Total (HRK million)                                   ]]</f>
        <v>23.441271000000029</v>
      </c>
      <c r="AE441" s="8">
        <f>Table1[[#This Row],[Total (HRK million)                       ]]*1000000/Table1[[#This Row],[Population 2019                 ]]</f>
        <v>52.353831516459138</v>
      </c>
      <c r="AF441" s="6">
        <v>447723</v>
      </c>
      <c r="AG441" s="7">
        <v>458.98757499999999</v>
      </c>
      <c r="AH441" s="6">
        <f>Table1[[#This Row],[Total (HRK million)                                 ]]*1000000/Table1[[#This Row],[Population 2018]]</f>
        <v>1025.1596969554837</v>
      </c>
      <c r="AI441" s="7">
        <v>477.85910200000001</v>
      </c>
      <c r="AJ441" s="6">
        <f>Table1[[#This Row],[Total (HRK million)                                     ]]*1000000/Table1[[#This Row],[Population 2018]]</f>
        <v>1067.3097026509695</v>
      </c>
      <c r="AK441" s="7">
        <f>Table1[[#This Row],[Total (HRK million)                                 ]]-Table1[[#This Row],[Total (HRK million)                                     ]]</f>
        <v>-18.871527000000015</v>
      </c>
      <c r="AL441" s="8">
        <f>Table1[[#This Row],[Total (HRK million)                                      ]]*1000000/Table1[[#This Row],[Population 2018]]</f>
        <v>-42.150005695485859</v>
      </c>
      <c r="AM441" s="17">
        <v>448812</v>
      </c>
      <c r="AN441" s="10">
        <v>458.68676199999999</v>
      </c>
      <c r="AO441" s="24">
        <f>Table1[[#This Row],[Total (HRK million)                                         ]]*1000000/Table1[[#This Row],[Population 2017               ]]</f>
        <v>1022.0020008377672</v>
      </c>
      <c r="AP441" s="10">
        <v>443.71659399999999</v>
      </c>
      <c r="AQ441" s="11">
        <f>Table1[[#This Row],[Total (HRK million)                                          ]]*1000000/Table1[[#This Row],[Population 2017               ]]</f>
        <v>988.64690338048001</v>
      </c>
      <c r="AR441" s="10">
        <f>Table1[[#This Row],[Total (HRK million)                                         ]]-Table1[[#This Row],[Total (HRK million)                                          ]]</f>
        <v>14.970168000000001</v>
      </c>
      <c r="AS441" s="11">
        <f>Table1[[#This Row],[Total (HRK million)                                                  ]]*1000000/Table1[[#This Row],[Population 2017               ]]</f>
        <v>33.355097457287243</v>
      </c>
      <c r="AT441" s="45">
        <v>451226</v>
      </c>
      <c r="AU441" s="46">
        <v>430.97494699999999</v>
      </c>
      <c r="AV441" s="13">
        <f>Table1[[#This Row],[Total (HRK million)                                ]]*1000000/Table1[[#This Row],[Population 2016]]</f>
        <v>955.11993324852733</v>
      </c>
      <c r="AW441" s="46">
        <v>419.79553600000003</v>
      </c>
      <c r="AX441" s="13">
        <f>Table1[[#This Row],[Total (HRK million)                                                        ]]*1000000/Table1[[#This Row],[Population 2016]]</f>
        <v>930.34429753604627</v>
      </c>
      <c r="AY441" s="82">
        <f>Table1[[#This Row],[Total (HRK million)                                ]]-Table1[[#This Row],[Total (HRK million)                                                        ]]</f>
        <v>11.179410999999959</v>
      </c>
      <c r="AZ441" s="13">
        <f>Table1[[#This Row],[Total (HRK million)                                                                      ]]*1000000/Table1[[#This Row],[Population 2016]]</f>
        <v>24.775635712481016</v>
      </c>
      <c r="BA441" s="68">
        <v>452841</v>
      </c>
      <c r="BB441" s="52">
        <v>403.60014899999999</v>
      </c>
      <c r="BC441" s="13">
        <f>Table1[[#This Row],[Total (HRK million)                                                           ]]*1000000/Table1[[#This Row],[Population 2015]]</f>
        <v>891.26238348559423</v>
      </c>
      <c r="BD441" s="52">
        <v>397.00486799999999</v>
      </c>
      <c r="BE441" s="13">
        <f>Table1[[#This Row],[Total (HRK million) ]]*1000000/Table1[[#This Row],[Population 2015]]</f>
        <v>876.69815233161307</v>
      </c>
      <c r="BF441" s="82">
        <f>Table1[[#This Row],[Total (HRK million)                                                           ]]-Table1[[#This Row],[Total (HRK million) ]]</f>
        <v>6.5952809999999999</v>
      </c>
      <c r="BG441" s="13">
        <f>Table1[[#This Row],[Total (HRK million)     ]]*1000000/Table1[[#This Row],[Population 2015]]</f>
        <v>14.564231153981199</v>
      </c>
      <c r="BH441" s="68">
        <v>454229</v>
      </c>
      <c r="BI441" s="88">
        <v>433.72304100000002</v>
      </c>
      <c r="BJ441" s="12">
        <f>Table1[[#This Row],[Total (HRK million)                                  ]]*1000000/Table1[[#This Row],[Population 2014]]</f>
        <v>954.85546057164993</v>
      </c>
      <c r="BK441" s="88">
        <v>429.59770400000002</v>
      </c>
      <c r="BL441" s="12">
        <f>Table1[[#This Row],[Total (HRK million)    ]]*1000000/Table1[[#This Row],[Population 2014]]</f>
        <v>945.77339623846126</v>
      </c>
      <c r="BM441" s="88">
        <f>Table1[[#This Row],[Total (HRK million)                                  ]]-Table1[[#This Row],[Total (HRK million)    ]]</f>
        <v>4.1253370000000018</v>
      </c>
      <c r="BN441" s="12">
        <f>Table1[[#This Row],[Total (HRK million)      ]]*1000000/Table1[[#This Row],[Population 2014]]</f>
        <v>9.0820643331887698</v>
      </c>
      <c r="BO441" s="94">
        <v>5</v>
      </c>
      <c r="BP441" s="53">
        <v>5</v>
      </c>
      <c r="BQ441" s="55">
        <v>5</v>
      </c>
      <c r="BR441" s="26">
        <v>5</v>
      </c>
      <c r="BS441" s="13">
        <v>5</v>
      </c>
      <c r="BT441" s="13">
        <v>5</v>
      </c>
      <c r="BU441" s="13">
        <v>4</v>
      </c>
      <c r="BV441" s="13">
        <v>4</v>
      </c>
      <c r="BW441" s="56">
        <v>3</v>
      </c>
    </row>
    <row r="442" spans="1:75" x14ac:dyDescent="0.25">
      <c r="A442" s="14" t="s">
        <v>608</v>
      </c>
      <c r="B442" s="15" t="s">
        <v>32</v>
      </c>
      <c r="C442" s="15" t="s">
        <v>235</v>
      </c>
      <c r="D442" s="47">
        <v>4663</v>
      </c>
      <c r="E442" s="46">
        <v>15.406679610000001</v>
      </c>
      <c r="F442" s="36">
        <f>Table1[[#This Row],[Total (HRK million)]]*1000000/Table1[[#This Row],[Population 2022]]</f>
        <v>3304.0273665022519</v>
      </c>
      <c r="G442" s="46">
        <v>16.923238269999999</v>
      </c>
      <c r="H442" s="36">
        <f>Table1[[#This Row],[Total (HRK million)                ]]*1000000/Table1[[#This Row],[Population 2022]]</f>
        <v>3629.2597619558223</v>
      </c>
      <c r="I442" s="46">
        <v>-1.5165586599999983</v>
      </c>
      <c r="J442" s="36">
        <f>Table1[[#This Row],[Total (HRK million)                           ]]*1000000/Table1[[#This Row],[Population 2022]]</f>
        <v>-325.23239545357029</v>
      </c>
      <c r="K442" s="47">
        <v>4678</v>
      </c>
      <c r="L442" s="46">
        <v>16.278568</v>
      </c>
      <c r="M442" s="36">
        <f>Table1[[#This Row],[Total (HRK million)  ]]*1000000/Table1[[#This Row],[Population 2021]]</f>
        <v>3479.8135955536554</v>
      </c>
      <c r="N442" s="46">
        <v>32.770578999999998</v>
      </c>
      <c r="O442" s="36">
        <f>Table1[[#This Row],[Total (HRK million)                 ]]*1000000/Table1[[#This Row],[Population 2021]]</f>
        <v>7005.2541684480539</v>
      </c>
      <c r="P442" s="46">
        <v>-16.492010999999998</v>
      </c>
      <c r="Q442" s="36">
        <f>Table1[[#This Row],[Total (HRK million)                            ]]*1000000/Table1[[#This Row],[Population 2021]]</f>
        <v>-3525.4405728943989</v>
      </c>
      <c r="R442" s="64">
        <v>4725</v>
      </c>
      <c r="S442" s="35">
        <v>14.949197</v>
      </c>
      <c r="T442" s="36">
        <f>Table1[[#This Row],[Total (HRK million)   ]]*1000000/Table1[[#This Row],[Population 2020]]</f>
        <v>3163.8512169312171</v>
      </c>
      <c r="U442" s="35">
        <v>19.553018000000002</v>
      </c>
      <c r="V442" s="36">
        <f>Table1[[#This Row],[Total (HRK million)                  ]]*1000000/Table1[[#This Row],[Population 2020]]</f>
        <v>4138.2048677248677</v>
      </c>
      <c r="W442" s="35">
        <f>Table1[[#This Row],[Total (HRK million)   ]]-Table1[[#This Row],[Total (HRK million)                  ]]</f>
        <v>-4.6038210000000017</v>
      </c>
      <c r="X442" s="36">
        <f>Table1[[#This Row],[Total (HRK million)                             ]]*1000000/Table1[[#This Row],[Population 2020]]</f>
        <v>-974.35365079365124</v>
      </c>
      <c r="Y442" s="68">
        <v>4736</v>
      </c>
      <c r="Z442" s="7">
        <v>13.574471000000001</v>
      </c>
      <c r="AA442" s="6">
        <f>Table1[[#This Row],[Total (HRK million)                     ]]*1000000/Table1[[#This Row],[Population 2019                 ]]</f>
        <v>2866.2312077702704</v>
      </c>
      <c r="AB442" s="7">
        <v>14.1945</v>
      </c>
      <c r="AC442" s="6">
        <f>Table1[[#This Row],[Total (HRK million)                                   ]]*1000000/Table1[[#This Row],[Population 2019                 ]]</f>
        <v>2997.1494932432433</v>
      </c>
      <c r="AD442" s="7">
        <f>Table1[[#This Row],[Total (HRK million)                     ]]-Table1[[#This Row],[Total (HRK million)                                   ]]</f>
        <v>-0.62002899999999883</v>
      </c>
      <c r="AE442" s="8">
        <f>Table1[[#This Row],[Total (HRK million)                       ]]*1000000/Table1[[#This Row],[Population 2019                 ]]</f>
        <v>-130.91828547297274</v>
      </c>
      <c r="AF442" s="6">
        <v>4792</v>
      </c>
      <c r="AG442" s="7">
        <v>12.013958000000001</v>
      </c>
      <c r="AH442" s="6">
        <f>Table1[[#This Row],[Total (HRK million)                                 ]]*1000000/Table1[[#This Row],[Population 2018]]</f>
        <v>2507.0863939899832</v>
      </c>
      <c r="AI442" s="7">
        <v>8.5602529999999994</v>
      </c>
      <c r="AJ442" s="6">
        <f>Table1[[#This Row],[Total (HRK million)                                     ]]*1000000/Table1[[#This Row],[Population 2018]]</f>
        <v>1786.3633138564273</v>
      </c>
      <c r="AK442" s="7">
        <f>Table1[[#This Row],[Total (HRK million)                                 ]]-Table1[[#This Row],[Total (HRK million)                                     ]]</f>
        <v>3.4537050000000011</v>
      </c>
      <c r="AL442" s="8">
        <f>Table1[[#This Row],[Total (HRK million)                                      ]]*1000000/Table1[[#This Row],[Population 2018]]</f>
        <v>720.7230801335561</v>
      </c>
      <c r="AM442" s="9">
        <v>4804</v>
      </c>
      <c r="AN442" s="10">
        <v>7.2780040000000001</v>
      </c>
      <c r="AO442" s="11">
        <f>Table1[[#This Row],[Total (HRK million)                                         ]]*1000000/Table1[[#This Row],[Population 2017               ]]</f>
        <v>1514.9883430474604</v>
      </c>
      <c r="AP442" s="10">
        <v>10.745566999999999</v>
      </c>
      <c r="AQ442" s="11">
        <f>Table1[[#This Row],[Total (HRK million)                                          ]]*1000000/Table1[[#This Row],[Population 2017               ]]</f>
        <v>2236.7957951706912</v>
      </c>
      <c r="AR442" s="10">
        <f>Table1[[#This Row],[Total (HRK million)                                         ]]-Table1[[#This Row],[Total (HRK million)                                          ]]</f>
        <v>-3.4675629999999993</v>
      </c>
      <c r="AS442" s="11">
        <f>Table1[[#This Row],[Total (HRK million)                                                  ]]*1000000/Table1[[#This Row],[Population 2017               ]]</f>
        <v>-721.80745212323041</v>
      </c>
      <c r="AT442" s="45">
        <v>4793</v>
      </c>
      <c r="AU442" s="46">
        <v>6.8559469999999996</v>
      </c>
      <c r="AV442" s="13">
        <f>Table1[[#This Row],[Total (HRK million)                                ]]*1000000/Table1[[#This Row],[Population 2016]]</f>
        <v>1430.4083037763405</v>
      </c>
      <c r="AW442" s="46">
        <v>6.1626469999999998</v>
      </c>
      <c r="AX442" s="13">
        <f>Table1[[#This Row],[Total (HRK million)                                                        ]]*1000000/Table1[[#This Row],[Population 2016]]</f>
        <v>1285.7598581264344</v>
      </c>
      <c r="AY442" s="82">
        <f>Table1[[#This Row],[Total (HRK million)                                ]]-Table1[[#This Row],[Total (HRK million)                                                        ]]</f>
        <v>0.69329999999999981</v>
      </c>
      <c r="AZ442" s="13">
        <f>Table1[[#This Row],[Total (HRK million)                                                                      ]]*1000000/Table1[[#This Row],[Population 2016]]</f>
        <v>144.64844564990605</v>
      </c>
      <c r="BA442" s="68">
        <v>4841</v>
      </c>
      <c r="BB442" s="52">
        <v>9.186185</v>
      </c>
      <c r="BC442" s="13">
        <f>Table1[[#This Row],[Total (HRK million)                                                           ]]*1000000/Table1[[#This Row],[Population 2015]]</f>
        <v>1897.580045445156</v>
      </c>
      <c r="BD442" s="52">
        <v>8.9733879999999999</v>
      </c>
      <c r="BE442" s="13">
        <f>Table1[[#This Row],[Total (HRK million) ]]*1000000/Table1[[#This Row],[Population 2015]]</f>
        <v>1853.622805205536</v>
      </c>
      <c r="BF442" s="82">
        <f>Table1[[#This Row],[Total (HRK million)                                                           ]]-Table1[[#This Row],[Total (HRK million) ]]</f>
        <v>0.21279700000000012</v>
      </c>
      <c r="BG442" s="13">
        <f>Table1[[#This Row],[Total (HRK million)     ]]*1000000/Table1[[#This Row],[Population 2015]]</f>
        <v>43.957240239619935</v>
      </c>
      <c r="BH442" s="68">
        <v>4896</v>
      </c>
      <c r="BI442" s="88">
        <v>6.4233169999999999</v>
      </c>
      <c r="BJ442" s="12">
        <f>Table1[[#This Row],[Total (HRK million)                                  ]]*1000000/Table1[[#This Row],[Population 2014]]</f>
        <v>1311.952001633987</v>
      </c>
      <c r="BK442" s="88">
        <v>5.9753569999999998</v>
      </c>
      <c r="BL442" s="12">
        <f>Table1[[#This Row],[Total (HRK million)    ]]*1000000/Table1[[#This Row],[Population 2014]]</f>
        <v>1220.4569035947713</v>
      </c>
      <c r="BM442" s="88">
        <f>Table1[[#This Row],[Total (HRK million)                                  ]]-Table1[[#This Row],[Total (HRK million)    ]]</f>
        <v>0.44796000000000014</v>
      </c>
      <c r="BN442" s="12">
        <f>Table1[[#This Row],[Total (HRK million)      ]]*1000000/Table1[[#This Row],[Population 2014]]</f>
        <v>91.495098039215705</v>
      </c>
      <c r="BO442" s="94">
        <v>4</v>
      </c>
      <c r="BP442" s="53">
        <v>5</v>
      </c>
      <c r="BQ442" s="55">
        <v>5</v>
      </c>
      <c r="BR442" s="26">
        <v>3</v>
      </c>
      <c r="BS442" s="13">
        <v>2</v>
      </c>
      <c r="BT442" s="13">
        <v>3</v>
      </c>
      <c r="BU442" s="13">
        <v>2</v>
      </c>
      <c r="BV442" s="13">
        <v>2</v>
      </c>
      <c r="BW442" s="56">
        <v>2</v>
      </c>
    </row>
    <row r="443" spans="1:75" x14ac:dyDescent="0.25">
      <c r="A443" s="14" t="s">
        <v>608</v>
      </c>
      <c r="B443" s="15" t="s">
        <v>75</v>
      </c>
      <c r="C443" s="15" t="s">
        <v>375</v>
      </c>
      <c r="D443" s="47">
        <v>1817</v>
      </c>
      <c r="E443" s="46">
        <v>7.2542851500000003</v>
      </c>
      <c r="F443" s="36">
        <f>Table1[[#This Row],[Total (HRK million)]]*1000000/Table1[[#This Row],[Population 2022]]</f>
        <v>3992.4519262520639</v>
      </c>
      <c r="G443" s="46">
        <v>8.7387304600000011</v>
      </c>
      <c r="H443" s="36">
        <f>Table1[[#This Row],[Total (HRK million)                ]]*1000000/Table1[[#This Row],[Population 2022]]</f>
        <v>4809.4278811227305</v>
      </c>
      <c r="I443" s="46">
        <v>-1.4844453100000006</v>
      </c>
      <c r="J443" s="36">
        <f>Table1[[#This Row],[Total (HRK million)                           ]]*1000000/Table1[[#This Row],[Population 2022]]</f>
        <v>-816.97595487066621</v>
      </c>
      <c r="K443" s="47">
        <v>1831</v>
      </c>
      <c r="L443" s="46">
        <v>6.3882120000000002</v>
      </c>
      <c r="M443" s="36">
        <f>Table1[[#This Row],[Total (HRK million)  ]]*1000000/Table1[[#This Row],[Population 2021]]</f>
        <v>3488.9197160021845</v>
      </c>
      <c r="N443" s="46">
        <v>8.1986589999999993</v>
      </c>
      <c r="O443" s="36">
        <f>Table1[[#This Row],[Total (HRK million)                 ]]*1000000/Table1[[#This Row],[Population 2021]]</f>
        <v>4477.6947023484427</v>
      </c>
      <c r="P443" s="46">
        <v>-1.810446999999999</v>
      </c>
      <c r="Q443" s="36">
        <f>Table1[[#This Row],[Total (HRK million)                            ]]*1000000/Table1[[#This Row],[Population 2021]]</f>
        <v>-988.7749863462584</v>
      </c>
      <c r="R443" s="64">
        <v>1811</v>
      </c>
      <c r="S443" s="35">
        <v>8.2816729999999996</v>
      </c>
      <c r="T443" s="36">
        <f>Table1[[#This Row],[Total (HRK million)   ]]*1000000/Table1[[#This Row],[Population 2020]]</f>
        <v>4572.9834345665377</v>
      </c>
      <c r="U443" s="35">
        <v>7.3190770000000001</v>
      </c>
      <c r="V443" s="36">
        <f>Table1[[#This Row],[Total (HRK million)                  ]]*1000000/Table1[[#This Row],[Population 2020]]</f>
        <v>4041.4561016013254</v>
      </c>
      <c r="W443" s="35">
        <f>Table1[[#This Row],[Total (HRK million)   ]]-Table1[[#This Row],[Total (HRK million)                  ]]</f>
        <v>0.96259599999999956</v>
      </c>
      <c r="X443" s="36">
        <f>Table1[[#This Row],[Total (HRK million)                             ]]*1000000/Table1[[#This Row],[Population 2020]]</f>
        <v>531.52733296521228</v>
      </c>
      <c r="Y443" s="68">
        <v>1836</v>
      </c>
      <c r="Z443" s="7">
        <v>10.727255</v>
      </c>
      <c r="AA443" s="6">
        <f>Table1[[#This Row],[Total (HRK million)                     ]]*1000000/Table1[[#This Row],[Population 2019                 ]]</f>
        <v>5842.7314814814818</v>
      </c>
      <c r="AB443" s="7">
        <v>9.5000809999999998</v>
      </c>
      <c r="AC443" s="6">
        <f>Table1[[#This Row],[Total (HRK million)                                   ]]*1000000/Table1[[#This Row],[Population 2019                 ]]</f>
        <v>5174.33605664488</v>
      </c>
      <c r="AD443" s="7">
        <f>Table1[[#This Row],[Total (HRK million)                     ]]-Table1[[#This Row],[Total (HRK million)                                   ]]</f>
        <v>1.2271739999999998</v>
      </c>
      <c r="AE443" s="8">
        <f>Table1[[#This Row],[Total (HRK million)                       ]]*1000000/Table1[[#This Row],[Population 2019                 ]]</f>
        <v>668.39542483660114</v>
      </c>
      <c r="AF443" s="6">
        <v>1881</v>
      </c>
      <c r="AG443" s="7">
        <v>6.0293960000000002</v>
      </c>
      <c r="AH443" s="6">
        <f>Table1[[#This Row],[Total (HRK million)                                 ]]*1000000/Table1[[#This Row],[Population 2018]]</f>
        <v>3205.4205209994684</v>
      </c>
      <c r="AI443" s="7">
        <v>8.6669680000000007</v>
      </c>
      <c r="AJ443" s="6">
        <f>Table1[[#This Row],[Total (HRK million)                                     ]]*1000000/Table1[[#This Row],[Population 2018]]</f>
        <v>4607.6384901648062</v>
      </c>
      <c r="AK443" s="7">
        <f>Table1[[#This Row],[Total (HRK million)                                 ]]-Table1[[#This Row],[Total (HRK million)                                     ]]</f>
        <v>-2.6375720000000005</v>
      </c>
      <c r="AL443" s="8">
        <f>Table1[[#This Row],[Total (HRK million)                                      ]]*1000000/Table1[[#This Row],[Population 2018]]</f>
        <v>-1402.2179691653378</v>
      </c>
      <c r="AM443" s="9">
        <v>1883</v>
      </c>
      <c r="AN443" s="10">
        <v>5.7318790000000002</v>
      </c>
      <c r="AO443" s="11">
        <f>Table1[[#This Row],[Total (HRK million)                                         ]]*1000000/Table1[[#This Row],[Population 2017               ]]</f>
        <v>3044.0143388210304</v>
      </c>
      <c r="AP443" s="10">
        <v>7.0775160000000001</v>
      </c>
      <c r="AQ443" s="11">
        <f>Table1[[#This Row],[Total (HRK million)                                          ]]*1000000/Table1[[#This Row],[Population 2017               ]]</f>
        <v>3758.6383430695701</v>
      </c>
      <c r="AR443" s="10">
        <f>Table1[[#This Row],[Total (HRK million)                                         ]]-Table1[[#This Row],[Total (HRK million)                                          ]]</f>
        <v>-1.345637</v>
      </c>
      <c r="AS443" s="11">
        <f>Table1[[#This Row],[Total (HRK million)                                                  ]]*1000000/Table1[[#This Row],[Population 2017               ]]</f>
        <v>-714.62400424853956</v>
      </c>
      <c r="AT443" s="45">
        <v>1911</v>
      </c>
      <c r="AU443" s="46">
        <v>8.0491360000000007</v>
      </c>
      <c r="AV443" s="13">
        <f>Table1[[#This Row],[Total (HRK million)                                ]]*1000000/Table1[[#This Row],[Population 2016]]</f>
        <v>4212.0020931449508</v>
      </c>
      <c r="AW443" s="46">
        <v>8.0849379999999993</v>
      </c>
      <c r="AX443" s="13">
        <f>Table1[[#This Row],[Total (HRK million)                                                        ]]*1000000/Table1[[#This Row],[Population 2016]]</f>
        <v>4230.7367870225007</v>
      </c>
      <c r="AY443" s="82">
        <f>Table1[[#This Row],[Total (HRK million)                                ]]-Table1[[#This Row],[Total (HRK million)                                                        ]]</f>
        <v>-3.5801999999998557E-2</v>
      </c>
      <c r="AZ443" s="13">
        <f>Table1[[#This Row],[Total (HRK million)                                                                      ]]*1000000/Table1[[#This Row],[Population 2016]]</f>
        <v>-18.734693877550267</v>
      </c>
      <c r="BA443" s="68">
        <v>1937</v>
      </c>
      <c r="BB443" s="52">
        <v>3.5794579999999998</v>
      </c>
      <c r="BC443" s="13">
        <f>Table1[[#This Row],[Total (HRK million)                                                           ]]*1000000/Table1[[#This Row],[Population 2015]]</f>
        <v>1847.939081053175</v>
      </c>
      <c r="BD443" s="52">
        <v>5.6515950000000004</v>
      </c>
      <c r="BE443" s="13">
        <f>Table1[[#This Row],[Total (HRK million) ]]*1000000/Table1[[#This Row],[Population 2015]]</f>
        <v>2917.7052142488383</v>
      </c>
      <c r="BF443" s="82">
        <f>Table1[[#This Row],[Total (HRK million)                                                           ]]-Table1[[#This Row],[Total (HRK million) ]]</f>
        <v>-2.0721370000000006</v>
      </c>
      <c r="BG443" s="13">
        <f>Table1[[#This Row],[Total (HRK million)     ]]*1000000/Table1[[#This Row],[Population 2015]]</f>
        <v>-1069.7661331956635</v>
      </c>
      <c r="BH443" s="68">
        <v>1965</v>
      </c>
      <c r="BI443" s="88">
        <v>8.4217960000000005</v>
      </c>
      <c r="BJ443" s="12">
        <f>Table1[[#This Row],[Total (HRK million)                                  ]]*1000000/Table1[[#This Row],[Population 2014]]</f>
        <v>4285.9012722646312</v>
      </c>
      <c r="BK443" s="88">
        <v>4.8454480000000002</v>
      </c>
      <c r="BL443" s="12">
        <f>Table1[[#This Row],[Total (HRK million)    ]]*1000000/Table1[[#This Row],[Population 2014]]</f>
        <v>2465.8768447837151</v>
      </c>
      <c r="BM443" s="88">
        <f>Table1[[#This Row],[Total (HRK million)                                  ]]-Table1[[#This Row],[Total (HRK million)    ]]</f>
        <v>3.5763480000000003</v>
      </c>
      <c r="BN443" s="12">
        <f>Table1[[#This Row],[Total (HRK million)      ]]*1000000/Table1[[#This Row],[Population 2014]]</f>
        <v>1820.0244274809163</v>
      </c>
      <c r="BO443" s="94">
        <v>2</v>
      </c>
      <c r="BP443" s="53">
        <v>3</v>
      </c>
      <c r="BQ443" s="55">
        <v>5</v>
      </c>
      <c r="BR443" s="26">
        <v>5</v>
      </c>
      <c r="BS443" s="13">
        <v>5</v>
      </c>
      <c r="BT443" s="13">
        <v>0</v>
      </c>
      <c r="BU443" s="13">
        <v>0</v>
      </c>
      <c r="BV443" s="13">
        <v>0</v>
      </c>
      <c r="BW443" s="56">
        <v>0</v>
      </c>
    </row>
    <row r="444" spans="1:75" x14ac:dyDescent="0.25">
      <c r="A444" s="14" t="s">
        <v>608</v>
      </c>
      <c r="B444" s="15" t="s">
        <v>670</v>
      </c>
      <c r="C444" s="15" t="s">
        <v>352</v>
      </c>
      <c r="D444" s="48">
        <v>876</v>
      </c>
      <c r="E444" s="44">
        <v>6.2808894200000003</v>
      </c>
      <c r="F444" s="40">
        <f>Table1[[#This Row],[Total (HRK million)]]*1000000/Table1[[#This Row],[Population 2022]]</f>
        <v>7169.9650913242012</v>
      </c>
      <c r="G444" s="44">
        <v>4.8478012799999997</v>
      </c>
      <c r="H444" s="40">
        <f>Table1[[#This Row],[Total (HRK million)                ]]*1000000/Table1[[#This Row],[Population 2022]]</f>
        <v>5534.0197260273962</v>
      </c>
      <c r="I444" s="44">
        <v>1.4330881400000006</v>
      </c>
      <c r="J444" s="40">
        <f>Table1[[#This Row],[Total (HRK million)                           ]]*1000000/Table1[[#This Row],[Population 2022]]</f>
        <v>1635.9453652968043</v>
      </c>
      <c r="K444" s="48">
        <v>911</v>
      </c>
      <c r="L444" s="44">
        <v>6.8431179999999996</v>
      </c>
      <c r="M444" s="40">
        <f>Table1[[#This Row],[Total (HRK million)  ]]*1000000/Table1[[#This Row],[Population 2021]]</f>
        <v>7511.6553238199776</v>
      </c>
      <c r="N444" s="44">
        <v>8.544238</v>
      </c>
      <c r="O444" s="40">
        <f>Table1[[#This Row],[Total (HRK million)                 ]]*1000000/Table1[[#This Row],[Population 2021]]</f>
        <v>9378.9659714599347</v>
      </c>
      <c r="P444" s="44">
        <v>-1.7011200000000004</v>
      </c>
      <c r="Q444" s="40">
        <f>Table1[[#This Row],[Total (HRK million)                            ]]*1000000/Table1[[#This Row],[Population 2021]]</f>
        <v>-1867.3106476399566</v>
      </c>
      <c r="R444" s="64">
        <v>839</v>
      </c>
      <c r="S444" s="35">
        <v>5.4539220000000004</v>
      </c>
      <c r="T444" s="36">
        <f>Table1[[#This Row],[Total (HRK million)   ]]*1000000/Table1[[#This Row],[Population 2020]]</f>
        <v>6500.5029797377829</v>
      </c>
      <c r="U444" s="35">
        <v>4.2381510000000002</v>
      </c>
      <c r="V444" s="36">
        <f>Table1[[#This Row],[Total (HRK million)                  ]]*1000000/Table1[[#This Row],[Population 2020]]</f>
        <v>5051.4314660309892</v>
      </c>
      <c r="W444" s="35">
        <f>Table1[[#This Row],[Total (HRK million)   ]]-Table1[[#This Row],[Total (HRK million)                  ]]</f>
        <v>1.2157710000000002</v>
      </c>
      <c r="X444" s="36">
        <f>Table1[[#This Row],[Total (HRK million)                             ]]*1000000/Table1[[#This Row],[Population 2020]]</f>
        <v>1449.0715137067941</v>
      </c>
      <c r="Y444" s="68">
        <v>882</v>
      </c>
      <c r="Z444" s="7">
        <v>4.7655440000000002</v>
      </c>
      <c r="AA444" s="6">
        <f>Table1[[#This Row],[Total (HRK million)                     ]]*1000000/Table1[[#This Row],[Population 2019                 ]]</f>
        <v>5403.1111111111113</v>
      </c>
      <c r="AB444" s="7">
        <v>5.9360419999999996</v>
      </c>
      <c r="AC444" s="6">
        <f>Table1[[#This Row],[Total (HRK million)                                   ]]*1000000/Table1[[#This Row],[Population 2019                 ]]</f>
        <v>6730.2063492063489</v>
      </c>
      <c r="AD444" s="7">
        <f>Table1[[#This Row],[Total (HRK million)                     ]]-Table1[[#This Row],[Total (HRK million)                                   ]]</f>
        <v>-1.1704979999999994</v>
      </c>
      <c r="AE444" s="8">
        <f>Table1[[#This Row],[Total (HRK million)                       ]]*1000000/Table1[[#This Row],[Population 2019                 ]]</f>
        <v>-1327.0952380952374</v>
      </c>
      <c r="AF444" s="6">
        <v>918</v>
      </c>
      <c r="AG444" s="7">
        <v>5.2069400000000003</v>
      </c>
      <c r="AH444" s="6">
        <f>Table1[[#This Row],[Total (HRK million)                                 ]]*1000000/Table1[[#This Row],[Population 2018]]</f>
        <v>5672.0479302832246</v>
      </c>
      <c r="AI444" s="7">
        <v>5.2305409999999997</v>
      </c>
      <c r="AJ444" s="6">
        <f>Table1[[#This Row],[Total (HRK million)                                     ]]*1000000/Table1[[#This Row],[Population 2018]]</f>
        <v>5697.7570806100221</v>
      </c>
      <c r="AK444" s="7">
        <f>Table1[[#This Row],[Total (HRK million)                                 ]]-Table1[[#This Row],[Total (HRK million)                                     ]]</f>
        <v>-2.3600999999999317E-2</v>
      </c>
      <c r="AL444" s="8">
        <f>Table1[[#This Row],[Total (HRK million)                                      ]]*1000000/Table1[[#This Row],[Population 2018]]</f>
        <v>-25.709150326796642</v>
      </c>
      <c r="AM444" s="9">
        <v>952</v>
      </c>
      <c r="AN444" s="10">
        <v>4.7201659999999999</v>
      </c>
      <c r="AO444" s="11">
        <f>Table1[[#This Row],[Total (HRK million)                                         ]]*1000000/Table1[[#This Row],[Population 2017               ]]</f>
        <v>4958.15756302521</v>
      </c>
      <c r="AP444" s="10">
        <v>3.9639850000000001</v>
      </c>
      <c r="AQ444" s="11">
        <f>Table1[[#This Row],[Total (HRK million)                                          ]]*1000000/Table1[[#This Row],[Population 2017               ]]</f>
        <v>4163.8497899159665</v>
      </c>
      <c r="AR444" s="10">
        <f>Table1[[#This Row],[Total (HRK million)                                         ]]-Table1[[#This Row],[Total (HRK million)                                          ]]</f>
        <v>0.75618099999999977</v>
      </c>
      <c r="AS444" s="11">
        <f>Table1[[#This Row],[Total (HRK million)                                                  ]]*1000000/Table1[[#This Row],[Population 2017               ]]</f>
        <v>794.3077731092435</v>
      </c>
      <c r="AT444" s="45">
        <v>1015</v>
      </c>
      <c r="AU444" s="46">
        <v>2.9773529999999999</v>
      </c>
      <c r="AV444" s="13">
        <f>Table1[[#This Row],[Total (HRK million)                                ]]*1000000/Table1[[#This Row],[Population 2016]]</f>
        <v>2933.3527093596058</v>
      </c>
      <c r="AW444" s="46">
        <v>2.4237150000000001</v>
      </c>
      <c r="AX444" s="13">
        <f>Table1[[#This Row],[Total (HRK million)                                                        ]]*1000000/Table1[[#This Row],[Population 2016]]</f>
        <v>2387.8965517241381</v>
      </c>
      <c r="AY444" s="82">
        <f>Table1[[#This Row],[Total (HRK million)                                ]]-Table1[[#This Row],[Total (HRK million)                                                        ]]</f>
        <v>0.55363799999999985</v>
      </c>
      <c r="AZ444" s="13">
        <f>Table1[[#This Row],[Total (HRK million)                                                                      ]]*1000000/Table1[[#This Row],[Population 2016]]</f>
        <v>545.45615763546789</v>
      </c>
      <c r="BA444" s="68">
        <v>1104</v>
      </c>
      <c r="BB444" s="52">
        <v>4.0449330000000003</v>
      </c>
      <c r="BC444" s="13">
        <f>Table1[[#This Row],[Total (HRK million)                                                           ]]*1000000/Table1[[#This Row],[Population 2015]]</f>
        <v>3663.888586956522</v>
      </c>
      <c r="BD444" s="52">
        <v>4.008788</v>
      </c>
      <c r="BE444" s="13">
        <f>Table1[[#This Row],[Total (HRK million) ]]*1000000/Table1[[#This Row],[Population 2015]]</f>
        <v>3631.1485507246375</v>
      </c>
      <c r="BF444" s="82">
        <f>Table1[[#This Row],[Total (HRK million)                                                           ]]-Table1[[#This Row],[Total (HRK million) ]]</f>
        <v>3.6145000000000316E-2</v>
      </c>
      <c r="BG444" s="13">
        <f>Table1[[#This Row],[Total (HRK million)     ]]*1000000/Table1[[#This Row],[Population 2015]]</f>
        <v>32.740036231884339</v>
      </c>
      <c r="BH444" s="68">
        <v>1184</v>
      </c>
      <c r="BI444" s="88">
        <v>3.4216869999999999</v>
      </c>
      <c r="BJ444" s="12">
        <f>Table1[[#This Row],[Total (HRK million)                                  ]]*1000000/Table1[[#This Row],[Population 2014]]</f>
        <v>2889.9383445945946</v>
      </c>
      <c r="BK444" s="88">
        <v>3.2803249999999999</v>
      </c>
      <c r="BL444" s="12">
        <f>Table1[[#This Row],[Total (HRK million)    ]]*1000000/Table1[[#This Row],[Population 2014]]</f>
        <v>2770.5447635135133</v>
      </c>
      <c r="BM444" s="88">
        <f>Table1[[#This Row],[Total (HRK million)                                  ]]-Table1[[#This Row],[Total (HRK million)    ]]</f>
        <v>0.14136199999999999</v>
      </c>
      <c r="BN444" s="12">
        <f>Table1[[#This Row],[Total (HRK million)      ]]*1000000/Table1[[#This Row],[Population 2014]]</f>
        <v>119.39358108108108</v>
      </c>
      <c r="BO444" s="94">
        <v>4</v>
      </c>
      <c r="BP444" s="53">
        <v>5</v>
      </c>
      <c r="BQ444" s="55">
        <v>5</v>
      </c>
      <c r="BR444" s="26">
        <v>5</v>
      </c>
      <c r="BS444" s="13">
        <v>5</v>
      </c>
      <c r="BT444" s="13">
        <v>5</v>
      </c>
      <c r="BU444" s="13">
        <v>5</v>
      </c>
      <c r="BV444" s="13">
        <v>4</v>
      </c>
      <c r="BW444" s="56">
        <v>0</v>
      </c>
    </row>
    <row r="445" spans="1:75" x14ac:dyDescent="0.25">
      <c r="A445" s="14" t="s">
        <v>607</v>
      </c>
      <c r="B445" s="15" t="s">
        <v>660</v>
      </c>
      <c r="C445" s="15" t="s">
        <v>102</v>
      </c>
      <c r="D445" s="45">
        <v>2853</v>
      </c>
      <c r="E445" s="44">
        <v>19.300611989999997</v>
      </c>
      <c r="F445" s="40">
        <f>Table1[[#This Row],[Total (HRK million)]]*1000000/Table1[[#This Row],[Population 2022]]</f>
        <v>6765.0234805467926</v>
      </c>
      <c r="G445" s="44">
        <v>19.26510549</v>
      </c>
      <c r="H445" s="40">
        <f>Table1[[#This Row],[Total (HRK million)                ]]*1000000/Table1[[#This Row],[Population 2022]]</f>
        <v>6752.5781598317553</v>
      </c>
      <c r="I445" s="44">
        <v>3.5506500000000003E-2</v>
      </c>
      <c r="J445" s="40">
        <f>Table1[[#This Row],[Total (HRK million)                           ]]*1000000/Table1[[#This Row],[Population 2022]]</f>
        <v>12.445320715036804</v>
      </c>
      <c r="K445" s="45">
        <v>2772</v>
      </c>
      <c r="L445" s="44">
        <v>19.872565999999999</v>
      </c>
      <c r="M445" s="40">
        <f>Table1[[#This Row],[Total (HRK million)  ]]*1000000/Table1[[#This Row],[Population 2021]]</f>
        <v>7169.0353535353534</v>
      </c>
      <c r="N445" s="44">
        <v>22.631685999999998</v>
      </c>
      <c r="O445" s="40">
        <f>Table1[[#This Row],[Total (HRK million)                 ]]*1000000/Table1[[#This Row],[Population 2021]]</f>
        <v>8164.3888888888887</v>
      </c>
      <c r="P445" s="44">
        <v>-2.7591199999999994</v>
      </c>
      <c r="Q445" s="40">
        <f>Table1[[#This Row],[Total (HRK million)                            ]]*1000000/Table1[[#This Row],[Population 2021]]</f>
        <v>-995.35353535353522</v>
      </c>
      <c r="R445" s="64">
        <v>2928</v>
      </c>
      <c r="S445" s="35">
        <v>15.948415000000001</v>
      </c>
      <c r="T445" s="36">
        <f>Table1[[#This Row],[Total (HRK million)   ]]*1000000/Table1[[#This Row],[Population 2020]]</f>
        <v>5446.8630464480875</v>
      </c>
      <c r="U445" s="35">
        <v>19.065156000000002</v>
      </c>
      <c r="V445" s="36">
        <f>Table1[[#This Row],[Total (HRK million)                  ]]*1000000/Table1[[#This Row],[Population 2020]]</f>
        <v>6511.3237704918029</v>
      </c>
      <c r="W445" s="35">
        <f>Table1[[#This Row],[Total (HRK million)   ]]-Table1[[#This Row],[Total (HRK million)                  ]]</f>
        <v>-3.1167410000000011</v>
      </c>
      <c r="X445" s="36">
        <f>Table1[[#This Row],[Total (HRK million)                             ]]*1000000/Table1[[#This Row],[Population 2020]]</f>
        <v>-1064.4607240437163</v>
      </c>
      <c r="Y445" s="68">
        <v>2887</v>
      </c>
      <c r="Z445" s="7">
        <v>35.668526999999997</v>
      </c>
      <c r="AA445" s="6">
        <f>Table1[[#This Row],[Total (HRK million)                     ]]*1000000/Table1[[#This Row],[Population 2019                 ]]</f>
        <v>12354.875995843437</v>
      </c>
      <c r="AB445" s="7">
        <v>22.429361</v>
      </c>
      <c r="AC445" s="6">
        <f>Table1[[#This Row],[Total (HRK million)                                   ]]*1000000/Table1[[#This Row],[Population 2019                 ]]</f>
        <v>7769.0893661240043</v>
      </c>
      <c r="AD445" s="7">
        <f>Table1[[#This Row],[Total (HRK million)                     ]]-Table1[[#This Row],[Total (HRK million)                                   ]]</f>
        <v>13.239165999999997</v>
      </c>
      <c r="AE445" s="8">
        <f>Table1[[#This Row],[Total (HRK million)                       ]]*1000000/Table1[[#This Row],[Population 2019                 ]]</f>
        <v>4585.7866297194314</v>
      </c>
      <c r="AF445" s="6">
        <v>2879</v>
      </c>
      <c r="AG445" s="7">
        <v>30.861329000000001</v>
      </c>
      <c r="AH445" s="6">
        <f>Table1[[#This Row],[Total (HRK million)                                 ]]*1000000/Table1[[#This Row],[Population 2018]]</f>
        <v>10719.461271274748</v>
      </c>
      <c r="AI445" s="7">
        <v>27.724411</v>
      </c>
      <c r="AJ445" s="6">
        <f>Table1[[#This Row],[Total (HRK million)                                     ]]*1000000/Table1[[#This Row],[Population 2018]]</f>
        <v>9629.8753039249732</v>
      </c>
      <c r="AK445" s="7">
        <f>Table1[[#This Row],[Total (HRK million)                                 ]]-Table1[[#This Row],[Total (HRK million)                                     ]]</f>
        <v>3.1369180000000014</v>
      </c>
      <c r="AL445" s="8">
        <f>Table1[[#This Row],[Total (HRK million)                                      ]]*1000000/Table1[[#This Row],[Population 2018]]</f>
        <v>1089.5859673497748</v>
      </c>
      <c r="AM445" s="9">
        <v>2861</v>
      </c>
      <c r="AN445" s="10">
        <v>12.348305999999999</v>
      </c>
      <c r="AO445" s="11">
        <f>Table1[[#This Row],[Total (HRK million)                                         ]]*1000000/Table1[[#This Row],[Population 2017               ]]</f>
        <v>4316.0803914715134</v>
      </c>
      <c r="AP445" s="10">
        <v>14.105682</v>
      </c>
      <c r="AQ445" s="11">
        <f>Table1[[#This Row],[Total (HRK million)                                          ]]*1000000/Table1[[#This Row],[Population 2017               ]]</f>
        <v>4930.3327507864387</v>
      </c>
      <c r="AR445" s="10">
        <f>Table1[[#This Row],[Total (HRK million)                                         ]]-Table1[[#This Row],[Total (HRK million)                                          ]]</f>
        <v>-1.7573760000000007</v>
      </c>
      <c r="AS445" s="11">
        <f>Table1[[#This Row],[Total (HRK million)                                                  ]]*1000000/Table1[[#This Row],[Population 2017               ]]</f>
        <v>-614.25235931492512</v>
      </c>
      <c r="AT445" s="45">
        <v>2866</v>
      </c>
      <c r="AU445" s="46">
        <v>16.535294</v>
      </c>
      <c r="AV445" s="13">
        <f>Table1[[#This Row],[Total (HRK million)                                ]]*1000000/Table1[[#This Row],[Population 2016]]</f>
        <v>5769.4675505931609</v>
      </c>
      <c r="AW445" s="46">
        <v>16.098877000000002</v>
      </c>
      <c r="AX445" s="13">
        <f>Table1[[#This Row],[Total (HRK million)                                                        ]]*1000000/Table1[[#This Row],[Population 2016]]</f>
        <v>5617.1936496859744</v>
      </c>
      <c r="AY445" s="82">
        <f>Table1[[#This Row],[Total (HRK million)                                ]]-Table1[[#This Row],[Total (HRK million)                                                        ]]</f>
        <v>0.43641699999999872</v>
      </c>
      <c r="AZ445" s="13">
        <f>Table1[[#This Row],[Total (HRK million)                                                                      ]]*1000000/Table1[[#This Row],[Population 2016]]</f>
        <v>152.27390090718728</v>
      </c>
      <c r="BA445" s="68">
        <v>2867</v>
      </c>
      <c r="BB445" s="52">
        <v>14.539118999999999</v>
      </c>
      <c r="BC445" s="13">
        <f>Table1[[#This Row],[Total (HRK million)                                                           ]]*1000000/Table1[[#This Row],[Population 2015]]</f>
        <v>5071.196023718172</v>
      </c>
      <c r="BD445" s="52">
        <v>12.733853</v>
      </c>
      <c r="BE445" s="13">
        <f>Table1[[#This Row],[Total (HRK million) ]]*1000000/Table1[[#This Row],[Population 2015]]</f>
        <v>4441.5252877572375</v>
      </c>
      <c r="BF445" s="82">
        <f>Table1[[#This Row],[Total (HRK million)                                                           ]]-Table1[[#This Row],[Total (HRK million) ]]</f>
        <v>1.8052659999999996</v>
      </c>
      <c r="BG445" s="13">
        <f>Table1[[#This Row],[Total (HRK million)     ]]*1000000/Table1[[#This Row],[Population 2015]]</f>
        <v>629.67073596093462</v>
      </c>
      <c r="BH445" s="68">
        <v>2848</v>
      </c>
      <c r="BI445" s="88">
        <v>17.357769999999999</v>
      </c>
      <c r="BJ445" s="12">
        <f>Table1[[#This Row],[Total (HRK million)                                  ]]*1000000/Table1[[#This Row],[Population 2014]]</f>
        <v>6094.7226123595501</v>
      </c>
      <c r="BK445" s="88">
        <v>18.856784000000001</v>
      </c>
      <c r="BL445" s="12">
        <f>Table1[[#This Row],[Total (HRK million)    ]]*1000000/Table1[[#This Row],[Population 2014]]</f>
        <v>6621.0617977528091</v>
      </c>
      <c r="BM445" s="88">
        <f>Table1[[#This Row],[Total (HRK million)                                  ]]-Table1[[#This Row],[Total (HRK million)    ]]</f>
        <v>-1.4990140000000025</v>
      </c>
      <c r="BN445" s="12">
        <f>Table1[[#This Row],[Total (HRK million)      ]]*1000000/Table1[[#This Row],[Population 2014]]</f>
        <v>-526.3391853932593</v>
      </c>
      <c r="BO445" s="94">
        <v>5</v>
      </c>
      <c r="BP445" s="53">
        <v>4</v>
      </c>
      <c r="BQ445" s="55">
        <v>4</v>
      </c>
      <c r="BR445" s="26">
        <v>4</v>
      </c>
      <c r="BS445" s="13">
        <v>3</v>
      </c>
      <c r="BT445" s="13">
        <v>4</v>
      </c>
      <c r="BU445" s="13">
        <v>3</v>
      </c>
      <c r="BV445" s="13">
        <v>2</v>
      </c>
      <c r="BW445" s="56">
        <v>0</v>
      </c>
    </row>
    <row r="446" spans="1:75" x14ac:dyDescent="0.25">
      <c r="A446" s="14" t="s">
        <v>608</v>
      </c>
      <c r="B446" s="15" t="s">
        <v>664</v>
      </c>
      <c r="C446" s="15" t="s">
        <v>449</v>
      </c>
      <c r="D446" s="45">
        <v>3167</v>
      </c>
      <c r="E446" s="44">
        <v>25.0244544</v>
      </c>
      <c r="F446" s="40">
        <f>Table1[[#This Row],[Total (HRK million)]]*1000000/Table1[[#This Row],[Population 2022]]</f>
        <v>7901.6275339437952</v>
      </c>
      <c r="G446" s="44">
        <v>20.469237419999999</v>
      </c>
      <c r="H446" s="40">
        <f>Table1[[#This Row],[Total (HRK million)                ]]*1000000/Table1[[#This Row],[Population 2022]]</f>
        <v>6463.2893653299643</v>
      </c>
      <c r="I446" s="44">
        <v>4.5552169800000009</v>
      </c>
      <c r="J446" s="40">
        <f>Table1[[#This Row],[Total (HRK million)                           ]]*1000000/Table1[[#This Row],[Population 2022]]</f>
        <v>1438.3381686138302</v>
      </c>
      <c r="K446" s="45">
        <v>3271</v>
      </c>
      <c r="L446" s="44">
        <v>20.188503999999998</v>
      </c>
      <c r="M446" s="40">
        <f>Table1[[#This Row],[Total (HRK million)  ]]*1000000/Table1[[#This Row],[Population 2021]]</f>
        <v>6171.9669825741366</v>
      </c>
      <c r="N446" s="44">
        <v>24.578984999999999</v>
      </c>
      <c r="O446" s="40">
        <f>Table1[[#This Row],[Total (HRK million)                 ]]*1000000/Table1[[#This Row],[Population 2021]]</f>
        <v>7514.2112503821463</v>
      </c>
      <c r="P446" s="44">
        <v>-4.3904810000000012</v>
      </c>
      <c r="Q446" s="40">
        <f>Table1[[#This Row],[Total (HRK million)                            ]]*1000000/Table1[[#This Row],[Population 2021]]</f>
        <v>-1342.2442678080101</v>
      </c>
      <c r="R446" s="64">
        <v>3316</v>
      </c>
      <c r="S446" s="35">
        <v>17.579847999999998</v>
      </c>
      <c r="T446" s="36">
        <f>Table1[[#This Row],[Total (HRK million)   ]]*1000000/Table1[[#This Row],[Population 2020]]</f>
        <v>5301.5223160434261</v>
      </c>
      <c r="U446" s="35">
        <v>17.316610000000001</v>
      </c>
      <c r="V446" s="36">
        <f>Table1[[#This Row],[Total (HRK million)                  ]]*1000000/Table1[[#This Row],[Population 2020]]</f>
        <v>5222.1381182147161</v>
      </c>
      <c r="W446" s="35">
        <f>Table1[[#This Row],[Total (HRK million)   ]]-Table1[[#This Row],[Total (HRK million)                  ]]</f>
        <v>0.26323799999999764</v>
      </c>
      <c r="X446" s="36">
        <f>Table1[[#This Row],[Total (HRK million)                             ]]*1000000/Table1[[#This Row],[Population 2020]]</f>
        <v>79.384197828708565</v>
      </c>
      <c r="Y446" s="68">
        <v>3385</v>
      </c>
      <c r="Z446" s="7">
        <v>19.579104999999998</v>
      </c>
      <c r="AA446" s="6">
        <f>Table1[[#This Row],[Total (HRK million)                     ]]*1000000/Table1[[#This Row],[Population 2019                 ]]</f>
        <v>5784.078286558346</v>
      </c>
      <c r="AB446" s="7">
        <v>23.013235000000002</v>
      </c>
      <c r="AC446" s="6">
        <f>Table1[[#This Row],[Total (HRK million)                                   ]]*1000000/Table1[[#This Row],[Population 2019                 ]]</f>
        <v>6798.5923190546528</v>
      </c>
      <c r="AD446" s="7">
        <f>Table1[[#This Row],[Total (HRK million)                     ]]-Table1[[#This Row],[Total (HRK million)                                   ]]</f>
        <v>-3.4341300000000032</v>
      </c>
      <c r="AE446" s="8">
        <f>Table1[[#This Row],[Total (HRK million)                       ]]*1000000/Table1[[#This Row],[Population 2019                 ]]</f>
        <v>-1014.5140324963082</v>
      </c>
      <c r="AF446" s="6">
        <v>3514</v>
      </c>
      <c r="AG446" s="7">
        <v>18.696808999999998</v>
      </c>
      <c r="AH446" s="6">
        <f>Table1[[#This Row],[Total (HRK million)                                 ]]*1000000/Table1[[#This Row],[Population 2018]]</f>
        <v>5320.6627774615827</v>
      </c>
      <c r="AI446" s="7">
        <v>17.741585000000001</v>
      </c>
      <c r="AJ446" s="6">
        <f>Table1[[#This Row],[Total (HRK million)                                     ]]*1000000/Table1[[#This Row],[Population 2018]]</f>
        <v>5048.8289698349463</v>
      </c>
      <c r="AK446" s="7">
        <f>Table1[[#This Row],[Total (HRK million)                                 ]]-Table1[[#This Row],[Total (HRK million)                                     ]]</f>
        <v>0.95522399999999763</v>
      </c>
      <c r="AL446" s="8">
        <f>Table1[[#This Row],[Total (HRK million)                                      ]]*1000000/Table1[[#This Row],[Population 2018]]</f>
        <v>271.83380762663563</v>
      </c>
      <c r="AM446" s="9">
        <v>3633</v>
      </c>
      <c r="AN446" s="10">
        <v>13.366184000000001</v>
      </c>
      <c r="AO446" s="11">
        <f>Table1[[#This Row],[Total (HRK million)                                         ]]*1000000/Table1[[#This Row],[Population 2017               ]]</f>
        <v>3679.1037709881639</v>
      </c>
      <c r="AP446" s="10">
        <v>9.6969689999999993</v>
      </c>
      <c r="AQ446" s="11">
        <f>Table1[[#This Row],[Total (HRK million)                                          ]]*1000000/Table1[[#This Row],[Population 2017               ]]</f>
        <v>2669.1354252683732</v>
      </c>
      <c r="AR446" s="10">
        <f>Table1[[#This Row],[Total (HRK million)                                         ]]-Table1[[#This Row],[Total (HRK million)                                          ]]</f>
        <v>3.6692150000000012</v>
      </c>
      <c r="AS446" s="11">
        <f>Table1[[#This Row],[Total (HRK million)                                                  ]]*1000000/Table1[[#This Row],[Population 2017               ]]</f>
        <v>1009.9683457197912</v>
      </c>
      <c r="AT446" s="45">
        <v>3778</v>
      </c>
      <c r="AU446" s="46">
        <v>9.4710970000000003</v>
      </c>
      <c r="AV446" s="13">
        <f>Table1[[#This Row],[Total (HRK million)                                ]]*1000000/Table1[[#This Row],[Population 2016]]</f>
        <v>2506.9076230809951</v>
      </c>
      <c r="AW446" s="46">
        <v>9.8091690000000007</v>
      </c>
      <c r="AX446" s="13">
        <f>Table1[[#This Row],[Total (HRK million)                                                        ]]*1000000/Table1[[#This Row],[Population 2016]]</f>
        <v>2596.3920063525675</v>
      </c>
      <c r="AY446" s="82">
        <f>Table1[[#This Row],[Total (HRK million)                                ]]-Table1[[#This Row],[Total (HRK million)                                                        ]]</f>
        <v>-0.33807200000000037</v>
      </c>
      <c r="AZ446" s="13">
        <f>Table1[[#This Row],[Total (HRK million)                                                                      ]]*1000000/Table1[[#This Row],[Population 2016]]</f>
        <v>-89.484383271572355</v>
      </c>
      <c r="BA446" s="68">
        <v>3895</v>
      </c>
      <c r="BB446" s="52">
        <v>9.9839269999999996</v>
      </c>
      <c r="BC446" s="13">
        <f>Table1[[#This Row],[Total (HRK million)                                                           ]]*1000000/Table1[[#This Row],[Population 2015]]</f>
        <v>2563.2675224646982</v>
      </c>
      <c r="BD446" s="52">
        <v>10.051209</v>
      </c>
      <c r="BE446" s="13">
        <f>Table1[[#This Row],[Total (HRK million) ]]*1000000/Table1[[#This Row],[Population 2015]]</f>
        <v>2580.5414634146341</v>
      </c>
      <c r="BF446" s="82">
        <f>Table1[[#This Row],[Total (HRK million)                                                           ]]-Table1[[#This Row],[Total (HRK million) ]]</f>
        <v>-6.7282000000000508E-2</v>
      </c>
      <c r="BG446" s="13">
        <f>Table1[[#This Row],[Total (HRK million)     ]]*1000000/Table1[[#This Row],[Population 2015]]</f>
        <v>-17.273940949935945</v>
      </c>
      <c r="BH446" s="68">
        <v>4064</v>
      </c>
      <c r="BI446" s="88">
        <v>8.4265720000000002</v>
      </c>
      <c r="BJ446" s="12">
        <f>Table1[[#This Row],[Total (HRK million)                                  ]]*1000000/Table1[[#This Row],[Population 2014]]</f>
        <v>2073.4675196850394</v>
      </c>
      <c r="BK446" s="88">
        <v>8.3010809999999999</v>
      </c>
      <c r="BL446" s="12">
        <f>Table1[[#This Row],[Total (HRK million)    ]]*1000000/Table1[[#This Row],[Population 2014]]</f>
        <v>2042.5888287401574</v>
      </c>
      <c r="BM446" s="88">
        <f>Table1[[#This Row],[Total (HRK million)                                  ]]-Table1[[#This Row],[Total (HRK million)    ]]</f>
        <v>0.12549100000000024</v>
      </c>
      <c r="BN446" s="12">
        <f>Table1[[#This Row],[Total (HRK million)      ]]*1000000/Table1[[#This Row],[Population 2014]]</f>
        <v>30.878690944881949</v>
      </c>
      <c r="BO446" s="94">
        <v>5</v>
      </c>
      <c r="BP446" s="53">
        <v>5</v>
      </c>
      <c r="BQ446" s="55">
        <v>5</v>
      </c>
      <c r="BR446" s="26">
        <v>4</v>
      </c>
      <c r="BS446" s="13">
        <v>4</v>
      </c>
      <c r="BT446" s="13">
        <v>5</v>
      </c>
      <c r="BU446" s="13">
        <v>3</v>
      </c>
      <c r="BV446" s="13">
        <v>4</v>
      </c>
      <c r="BW446" s="56">
        <v>2</v>
      </c>
    </row>
    <row r="447" spans="1:75" x14ac:dyDescent="0.25">
      <c r="A447" s="14" t="s">
        <v>608</v>
      </c>
      <c r="B447" s="15" t="s">
        <v>664</v>
      </c>
      <c r="C447" s="15" t="s">
        <v>450</v>
      </c>
      <c r="D447" s="45">
        <v>2338</v>
      </c>
      <c r="E447" s="44">
        <v>13.414380620000001</v>
      </c>
      <c r="F447" s="40">
        <f>Table1[[#This Row],[Total (HRK million)]]*1000000/Table1[[#This Row],[Population 2022]]</f>
        <v>5737.5451753635589</v>
      </c>
      <c r="G447" s="44">
        <v>11.91203243</v>
      </c>
      <c r="H447" s="40">
        <f>Table1[[#This Row],[Total (HRK million)                ]]*1000000/Table1[[#This Row],[Population 2022]]</f>
        <v>5094.9668220701451</v>
      </c>
      <c r="I447" s="44">
        <v>1.5023481900000013</v>
      </c>
      <c r="J447" s="40">
        <f>Table1[[#This Row],[Total (HRK million)                           ]]*1000000/Table1[[#This Row],[Population 2022]]</f>
        <v>642.57835329341378</v>
      </c>
      <c r="K447" s="45">
        <v>2419</v>
      </c>
      <c r="L447" s="44">
        <v>9.5939010000000007</v>
      </c>
      <c r="M447" s="40">
        <f>Table1[[#This Row],[Total (HRK million)  ]]*1000000/Table1[[#This Row],[Population 2021]]</f>
        <v>3966.0607689127737</v>
      </c>
      <c r="N447" s="44">
        <v>10.526334</v>
      </c>
      <c r="O447" s="40">
        <f>Table1[[#This Row],[Total (HRK million)                 ]]*1000000/Table1[[#This Row],[Population 2021]]</f>
        <v>4351.5229433650265</v>
      </c>
      <c r="P447" s="44">
        <v>-0.93243299999999962</v>
      </c>
      <c r="Q447" s="40">
        <f>Table1[[#This Row],[Total (HRK million)                            ]]*1000000/Table1[[#This Row],[Population 2021]]</f>
        <v>-385.46217445225284</v>
      </c>
      <c r="R447" s="64">
        <v>2452</v>
      </c>
      <c r="S447" s="35">
        <v>8.6887329999999992</v>
      </c>
      <c r="T447" s="36">
        <f>Table1[[#This Row],[Total (HRK million)   ]]*1000000/Table1[[#This Row],[Population 2020]]</f>
        <v>3543.528955954323</v>
      </c>
      <c r="U447" s="35">
        <v>8.6450809999999993</v>
      </c>
      <c r="V447" s="36">
        <f>Table1[[#This Row],[Total (HRK million)                  ]]*1000000/Table1[[#This Row],[Population 2020]]</f>
        <v>3525.7263458401303</v>
      </c>
      <c r="W447" s="35">
        <f>Table1[[#This Row],[Total (HRK million)   ]]-Table1[[#This Row],[Total (HRK million)                  ]]</f>
        <v>4.3651999999999802E-2</v>
      </c>
      <c r="X447" s="36">
        <f>Table1[[#This Row],[Total (HRK million)                             ]]*1000000/Table1[[#This Row],[Population 2020]]</f>
        <v>17.802610114192415</v>
      </c>
      <c r="Y447" s="68">
        <v>2509</v>
      </c>
      <c r="Z447" s="7">
        <v>10.193970999999999</v>
      </c>
      <c r="AA447" s="6">
        <f>Table1[[#This Row],[Total (HRK million)                     ]]*1000000/Table1[[#This Row],[Population 2019                 ]]</f>
        <v>4062.9617377441214</v>
      </c>
      <c r="AB447" s="7">
        <v>10.441090000000001</v>
      </c>
      <c r="AC447" s="6">
        <f>Table1[[#This Row],[Total (HRK million)                                   ]]*1000000/Table1[[#This Row],[Population 2019                 ]]</f>
        <v>4161.4547628537266</v>
      </c>
      <c r="AD447" s="7">
        <f>Table1[[#This Row],[Total (HRK million)                     ]]-Table1[[#This Row],[Total (HRK million)                                   ]]</f>
        <v>-0.24711900000000142</v>
      </c>
      <c r="AE447" s="8">
        <f>Table1[[#This Row],[Total (HRK million)                       ]]*1000000/Table1[[#This Row],[Population 2019                 ]]</f>
        <v>-98.493025109605995</v>
      </c>
      <c r="AF447" s="6">
        <v>2561</v>
      </c>
      <c r="AG447" s="7">
        <v>8.532648</v>
      </c>
      <c r="AH447" s="6">
        <f>Table1[[#This Row],[Total (HRK million)                                 ]]*1000000/Table1[[#This Row],[Population 2018]]</f>
        <v>3331.7641546270988</v>
      </c>
      <c r="AI447" s="7">
        <v>8.7250829999999997</v>
      </c>
      <c r="AJ447" s="6">
        <f>Table1[[#This Row],[Total (HRK million)                                     ]]*1000000/Table1[[#This Row],[Population 2018]]</f>
        <v>3406.9047247169074</v>
      </c>
      <c r="AK447" s="7">
        <f>Table1[[#This Row],[Total (HRK million)                                 ]]-Table1[[#This Row],[Total (HRK million)                                     ]]</f>
        <v>-0.19243499999999969</v>
      </c>
      <c r="AL447" s="8">
        <f>Table1[[#This Row],[Total (HRK million)                                      ]]*1000000/Table1[[#This Row],[Population 2018]]</f>
        <v>-75.140570089808548</v>
      </c>
      <c r="AM447" s="9">
        <v>2616</v>
      </c>
      <c r="AN447" s="10">
        <v>5.1154669999999998</v>
      </c>
      <c r="AO447" s="11">
        <f>Table1[[#This Row],[Total (HRK million)                                         ]]*1000000/Table1[[#This Row],[Population 2017               ]]</f>
        <v>1955.45374617737</v>
      </c>
      <c r="AP447" s="10">
        <v>5.3252540000000002</v>
      </c>
      <c r="AQ447" s="11">
        <f>Table1[[#This Row],[Total (HRK million)                                          ]]*1000000/Table1[[#This Row],[Population 2017               ]]</f>
        <v>2035.6475535168195</v>
      </c>
      <c r="AR447" s="10">
        <f>Table1[[#This Row],[Total (HRK million)                                         ]]-Table1[[#This Row],[Total (HRK million)                                          ]]</f>
        <v>-0.20978700000000039</v>
      </c>
      <c r="AS447" s="11">
        <f>Table1[[#This Row],[Total (HRK million)                                                  ]]*1000000/Table1[[#This Row],[Population 2017               ]]</f>
        <v>-80.193807339449691</v>
      </c>
      <c r="AT447" s="45">
        <v>2699</v>
      </c>
      <c r="AU447" s="46">
        <v>5.4409660000000004</v>
      </c>
      <c r="AV447" s="13">
        <f>Table1[[#This Row],[Total (HRK million)                                ]]*1000000/Table1[[#This Row],[Population 2016]]</f>
        <v>2015.9192293442015</v>
      </c>
      <c r="AW447" s="46">
        <v>4.7799379999999996</v>
      </c>
      <c r="AX447" s="13">
        <f>Table1[[#This Row],[Total (HRK million)                                                        ]]*1000000/Table1[[#This Row],[Population 2016]]</f>
        <v>1771.0033345683587</v>
      </c>
      <c r="AY447" s="82">
        <f>Table1[[#This Row],[Total (HRK million)                                ]]-Table1[[#This Row],[Total (HRK million)                                                        ]]</f>
        <v>0.66102800000000084</v>
      </c>
      <c r="AZ447" s="13">
        <f>Table1[[#This Row],[Total (HRK million)                                                                      ]]*1000000/Table1[[#This Row],[Population 2016]]</f>
        <v>244.91589477584321</v>
      </c>
      <c r="BA447" s="68">
        <v>2778</v>
      </c>
      <c r="BB447" s="52">
        <v>4.2915299999999998</v>
      </c>
      <c r="BC447" s="13">
        <f>Table1[[#This Row],[Total (HRK million)                                                           ]]*1000000/Table1[[#This Row],[Population 2015]]</f>
        <v>1544.8272138228942</v>
      </c>
      <c r="BD447" s="52">
        <v>4.1871390000000002</v>
      </c>
      <c r="BE447" s="13">
        <f>Table1[[#This Row],[Total (HRK million) ]]*1000000/Table1[[#This Row],[Population 2015]]</f>
        <v>1507.2494600431964</v>
      </c>
      <c r="BF447" s="82">
        <f>Table1[[#This Row],[Total (HRK million)                                                           ]]-Table1[[#This Row],[Total (HRK million) ]]</f>
        <v>0.10439099999999968</v>
      </c>
      <c r="BG447" s="13">
        <f>Table1[[#This Row],[Total (HRK million)     ]]*1000000/Table1[[#This Row],[Population 2015]]</f>
        <v>37.57775377969751</v>
      </c>
      <c r="BH447" s="68">
        <v>2820</v>
      </c>
      <c r="BI447" s="88">
        <v>3.7237499999999999</v>
      </c>
      <c r="BJ447" s="12">
        <f>Table1[[#This Row],[Total (HRK million)                                  ]]*1000000/Table1[[#This Row],[Population 2014]]</f>
        <v>1320.4787234042553</v>
      </c>
      <c r="BK447" s="88">
        <v>3.698429</v>
      </c>
      <c r="BL447" s="12">
        <f>Table1[[#This Row],[Total (HRK million)    ]]*1000000/Table1[[#This Row],[Population 2014]]</f>
        <v>1311.499645390071</v>
      </c>
      <c r="BM447" s="88">
        <f>Table1[[#This Row],[Total (HRK million)                                  ]]-Table1[[#This Row],[Total (HRK million)    ]]</f>
        <v>2.5320999999999927E-2</v>
      </c>
      <c r="BN447" s="12">
        <f>Table1[[#This Row],[Total (HRK million)      ]]*1000000/Table1[[#This Row],[Population 2014]]</f>
        <v>8.9790780141843722</v>
      </c>
      <c r="BO447" s="94">
        <v>5</v>
      </c>
      <c r="BP447" s="53">
        <v>5</v>
      </c>
      <c r="BQ447" s="55">
        <v>3</v>
      </c>
      <c r="BR447" s="26">
        <v>4</v>
      </c>
      <c r="BS447" s="13">
        <v>4</v>
      </c>
      <c r="BT447" s="13">
        <v>3</v>
      </c>
      <c r="BU447" s="13">
        <v>3</v>
      </c>
      <c r="BV447" s="13">
        <v>2</v>
      </c>
      <c r="BW447" s="56">
        <v>2</v>
      </c>
    </row>
    <row r="448" spans="1:75" x14ac:dyDescent="0.25">
      <c r="A448" s="14" t="s">
        <v>608</v>
      </c>
      <c r="B448" s="15" t="s">
        <v>75</v>
      </c>
      <c r="C448" s="15" t="s">
        <v>376</v>
      </c>
      <c r="D448" s="45">
        <v>1674</v>
      </c>
      <c r="E448" s="44">
        <v>19.335451149999997</v>
      </c>
      <c r="F448" s="40">
        <f>Table1[[#This Row],[Total (HRK million)]]*1000000/Table1[[#This Row],[Population 2022]]</f>
        <v>11550.448715651135</v>
      </c>
      <c r="G448" s="44">
        <v>14.251618410000001</v>
      </c>
      <c r="H448" s="40">
        <f>Table1[[#This Row],[Total (HRK million)                ]]*1000000/Table1[[#This Row],[Population 2022]]</f>
        <v>8513.5115949820793</v>
      </c>
      <c r="I448" s="44">
        <v>5.0838327399999983</v>
      </c>
      <c r="J448" s="40">
        <f>Table1[[#This Row],[Total (HRK million)                           ]]*1000000/Table1[[#This Row],[Population 2022]]</f>
        <v>3036.9371206690553</v>
      </c>
      <c r="K448" s="45">
        <v>1697</v>
      </c>
      <c r="L448" s="44">
        <v>16.912859000000001</v>
      </c>
      <c r="M448" s="40">
        <f>Table1[[#This Row],[Total (HRK million)  ]]*1000000/Table1[[#This Row],[Population 2021]]</f>
        <v>9966.3282262816738</v>
      </c>
      <c r="N448" s="44">
        <v>16.206976999999998</v>
      </c>
      <c r="O448" s="40">
        <f>Table1[[#This Row],[Total (HRK million)                 ]]*1000000/Table1[[#This Row],[Population 2021]]</f>
        <v>9550.3694755450779</v>
      </c>
      <c r="P448" s="44">
        <v>0.70588200000000256</v>
      </c>
      <c r="Q448" s="40">
        <f>Table1[[#This Row],[Total (HRK million)                            ]]*1000000/Table1[[#This Row],[Population 2021]]</f>
        <v>415.9587507365955</v>
      </c>
      <c r="R448" s="64">
        <v>1925</v>
      </c>
      <c r="S448" s="35">
        <v>12.945619000000001</v>
      </c>
      <c r="T448" s="36">
        <f>Table1[[#This Row],[Total (HRK million)   ]]*1000000/Table1[[#This Row],[Population 2020]]</f>
        <v>6724.9968831168835</v>
      </c>
      <c r="U448" s="35">
        <v>13.748749</v>
      </c>
      <c r="V448" s="36">
        <f>Table1[[#This Row],[Total (HRK million)                  ]]*1000000/Table1[[#This Row],[Population 2020]]</f>
        <v>7142.2072727272725</v>
      </c>
      <c r="W448" s="35">
        <f>Table1[[#This Row],[Total (HRK million)   ]]-Table1[[#This Row],[Total (HRK million)                  ]]</f>
        <v>-0.80312999999999946</v>
      </c>
      <c r="X448" s="36">
        <f>Table1[[#This Row],[Total (HRK million)                             ]]*1000000/Table1[[#This Row],[Population 2020]]</f>
        <v>-417.21038961038931</v>
      </c>
      <c r="Y448" s="68">
        <v>1910</v>
      </c>
      <c r="Z448" s="7">
        <v>14.131885</v>
      </c>
      <c r="AA448" s="6">
        <f>Table1[[#This Row],[Total (HRK million)                     ]]*1000000/Table1[[#This Row],[Population 2019                 ]]</f>
        <v>7398.8926701570681</v>
      </c>
      <c r="AB448" s="7">
        <v>13.737254</v>
      </c>
      <c r="AC448" s="6">
        <f>Table1[[#This Row],[Total (HRK million)                                   ]]*1000000/Table1[[#This Row],[Population 2019                 ]]</f>
        <v>7192.2795811518326</v>
      </c>
      <c r="AD448" s="7">
        <f>Table1[[#This Row],[Total (HRK million)                     ]]-Table1[[#This Row],[Total (HRK million)                                   ]]</f>
        <v>0.3946310000000004</v>
      </c>
      <c r="AE448" s="8">
        <f>Table1[[#This Row],[Total (HRK million)                       ]]*1000000/Table1[[#This Row],[Population 2019                 ]]</f>
        <v>206.61308900523582</v>
      </c>
      <c r="AF448" s="6">
        <v>1894</v>
      </c>
      <c r="AG448" s="7">
        <v>12.385426000000001</v>
      </c>
      <c r="AH448" s="6">
        <f>Table1[[#This Row],[Total (HRK million)                                 ]]*1000000/Table1[[#This Row],[Population 2018]]</f>
        <v>6539.2956705385432</v>
      </c>
      <c r="AI448" s="7">
        <v>11.118155</v>
      </c>
      <c r="AJ448" s="6">
        <f>Table1[[#This Row],[Total (HRK million)                                     ]]*1000000/Table1[[#This Row],[Population 2018]]</f>
        <v>5870.1979936642028</v>
      </c>
      <c r="AK448" s="7">
        <f>Table1[[#This Row],[Total (HRK million)                                 ]]-Table1[[#This Row],[Total (HRK million)                                     ]]</f>
        <v>1.2672710000000009</v>
      </c>
      <c r="AL448" s="8">
        <f>Table1[[#This Row],[Total (HRK million)                                      ]]*1000000/Table1[[#This Row],[Population 2018]]</f>
        <v>669.09767687434055</v>
      </c>
      <c r="AM448" s="9">
        <v>1897</v>
      </c>
      <c r="AN448" s="10">
        <v>10.897341000000001</v>
      </c>
      <c r="AO448" s="11">
        <f>Table1[[#This Row],[Total (HRK million)                                         ]]*1000000/Table1[[#This Row],[Population 2017               ]]</f>
        <v>5744.5129151291512</v>
      </c>
      <c r="AP448" s="10">
        <v>11.082974</v>
      </c>
      <c r="AQ448" s="11">
        <f>Table1[[#This Row],[Total (HRK million)                                          ]]*1000000/Table1[[#This Row],[Population 2017               ]]</f>
        <v>5842.3690036900371</v>
      </c>
      <c r="AR448" s="10">
        <f>Table1[[#This Row],[Total (HRK million)                                         ]]-Table1[[#This Row],[Total (HRK million)                                          ]]</f>
        <v>-0.18563299999999927</v>
      </c>
      <c r="AS448" s="11">
        <f>Table1[[#This Row],[Total (HRK million)                                                  ]]*1000000/Table1[[#This Row],[Population 2017               ]]</f>
        <v>-97.856088560885226</v>
      </c>
      <c r="AT448" s="45">
        <v>1915</v>
      </c>
      <c r="AU448" s="46">
        <v>10.280294</v>
      </c>
      <c r="AV448" s="13">
        <f>Table1[[#This Row],[Total (HRK million)                                ]]*1000000/Table1[[#This Row],[Population 2016]]</f>
        <v>5368.2997389033944</v>
      </c>
      <c r="AW448" s="46">
        <v>10.301207</v>
      </c>
      <c r="AX448" s="13">
        <f>Table1[[#This Row],[Total (HRK million)                                                        ]]*1000000/Table1[[#This Row],[Population 2016]]</f>
        <v>5379.2203655352478</v>
      </c>
      <c r="AY448" s="82">
        <f>Table1[[#This Row],[Total (HRK million)                                ]]-Table1[[#This Row],[Total (HRK million)                                                        ]]</f>
        <v>-2.0913000000000181E-2</v>
      </c>
      <c r="AZ448" s="13">
        <f>Table1[[#This Row],[Total (HRK million)                                                                      ]]*1000000/Table1[[#This Row],[Population 2016]]</f>
        <v>-10.920626631853882</v>
      </c>
      <c r="BA448" s="68">
        <v>1943</v>
      </c>
      <c r="BB448" s="52">
        <v>11.298959999999999</v>
      </c>
      <c r="BC448" s="13">
        <f>Table1[[#This Row],[Total (HRK million)                                                           ]]*1000000/Table1[[#This Row],[Population 2015]]</f>
        <v>5815.2135872362323</v>
      </c>
      <c r="BD448" s="52">
        <v>9.2791270000000008</v>
      </c>
      <c r="BE448" s="13">
        <f>Table1[[#This Row],[Total (HRK million) ]]*1000000/Table1[[#This Row],[Population 2015]]</f>
        <v>4775.6700977869277</v>
      </c>
      <c r="BF448" s="82">
        <f>Table1[[#This Row],[Total (HRK million)                                                           ]]-Table1[[#This Row],[Total (HRK million) ]]</f>
        <v>2.0198329999999984</v>
      </c>
      <c r="BG448" s="13">
        <f>Table1[[#This Row],[Total (HRK million)     ]]*1000000/Table1[[#This Row],[Population 2015]]</f>
        <v>1039.5434894493044</v>
      </c>
      <c r="BH448" s="68">
        <v>1954</v>
      </c>
      <c r="BI448" s="88">
        <v>13.834977</v>
      </c>
      <c r="BJ448" s="12">
        <f>Table1[[#This Row],[Total (HRK million)                                  ]]*1000000/Table1[[#This Row],[Population 2014]]</f>
        <v>7080.3362333674513</v>
      </c>
      <c r="BK448" s="88">
        <v>15.166073000000001</v>
      </c>
      <c r="BL448" s="12">
        <f>Table1[[#This Row],[Total (HRK million)    ]]*1000000/Table1[[#This Row],[Population 2014]]</f>
        <v>7761.5522006141246</v>
      </c>
      <c r="BM448" s="88">
        <f>Table1[[#This Row],[Total (HRK million)                                  ]]-Table1[[#This Row],[Total (HRK million)    ]]</f>
        <v>-1.3310960000000005</v>
      </c>
      <c r="BN448" s="12">
        <f>Table1[[#This Row],[Total (HRK million)      ]]*1000000/Table1[[#This Row],[Population 2014]]</f>
        <v>-681.2159672466737</v>
      </c>
      <c r="BO448" s="94">
        <v>5</v>
      </c>
      <c r="BP448" s="53">
        <v>5</v>
      </c>
      <c r="BQ448" s="55">
        <v>5</v>
      </c>
      <c r="BR448" s="26">
        <v>5</v>
      </c>
      <c r="BS448" s="13">
        <v>5</v>
      </c>
      <c r="BT448" s="13">
        <v>5</v>
      </c>
      <c r="BU448" s="13">
        <v>5</v>
      </c>
      <c r="BV448" s="13">
        <v>4</v>
      </c>
      <c r="BW448" s="56">
        <v>3</v>
      </c>
    </row>
    <row r="449" spans="1:75" x14ac:dyDescent="0.25">
      <c r="A449" s="14" t="s">
        <v>608</v>
      </c>
      <c r="B449" s="15" t="s">
        <v>670</v>
      </c>
      <c r="C449" s="15" t="s">
        <v>353</v>
      </c>
      <c r="D449" s="47">
        <v>4025</v>
      </c>
      <c r="E449" s="46">
        <v>19.281033069999999</v>
      </c>
      <c r="F449" s="36">
        <f>Table1[[#This Row],[Total (HRK million)]]*1000000/Table1[[#This Row],[Population 2022]]</f>
        <v>4790.3187751552796</v>
      </c>
      <c r="G449" s="46">
        <v>19.817901899999999</v>
      </c>
      <c r="H449" s="36">
        <f>Table1[[#This Row],[Total (HRK million)                ]]*1000000/Table1[[#This Row],[Population 2022]]</f>
        <v>4923.7023354037265</v>
      </c>
      <c r="I449" s="46">
        <v>-0.53686882999999819</v>
      </c>
      <c r="J449" s="36">
        <f>Table1[[#This Row],[Total (HRK million)                           ]]*1000000/Table1[[#This Row],[Population 2022]]</f>
        <v>-133.38356024844677</v>
      </c>
      <c r="K449" s="47">
        <v>4110</v>
      </c>
      <c r="L449" s="46">
        <v>16.460258</v>
      </c>
      <c r="M449" s="36">
        <f>Table1[[#This Row],[Total (HRK million)  ]]*1000000/Table1[[#This Row],[Population 2021]]</f>
        <v>4004.9289537712893</v>
      </c>
      <c r="N449" s="46">
        <v>21.210046999999999</v>
      </c>
      <c r="O449" s="36">
        <f>Table1[[#This Row],[Total (HRK million)                 ]]*1000000/Table1[[#This Row],[Population 2021]]</f>
        <v>5160.5953771289542</v>
      </c>
      <c r="P449" s="46">
        <v>-4.7497889999999998</v>
      </c>
      <c r="Q449" s="36">
        <f>Table1[[#This Row],[Total (HRK million)                            ]]*1000000/Table1[[#This Row],[Population 2021]]</f>
        <v>-1155.6664233576641</v>
      </c>
      <c r="R449" s="64">
        <v>4096</v>
      </c>
      <c r="S449" s="35">
        <v>15.609736</v>
      </c>
      <c r="T449" s="36">
        <f>Table1[[#This Row],[Total (HRK million)   ]]*1000000/Table1[[#This Row],[Population 2020]]</f>
        <v>3810.970703125</v>
      </c>
      <c r="U449" s="35">
        <v>20.066479000000001</v>
      </c>
      <c r="V449" s="36">
        <f>Table1[[#This Row],[Total (HRK million)                  ]]*1000000/Table1[[#This Row],[Population 2020]]</f>
        <v>4899.042724609375</v>
      </c>
      <c r="W449" s="35">
        <f>Table1[[#This Row],[Total (HRK million)   ]]-Table1[[#This Row],[Total (HRK million)                  ]]</f>
        <v>-4.4567430000000012</v>
      </c>
      <c r="X449" s="36">
        <f>Table1[[#This Row],[Total (HRK million)                             ]]*1000000/Table1[[#This Row],[Population 2020]]</f>
        <v>-1088.0720214843752</v>
      </c>
      <c r="Y449" s="68">
        <v>4184</v>
      </c>
      <c r="Z449" s="7">
        <v>18.527439000000001</v>
      </c>
      <c r="AA449" s="6">
        <f>Table1[[#This Row],[Total (HRK million)                     ]]*1000000/Table1[[#This Row],[Population 2019                 ]]</f>
        <v>4428.1641969407265</v>
      </c>
      <c r="AB449" s="7">
        <v>15.782259</v>
      </c>
      <c r="AC449" s="6">
        <f>Table1[[#This Row],[Total (HRK million)                                   ]]*1000000/Table1[[#This Row],[Population 2019                 ]]</f>
        <v>3772.050430210325</v>
      </c>
      <c r="AD449" s="7">
        <f>Table1[[#This Row],[Total (HRK million)                     ]]-Table1[[#This Row],[Total (HRK million)                                   ]]</f>
        <v>2.7451800000000013</v>
      </c>
      <c r="AE449" s="8">
        <f>Table1[[#This Row],[Total (HRK million)                       ]]*1000000/Table1[[#This Row],[Population 2019                 ]]</f>
        <v>656.11376673040184</v>
      </c>
      <c r="AF449" s="6">
        <v>4277</v>
      </c>
      <c r="AG449" s="7">
        <v>13.85125</v>
      </c>
      <c r="AH449" s="6">
        <f>Table1[[#This Row],[Total (HRK million)                                 ]]*1000000/Table1[[#This Row],[Population 2018]]</f>
        <v>3238.5433715220947</v>
      </c>
      <c r="AI449" s="7">
        <v>10.463347000000001</v>
      </c>
      <c r="AJ449" s="6">
        <f>Table1[[#This Row],[Total (HRK million)                                     ]]*1000000/Table1[[#This Row],[Population 2018]]</f>
        <v>2446.422024783727</v>
      </c>
      <c r="AK449" s="7">
        <f>Table1[[#This Row],[Total (HRK million)                                 ]]-Table1[[#This Row],[Total (HRK million)                                     ]]</f>
        <v>3.3879029999999997</v>
      </c>
      <c r="AL449" s="8">
        <f>Table1[[#This Row],[Total (HRK million)                                      ]]*1000000/Table1[[#This Row],[Population 2018]]</f>
        <v>792.12134673836795</v>
      </c>
      <c r="AM449" s="9">
        <v>4444</v>
      </c>
      <c r="AN449" s="10">
        <v>9.7441669999999991</v>
      </c>
      <c r="AO449" s="11">
        <f>Table1[[#This Row],[Total (HRK million)                                         ]]*1000000/Table1[[#This Row],[Population 2017               ]]</f>
        <v>2192.6568406840684</v>
      </c>
      <c r="AP449" s="10">
        <v>7.8844370000000001</v>
      </c>
      <c r="AQ449" s="11">
        <f>Table1[[#This Row],[Total (HRK million)                                          ]]*1000000/Table1[[#This Row],[Population 2017               ]]</f>
        <v>1774.1757425742574</v>
      </c>
      <c r="AR449" s="10">
        <f>Table1[[#This Row],[Total (HRK million)                                         ]]-Table1[[#This Row],[Total (HRK million)                                          ]]</f>
        <v>1.859729999999999</v>
      </c>
      <c r="AS449" s="11">
        <f>Table1[[#This Row],[Total (HRK million)                                                  ]]*1000000/Table1[[#This Row],[Population 2017               ]]</f>
        <v>418.48109810981077</v>
      </c>
      <c r="AT449" s="45">
        <v>4625</v>
      </c>
      <c r="AU449" s="46">
        <v>10.22639</v>
      </c>
      <c r="AV449" s="13">
        <f>Table1[[#This Row],[Total (HRK million)                                ]]*1000000/Table1[[#This Row],[Population 2016]]</f>
        <v>2211.1113513513515</v>
      </c>
      <c r="AW449" s="46">
        <v>6.9458130000000002</v>
      </c>
      <c r="AX449" s="13">
        <f>Table1[[#This Row],[Total (HRK million)                                                        ]]*1000000/Table1[[#This Row],[Population 2016]]</f>
        <v>1501.7974054054055</v>
      </c>
      <c r="AY449" s="82">
        <f>Table1[[#This Row],[Total (HRK million)                                ]]-Table1[[#This Row],[Total (HRK million)                                                        ]]</f>
        <v>3.2805770000000001</v>
      </c>
      <c r="AZ449" s="13">
        <f>Table1[[#This Row],[Total (HRK million)                                                                      ]]*1000000/Table1[[#This Row],[Population 2016]]</f>
        <v>709.31394594594599</v>
      </c>
      <c r="BA449" s="68">
        <v>4856</v>
      </c>
      <c r="BB449" s="52">
        <v>8.7096409999999995</v>
      </c>
      <c r="BC449" s="13">
        <f>Table1[[#This Row],[Total (HRK million)                                                           ]]*1000000/Table1[[#This Row],[Population 2015]]</f>
        <v>1793.5834019769356</v>
      </c>
      <c r="BD449" s="52">
        <v>6.9850339999999997</v>
      </c>
      <c r="BE449" s="13">
        <f>Table1[[#This Row],[Total (HRK million) ]]*1000000/Table1[[#This Row],[Population 2015]]</f>
        <v>1438.433690280066</v>
      </c>
      <c r="BF449" s="82">
        <f>Table1[[#This Row],[Total (HRK million)                                                           ]]-Table1[[#This Row],[Total (HRK million) ]]</f>
        <v>1.7246069999999998</v>
      </c>
      <c r="BG449" s="13">
        <f>Table1[[#This Row],[Total (HRK million)     ]]*1000000/Table1[[#This Row],[Population 2015]]</f>
        <v>355.14971169686982</v>
      </c>
      <c r="BH449" s="68">
        <v>4947</v>
      </c>
      <c r="BI449" s="88">
        <v>5.8702519999999998</v>
      </c>
      <c r="BJ449" s="12">
        <f>Table1[[#This Row],[Total (HRK million)                                  ]]*1000000/Table1[[#This Row],[Population 2014]]</f>
        <v>1186.6286638366687</v>
      </c>
      <c r="BK449" s="88">
        <v>5.3693710000000001</v>
      </c>
      <c r="BL449" s="12">
        <f>Table1[[#This Row],[Total (HRK million)    ]]*1000000/Table1[[#This Row],[Population 2014]]</f>
        <v>1085.3792197291289</v>
      </c>
      <c r="BM449" s="88">
        <f>Table1[[#This Row],[Total (HRK million)                                  ]]-Table1[[#This Row],[Total (HRK million)    ]]</f>
        <v>0.50088099999999969</v>
      </c>
      <c r="BN449" s="12">
        <f>Table1[[#This Row],[Total (HRK million)      ]]*1000000/Table1[[#This Row],[Population 2014]]</f>
        <v>101.24944410753986</v>
      </c>
      <c r="BO449" s="94">
        <v>3</v>
      </c>
      <c r="BP449" s="53">
        <v>3</v>
      </c>
      <c r="BQ449" s="55">
        <v>3</v>
      </c>
      <c r="BR449" s="26">
        <v>3</v>
      </c>
      <c r="BS449" s="13">
        <v>3</v>
      </c>
      <c r="BT449" s="13">
        <v>3</v>
      </c>
      <c r="BU449" s="13">
        <v>4</v>
      </c>
      <c r="BV449" s="13">
        <v>3</v>
      </c>
      <c r="BW449" s="56">
        <v>2</v>
      </c>
    </row>
    <row r="450" spans="1:75" x14ac:dyDescent="0.25">
      <c r="A450" s="14" t="s">
        <v>608</v>
      </c>
      <c r="B450" s="15" t="s">
        <v>663</v>
      </c>
      <c r="C450" s="15" t="s">
        <v>525</v>
      </c>
      <c r="D450" s="45">
        <v>2256</v>
      </c>
      <c r="E450" s="44">
        <v>15.008697690000002</v>
      </c>
      <c r="F450" s="40">
        <f>Table1[[#This Row],[Total (HRK million)]]*1000000/Table1[[#This Row],[Population 2022]]</f>
        <v>6652.7915292553198</v>
      </c>
      <c r="G450" s="44">
        <v>15.581602380000001</v>
      </c>
      <c r="H450" s="40">
        <f>Table1[[#This Row],[Total (HRK million)                ]]*1000000/Table1[[#This Row],[Population 2022]]</f>
        <v>6906.7386436170218</v>
      </c>
      <c r="I450" s="44">
        <v>-0.57290468999999944</v>
      </c>
      <c r="J450" s="40">
        <f>Table1[[#This Row],[Total (HRK million)                           ]]*1000000/Table1[[#This Row],[Population 2022]]</f>
        <v>-253.94711436170189</v>
      </c>
      <c r="K450" s="45">
        <v>2491</v>
      </c>
      <c r="L450" s="44">
        <v>17.478081</v>
      </c>
      <c r="M450" s="40">
        <f>Table1[[#This Row],[Total (HRK million)  ]]*1000000/Table1[[#This Row],[Population 2021]]</f>
        <v>7016.4917703733445</v>
      </c>
      <c r="N450" s="44">
        <v>16.648554000000001</v>
      </c>
      <c r="O450" s="40">
        <f>Table1[[#This Row],[Total (HRK million)                 ]]*1000000/Table1[[#This Row],[Population 2021]]</f>
        <v>6683.4821356884786</v>
      </c>
      <c r="P450" s="44">
        <v>0.82952699999999879</v>
      </c>
      <c r="Q450" s="40">
        <f>Table1[[#This Row],[Total (HRK million)                            ]]*1000000/Table1[[#This Row],[Population 2021]]</f>
        <v>333.00963468486503</v>
      </c>
      <c r="R450" s="64">
        <v>2742</v>
      </c>
      <c r="S450" s="35">
        <v>12.735913</v>
      </c>
      <c r="T450" s="36">
        <f>Table1[[#This Row],[Total (HRK million)   ]]*1000000/Table1[[#This Row],[Population 2020]]</f>
        <v>4644.7530999270602</v>
      </c>
      <c r="U450" s="35">
        <v>12.217836999999999</v>
      </c>
      <c r="V450" s="36">
        <f>Table1[[#This Row],[Total (HRK million)                  ]]*1000000/Table1[[#This Row],[Population 2020]]</f>
        <v>4455.8121808898613</v>
      </c>
      <c r="W450" s="35">
        <f>Table1[[#This Row],[Total (HRK million)   ]]-Table1[[#This Row],[Total (HRK million)                  ]]</f>
        <v>0.51807600000000065</v>
      </c>
      <c r="X450" s="36">
        <f>Table1[[#This Row],[Total (HRK million)                             ]]*1000000/Table1[[#This Row],[Population 2020]]</f>
        <v>188.94091903719936</v>
      </c>
      <c r="Y450" s="68">
        <v>2527</v>
      </c>
      <c r="Z450" s="7">
        <v>18.631802</v>
      </c>
      <c r="AA450" s="6">
        <f>Table1[[#This Row],[Total (HRK million)                     ]]*1000000/Table1[[#This Row],[Population 2019                 ]]</f>
        <v>7373.0914127423821</v>
      </c>
      <c r="AB450" s="7">
        <v>15.003795999999999</v>
      </c>
      <c r="AC450" s="6">
        <f>Table1[[#This Row],[Total (HRK million)                                   ]]*1000000/Table1[[#This Row],[Population 2019                 ]]</f>
        <v>5937.3945389790269</v>
      </c>
      <c r="AD450" s="7">
        <f>Table1[[#This Row],[Total (HRK million)                     ]]-Table1[[#This Row],[Total (HRK million)                                   ]]</f>
        <v>3.628006000000001</v>
      </c>
      <c r="AE450" s="8">
        <f>Table1[[#This Row],[Total (HRK million)                       ]]*1000000/Table1[[#This Row],[Population 2019                 ]]</f>
        <v>1435.6968737633561</v>
      </c>
      <c r="AF450" s="6">
        <v>2246</v>
      </c>
      <c r="AG450" s="7">
        <v>15.856565</v>
      </c>
      <c r="AH450" s="6">
        <f>Table1[[#This Row],[Total (HRK million)                                 ]]*1000000/Table1[[#This Row],[Population 2018]]</f>
        <v>7059.9131789848616</v>
      </c>
      <c r="AI450" s="7">
        <v>22.329923999999998</v>
      </c>
      <c r="AJ450" s="6">
        <f>Table1[[#This Row],[Total (HRK million)                                     ]]*1000000/Table1[[#This Row],[Population 2018]]</f>
        <v>9942.0854853072124</v>
      </c>
      <c r="AK450" s="7">
        <f>Table1[[#This Row],[Total (HRK million)                                 ]]-Table1[[#This Row],[Total (HRK million)                                     ]]</f>
        <v>-6.4733589999999985</v>
      </c>
      <c r="AL450" s="8">
        <f>Table1[[#This Row],[Total (HRK million)                                      ]]*1000000/Table1[[#This Row],[Population 2018]]</f>
        <v>-2882.1723063223499</v>
      </c>
      <c r="AM450" s="9">
        <v>2254</v>
      </c>
      <c r="AN450" s="10">
        <v>15.752063</v>
      </c>
      <c r="AO450" s="11">
        <f>Table1[[#This Row],[Total (HRK million)                                         ]]*1000000/Table1[[#This Row],[Population 2017               ]]</f>
        <v>6988.4929015084299</v>
      </c>
      <c r="AP450" s="10">
        <v>16.419542</v>
      </c>
      <c r="AQ450" s="11">
        <f>Table1[[#This Row],[Total (HRK million)                                          ]]*1000000/Table1[[#This Row],[Population 2017               ]]</f>
        <v>7284.6237799467617</v>
      </c>
      <c r="AR450" s="10">
        <f>Table1[[#This Row],[Total (HRK million)                                         ]]-Table1[[#This Row],[Total (HRK million)                                          ]]</f>
        <v>-0.66747900000000016</v>
      </c>
      <c r="AS450" s="11">
        <f>Table1[[#This Row],[Total (HRK million)                                                  ]]*1000000/Table1[[#This Row],[Population 2017               ]]</f>
        <v>-296.13087843833193</v>
      </c>
      <c r="AT450" s="45">
        <v>2290</v>
      </c>
      <c r="AU450" s="46">
        <v>16.971178999999999</v>
      </c>
      <c r="AV450" s="13">
        <f>Table1[[#This Row],[Total (HRK million)                                ]]*1000000/Table1[[#This Row],[Population 2016]]</f>
        <v>7410.9951965065502</v>
      </c>
      <c r="AW450" s="46">
        <v>14.716972999999999</v>
      </c>
      <c r="AX450" s="13">
        <f>Table1[[#This Row],[Total (HRK million)                                                        ]]*1000000/Table1[[#This Row],[Population 2016]]</f>
        <v>6426.6257641921393</v>
      </c>
      <c r="AY450" s="82">
        <f>Table1[[#This Row],[Total (HRK million)                                ]]-Table1[[#This Row],[Total (HRK million)                                                        ]]</f>
        <v>2.2542059999999999</v>
      </c>
      <c r="AZ450" s="13">
        <f>Table1[[#This Row],[Total (HRK million)                                                                      ]]*1000000/Table1[[#This Row],[Population 2016]]</f>
        <v>984.36943231441046</v>
      </c>
      <c r="BA450" s="68">
        <v>2332</v>
      </c>
      <c r="BB450" s="52">
        <v>14.805422999999999</v>
      </c>
      <c r="BC450" s="13">
        <f>Table1[[#This Row],[Total (HRK million)                                                           ]]*1000000/Table1[[#This Row],[Population 2015]]</f>
        <v>6348.8091766723846</v>
      </c>
      <c r="BD450" s="52">
        <v>17.258946000000002</v>
      </c>
      <c r="BE450" s="13">
        <f>Table1[[#This Row],[Total (HRK million) ]]*1000000/Table1[[#This Row],[Population 2015]]</f>
        <v>7400.9202401372213</v>
      </c>
      <c r="BF450" s="82">
        <f>Table1[[#This Row],[Total (HRK million)                                                           ]]-Table1[[#This Row],[Total (HRK million) ]]</f>
        <v>-2.4535230000000023</v>
      </c>
      <c r="BG450" s="13">
        <f>Table1[[#This Row],[Total (HRK million)     ]]*1000000/Table1[[#This Row],[Population 2015]]</f>
        <v>-1052.111063464838</v>
      </c>
      <c r="BH450" s="68">
        <v>2346</v>
      </c>
      <c r="BI450" s="88">
        <v>11.753360000000001</v>
      </c>
      <c r="BJ450" s="12">
        <f>Table1[[#This Row],[Total (HRK million)                                  ]]*1000000/Table1[[#This Row],[Population 2014]]</f>
        <v>5009.9573742540497</v>
      </c>
      <c r="BK450" s="88">
        <v>12.457697</v>
      </c>
      <c r="BL450" s="12">
        <f>Table1[[#This Row],[Total (HRK million)    ]]*1000000/Table1[[#This Row],[Population 2014]]</f>
        <v>5310.1862745098042</v>
      </c>
      <c r="BM450" s="88">
        <f>Table1[[#This Row],[Total (HRK million)                                  ]]-Table1[[#This Row],[Total (HRK million)    ]]</f>
        <v>-0.70433699999999888</v>
      </c>
      <c r="BN450" s="12">
        <f>Table1[[#This Row],[Total (HRK million)      ]]*1000000/Table1[[#This Row],[Population 2014]]</f>
        <v>-300.22890025575396</v>
      </c>
      <c r="BO450" s="94">
        <v>5</v>
      </c>
      <c r="BP450" s="53">
        <v>3</v>
      </c>
      <c r="BQ450" s="55">
        <v>4</v>
      </c>
      <c r="BR450" s="26">
        <v>4</v>
      </c>
      <c r="BS450" s="13">
        <v>4</v>
      </c>
      <c r="BT450" s="13">
        <v>3</v>
      </c>
      <c r="BU450" s="13">
        <v>5</v>
      </c>
      <c r="BV450" s="13">
        <v>3</v>
      </c>
      <c r="BW450" s="56">
        <v>3</v>
      </c>
    </row>
    <row r="451" spans="1:75" x14ac:dyDescent="0.25">
      <c r="A451" s="14" t="s">
        <v>608</v>
      </c>
      <c r="B451" s="15" t="s">
        <v>659</v>
      </c>
      <c r="C451" s="15" t="s">
        <v>544</v>
      </c>
      <c r="D451" s="45">
        <v>2608</v>
      </c>
      <c r="E451" s="44">
        <v>8.1168458799999996</v>
      </c>
      <c r="F451" s="40">
        <f>Table1[[#This Row],[Total (HRK million)]]*1000000/Table1[[#This Row],[Population 2022]]</f>
        <v>3112.2875306748465</v>
      </c>
      <c r="G451" s="44">
        <v>7.4851607500000004</v>
      </c>
      <c r="H451" s="40">
        <f>Table1[[#This Row],[Total (HRK million)                ]]*1000000/Table1[[#This Row],[Population 2022]]</f>
        <v>2870.0769746932515</v>
      </c>
      <c r="I451" s="44">
        <v>0.63168512999999993</v>
      </c>
      <c r="J451" s="40">
        <f>Table1[[#This Row],[Total (HRK million)                           ]]*1000000/Table1[[#This Row],[Population 2022]]</f>
        <v>242.21055598159504</v>
      </c>
      <c r="K451" s="45">
        <v>2598</v>
      </c>
      <c r="L451" s="44">
        <v>7.7326100000000002</v>
      </c>
      <c r="M451" s="40">
        <f>Table1[[#This Row],[Total (HRK million)  ]]*1000000/Table1[[#This Row],[Population 2021]]</f>
        <v>2976.3702848344878</v>
      </c>
      <c r="N451" s="44">
        <v>8.4413929999999997</v>
      </c>
      <c r="O451" s="40">
        <f>Table1[[#This Row],[Total (HRK million)                 ]]*1000000/Table1[[#This Row],[Population 2021]]</f>
        <v>3249.1889915319475</v>
      </c>
      <c r="P451" s="44">
        <v>-0.7087829999999995</v>
      </c>
      <c r="Q451" s="40">
        <f>Table1[[#This Row],[Total (HRK million)                            ]]*1000000/Table1[[#This Row],[Population 2021]]</f>
        <v>-272.81870669745939</v>
      </c>
      <c r="R451" s="64">
        <v>2647</v>
      </c>
      <c r="S451" s="35">
        <v>7.810568</v>
      </c>
      <c r="T451" s="36">
        <f>Table1[[#This Row],[Total (HRK million)   ]]*1000000/Table1[[#This Row],[Population 2020]]</f>
        <v>2950.7245938798642</v>
      </c>
      <c r="U451" s="35">
        <v>6.3530410000000002</v>
      </c>
      <c r="V451" s="36">
        <f>Table1[[#This Row],[Total (HRK million)                  ]]*1000000/Table1[[#This Row],[Population 2020]]</f>
        <v>2400.0910464676995</v>
      </c>
      <c r="W451" s="35">
        <f>Table1[[#This Row],[Total (HRK million)   ]]-Table1[[#This Row],[Total (HRK million)                  ]]</f>
        <v>1.4575269999999998</v>
      </c>
      <c r="X451" s="36">
        <f>Table1[[#This Row],[Total (HRK million)                             ]]*1000000/Table1[[#This Row],[Population 2020]]</f>
        <v>550.6335474121646</v>
      </c>
      <c r="Y451" s="68">
        <v>2637</v>
      </c>
      <c r="Z451" s="7">
        <v>7.4600619999999997</v>
      </c>
      <c r="AA451" s="6">
        <f>Table1[[#This Row],[Total (HRK million)                     ]]*1000000/Table1[[#This Row],[Population 2019                 ]]</f>
        <v>2828.9958285930984</v>
      </c>
      <c r="AB451" s="7">
        <v>10.296741000000001</v>
      </c>
      <c r="AC451" s="6">
        <f>Table1[[#This Row],[Total (HRK million)                                   ]]*1000000/Table1[[#This Row],[Population 2019                 ]]</f>
        <v>3904.7178612059156</v>
      </c>
      <c r="AD451" s="7">
        <f>Table1[[#This Row],[Total (HRK million)                     ]]-Table1[[#This Row],[Total (HRK million)                                   ]]</f>
        <v>-2.8366790000000011</v>
      </c>
      <c r="AE451" s="8">
        <f>Table1[[#This Row],[Total (HRK million)                       ]]*1000000/Table1[[#This Row],[Population 2019                 ]]</f>
        <v>-1075.7220326128179</v>
      </c>
      <c r="AF451" s="6">
        <v>2589</v>
      </c>
      <c r="AG451" s="7">
        <v>5.1032919999999997</v>
      </c>
      <c r="AH451" s="6">
        <f>Table1[[#This Row],[Total (HRK million)                                 ]]*1000000/Table1[[#This Row],[Population 2018]]</f>
        <v>1971.1440710699112</v>
      </c>
      <c r="AI451" s="7">
        <v>5.4107969999999996</v>
      </c>
      <c r="AJ451" s="6">
        <f>Table1[[#This Row],[Total (HRK million)                                     ]]*1000000/Table1[[#This Row],[Population 2018]]</f>
        <v>2089.917728852839</v>
      </c>
      <c r="AK451" s="7">
        <f>Table1[[#This Row],[Total (HRK million)                                 ]]-Table1[[#This Row],[Total (HRK million)                                     ]]</f>
        <v>-0.30750499999999992</v>
      </c>
      <c r="AL451" s="8">
        <f>Table1[[#This Row],[Total (HRK million)                                      ]]*1000000/Table1[[#This Row],[Population 2018]]</f>
        <v>-118.77365778292774</v>
      </c>
      <c r="AM451" s="9">
        <v>2582</v>
      </c>
      <c r="AN451" s="10">
        <v>5.1766509999999997</v>
      </c>
      <c r="AO451" s="11">
        <f>Table1[[#This Row],[Total (HRK million)                                         ]]*1000000/Table1[[#This Row],[Population 2017               ]]</f>
        <v>2004.8996901626647</v>
      </c>
      <c r="AP451" s="10">
        <v>8.7786249999999999</v>
      </c>
      <c r="AQ451" s="11">
        <f>Table1[[#This Row],[Total (HRK million)                                          ]]*1000000/Table1[[#This Row],[Population 2017               ]]</f>
        <v>3399.9322230828816</v>
      </c>
      <c r="AR451" s="10">
        <f>Table1[[#This Row],[Total (HRK million)                                         ]]-Table1[[#This Row],[Total (HRK million)                                          ]]</f>
        <v>-3.6019740000000002</v>
      </c>
      <c r="AS451" s="11">
        <f>Table1[[#This Row],[Total (HRK million)                                                  ]]*1000000/Table1[[#This Row],[Population 2017               ]]</f>
        <v>-1395.0325329202169</v>
      </c>
      <c r="AT451" s="45">
        <v>2631</v>
      </c>
      <c r="AU451" s="46">
        <v>4.473649</v>
      </c>
      <c r="AV451" s="13">
        <f>Table1[[#This Row],[Total (HRK million)                                ]]*1000000/Table1[[#This Row],[Population 2016]]</f>
        <v>1700.3606993538579</v>
      </c>
      <c r="AW451" s="46">
        <v>5.1189989999999996</v>
      </c>
      <c r="AX451" s="13">
        <f>Table1[[#This Row],[Total (HRK million)                                                        ]]*1000000/Table1[[#This Row],[Population 2016]]</f>
        <v>1945.6476624857469</v>
      </c>
      <c r="AY451" s="82">
        <f>Table1[[#This Row],[Total (HRK million)                                ]]-Table1[[#This Row],[Total (HRK million)                                                        ]]</f>
        <v>-0.64534999999999965</v>
      </c>
      <c r="AZ451" s="13">
        <f>Table1[[#This Row],[Total (HRK million)                                                                      ]]*1000000/Table1[[#This Row],[Population 2016]]</f>
        <v>-245.28696313188888</v>
      </c>
      <c r="BA451" s="68">
        <v>2654</v>
      </c>
      <c r="BB451" s="52">
        <v>3.892973</v>
      </c>
      <c r="BC451" s="13">
        <f>Table1[[#This Row],[Total (HRK million)                                                           ]]*1000000/Table1[[#This Row],[Population 2015]]</f>
        <v>1466.8323285606632</v>
      </c>
      <c r="BD451" s="52">
        <v>2.8141219999999998</v>
      </c>
      <c r="BE451" s="13">
        <f>Table1[[#This Row],[Total (HRK million) ]]*1000000/Table1[[#This Row],[Population 2015]]</f>
        <v>1060.3323285606632</v>
      </c>
      <c r="BF451" s="82">
        <f>Table1[[#This Row],[Total (HRK million)                                                           ]]-Table1[[#This Row],[Total (HRK million) ]]</f>
        <v>1.0788510000000002</v>
      </c>
      <c r="BG451" s="13">
        <f>Table1[[#This Row],[Total (HRK million)     ]]*1000000/Table1[[#This Row],[Population 2015]]</f>
        <v>406.50000000000011</v>
      </c>
      <c r="BH451" s="68">
        <v>2658</v>
      </c>
      <c r="BI451" s="88">
        <v>4.2293250000000002</v>
      </c>
      <c r="BJ451" s="12">
        <f>Table1[[#This Row],[Total (HRK million)                                  ]]*1000000/Table1[[#This Row],[Population 2014]]</f>
        <v>1591.1681715575621</v>
      </c>
      <c r="BK451" s="88">
        <v>2.9492069999999999</v>
      </c>
      <c r="BL451" s="12">
        <f>Table1[[#This Row],[Total (HRK million)    ]]*1000000/Table1[[#This Row],[Population 2014]]</f>
        <v>1109.558690744921</v>
      </c>
      <c r="BM451" s="88">
        <f>Table1[[#This Row],[Total (HRK million)                                  ]]-Table1[[#This Row],[Total (HRK million)    ]]</f>
        <v>1.2801180000000003</v>
      </c>
      <c r="BN451" s="12">
        <f>Table1[[#This Row],[Total (HRK million)      ]]*1000000/Table1[[#This Row],[Population 2014]]</f>
        <v>481.60948081264115</v>
      </c>
      <c r="BO451" s="94">
        <v>5</v>
      </c>
      <c r="BP451" s="53">
        <v>5</v>
      </c>
      <c r="BQ451" s="55">
        <v>5</v>
      </c>
      <c r="BR451" s="26">
        <v>2</v>
      </c>
      <c r="BS451" s="13">
        <v>5</v>
      </c>
      <c r="BT451" s="13">
        <v>5</v>
      </c>
      <c r="BU451" s="13">
        <v>4</v>
      </c>
      <c r="BV451" s="13">
        <v>4</v>
      </c>
      <c r="BW451" s="56">
        <v>1</v>
      </c>
    </row>
    <row r="452" spans="1:75" x14ac:dyDescent="0.25">
      <c r="A452" s="14" t="s">
        <v>608</v>
      </c>
      <c r="B452" s="15" t="s">
        <v>666</v>
      </c>
      <c r="C452" s="15" t="s">
        <v>412</v>
      </c>
      <c r="D452" s="47">
        <v>1972</v>
      </c>
      <c r="E452" s="46">
        <v>12.474568359999999</v>
      </c>
      <c r="F452" s="36">
        <f>Table1[[#This Row],[Total (HRK million)]]*1000000/Table1[[#This Row],[Population 2022]]</f>
        <v>6325.8460243407708</v>
      </c>
      <c r="G452" s="46">
        <v>9.4424632800000019</v>
      </c>
      <c r="H452" s="36">
        <f>Table1[[#This Row],[Total (HRK million)                ]]*1000000/Table1[[#This Row],[Population 2022]]</f>
        <v>4788.2673833671406</v>
      </c>
      <c r="I452" s="46">
        <v>3.0321050799999982</v>
      </c>
      <c r="J452" s="36">
        <f>Table1[[#This Row],[Total (HRK million)                           ]]*1000000/Table1[[#This Row],[Population 2022]]</f>
        <v>1537.5786409736299</v>
      </c>
      <c r="K452" s="47">
        <v>2027</v>
      </c>
      <c r="L452" s="46">
        <v>6.2618669999999996</v>
      </c>
      <c r="M452" s="36">
        <f>Table1[[#This Row],[Total (HRK million)  ]]*1000000/Table1[[#This Row],[Population 2021]]</f>
        <v>3089.2289097187963</v>
      </c>
      <c r="N452" s="46">
        <v>6.8877309999999996</v>
      </c>
      <c r="O452" s="36">
        <f>Table1[[#This Row],[Total (HRK million)                 ]]*1000000/Table1[[#This Row],[Population 2021]]</f>
        <v>3397.9925999013321</v>
      </c>
      <c r="P452" s="46">
        <v>-0.62586399999999998</v>
      </c>
      <c r="Q452" s="36">
        <f>Table1[[#This Row],[Total (HRK million)                            ]]*1000000/Table1[[#This Row],[Population 2021]]</f>
        <v>-308.76369018253575</v>
      </c>
      <c r="R452" s="64">
        <v>2138</v>
      </c>
      <c r="S452" s="35">
        <v>8.1755820000000003</v>
      </c>
      <c r="T452" s="36">
        <f>Table1[[#This Row],[Total (HRK million)   ]]*1000000/Table1[[#This Row],[Population 2020]]</f>
        <v>3823.9391955098222</v>
      </c>
      <c r="U452" s="35">
        <v>13.182301000000001</v>
      </c>
      <c r="V452" s="36">
        <f>Table1[[#This Row],[Total (HRK million)                  ]]*1000000/Table1[[#This Row],[Population 2020]]</f>
        <v>6165.7160898035545</v>
      </c>
      <c r="W452" s="35">
        <f>Table1[[#This Row],[Total (HRK million)   ]]-Table1[[#This Row],[Total (HRK million)                  ]]</f>
        <v>-5.0067190000000004</v>
      </c>
      <c r="X452" s="36">
        <f>Table1[[#This Row],[Total (HRK million)                             ]]*1000000/Table1[[#This Row],[Population 2020]]</f>
        <v>-2341.7768942937323</v>
      </c>
      <c r="Y452" s="68">
        <v>2197</v>
      </c>
      <c r="Z452" s="7">
        <v>10.324318</v>
      </c>
      <c r="AA452" s="6">
        <f>Table1[[#This Row],[Total (HRK million)                     ]]*1000000/Table1[[#This Row],[Population 2019                 ]]</f>
        <v>4699.2799271734184</v>
      </c>
      <c r="AB452" s="7">
        <v>9.5755590000000002</v>
      </c>
      <c r="AC452" s="6">
        <f>Table1[[#This Row],[Total (HRK million)                                   ]]*1000000/Table1[[#This Row],[Population 2019                 ]]</f>
        <v>4358.4701866181158</v>
      </c>
      <c r="AD452" s="7">
        <f>Table1[[#This Row],[Total (HRK million)                     ]]-Table1[[#This Row],[Total (HRK million)                                   ]]</f>
        <v>0.74875899999999973</v>
      </c>
      <c r="AE452" s="8">
        <f>Table1[[#This Row],[Total (HRK million)                       ]]*1000000/Table1[[#This Row],[Population 2019                 ]]</f>
        <v>340.8097405553026</v>
      </c>
      <c r="AF452" s="6">
        <v>2236</v>
      </c>
      <c r="AG452" s="7">
        <v>5.9672450000000001</v>
      </c>
      <c r="AH452" s="6">
        <f>Table1[[#This Row],[Total (HRK million)                                 ]]*1000000/Table1[[#This Row],[Population 2018]]</f>
        <v>2668.7142218246868</v>
      </c>
      <c r="AI452" s="7">
        <v>5.0197440000000002</v>
      </c>
      <c r="AJ452" s="6">
        <f>Table1[[#This Row],[Total (HRK million)                                     ]]*1000000/Table1[[#This Row],[Population 2018]]</f>
        <v>2244.9660107334525</v>
      </c>
      <c r="AK452" s="7">
        <f>Table1[[#This Row],[Total (HRK million)                                 ]]-Table1[[#This Row],[Total (HRK million)                                     ]]</f>
        <v>0.94750099999999993</v>
      </c>
      <c r="AL452" s="8">
        <f>Table1[[#This Row],[Total (HRK million)                                      ]]*1000000/Table1[[#This Row],[Population 2018]]</f>
        <v>423.74821109123428</v>
      </c>
      <c r="AM452" s="9">
        <v>2302</v>
      </c>
      <c r="AN452" s="10">
        <v>4.5698220000000003</v>
      </c>
      <c r="AO452" s="11">
        <f>Table1[[#This Row],[Total (HRK million)                                         ]]*1000000/Table1[[#This Row],[Population 2017               ]]</f>
        <v>1985.1529105125978</v>
      </c>
      <c r="AP452" s="10">
        <v>4.2607929999999996</v>
      </c>
      <c r="AQ452" s="11">
        <f>Table1[[#This Row],[Total (HRK million)                                          ]]*1000000/Table1[[#This Row],[Population 2017               ]]</f>
        <v>1850.909209383145</v>
      </c>
      <c r="AR452" s="10">
        <f>Table1[[#This Row],[Total (HRK million)                                         ]]-Table1[[#This Row],[Total (HRK million)                                          ]]</f>
        <v>0.30902900000000066</v>
      </c>
      <c r="AS452" s="11">
        <f>Table1[[#This Row],[Total (HRK million)                                                  ]]*1000000/Table1[[#This Row],[Population 2017               ]]</f>
        <v>134.24370112945292</v>
      </c>
      <c r="AT452" s="45">
        <v>2363</v>
      </c>
      <c r="AU452" s="46">
        <v>3.4522840000000001</v>
      </c>
      <c r="AV452" s="13">
        <f>Table1[[#This Row],[Total (HRK million)                                ]]*1000000/Table1[[#This Row],[Population 2016]]</f>
        <v>1460.9750317393143</v>
      </c>
      <c r="AW452" s="46">
        <v>3.4014099999999998</v>
      </c>
      <c r="AX452" s="13">
        <f>Table1[[#This Row],[Total (HRK million)                                                        ]]*1000000/Table1[[#This Row],[Population 2016]]</f>
        <v>1439.4456199746085</v>
      </c>
      <c r="AY452" s="82">
        <f>Table1[[#This Row],[Total (HRK million)                                ]]-Table1[[#This Row],[Total (HRK million)                                                        ]]</f>
        <v>5.0874000000000308E-2</v>
      </c>
      <c r="AZ452" s="13">
        <f>Table1[[#This Row],[Total (HRK million)                                                                      ]]*1000000/Table1[[#This Row],[Population 2016]]</f>
        <v>21.529411764706012</v>
      </c>
      <c r="BA452" s="68">
        <v>2441</v>
      </c>
      <c r="BB452" s="52">
        <v>2.5095589999999999</v>
      </c>
      <c r="BC452" s="13">
        <f>Table1[[#This Row],[Total (HRK million)                                                           ]]*1000000/Table1[[#This Row],[Population 2015]]</f>
        <v>1028.0864399836132</v>
      </c>
      <c r="BD452" s="52">
        <v>1.6922680000000001</v>
      </c>
      <c r="BE452" s="13">
        <f>Table1[[#This Row],[Total (HRK million) ]]*1000000/Table1[[#This Row],[Population 2015]]</f>
        <v>693.26833265055302</v>
      </c>
      <c r="BF452" s="82">
        <f>Table1[[#This Row],[Total (HRK million)                                                           ]]-Table1[[#This Row],[Total (HRK million) ]]</f>
        <v>0.81729099999999977</v>
      </c>
      <c r="BG452" s="13">
        <f>Table1[[#This Row],[Total (HRK million)     ]]*1000000/Table1[[#This Row],[Population 2015]]</f>
        <v>334.81810733306014</v>
      </c>
      <c r="BH452" s="68">
        <v>2470</v>
      </c>
      <c r="BI452" s="88">
        <v>2.0255030000000001</v>
      </c>
      <c r="BJ452" s="12">
        <f>Table1[[#This Row],[Total (HRK million)                                  ]]*1000000/Table1[[#This Row],[Population 2014]]</f>
        <v>820.04170040485826</v>
      </c>
      <c r="BK452" s="88">
        <v>1.8994120000000001</v>
      </c>
      <c r="BL452" s="12">
        <f>Table1[[#This Row],[Total (HRK million)    ]]*1000000/Table1[[#This Row],[Population 2014]]</f>
        <v>768.99271255060728</v>
      </c>
      <c r="BM452" s="88">
        <f>Table1[[#This Row],[Total (HRK million)                                  ]]-Table1[[#This Row],[Total (HRK million)    ]]</f>
        <v>0.12609099999999995</v>
      </c>
      <c r="BN452" s="12">
        <f>Table1[[#This Row],[Total (HRK million)      ]]*1000000/Table1[[#This Row],[Population 2014]]</f>
        <v>51.048987854250996</v>
      </c>
      <c r="BO452" s="94">
        <v>3</v>
      </c>
      <c r="BP452" s="53">
        <v>5</v>
      </c>
      <c r="BQ452" s="55">
        <v>4</v>
      </c>
      <c r="BR452" s="26">
        <v>5</v>
      </c>
      <c r="BS452" s="13">
        <v>4</v>
      </c>
      <c r="BT452" s="13">
        <v>2</v>
      </c>
      <c r="BU452" s="13">
        <v>1</v>
      </c>
      <c r="BV452" s="13">
        <v>1</v>
      </c>
      <c r="BW452" s="56">
        <v>0</v>
      </c>
    </row>
    <row r="453" spans="1:75" x14ac:dyDescent="0.25">
      <c r="A453" s="14" t="s">
        <v>608</v>
      </c>
      <c r="B453" s="15" t="s">
        <v>661</v>
      </c>
      <c r="C453" s="15" t="s">
        <v>186</v>
      </c>
      <c r="D453" s="45">
        <v>2728</v>
      </c>
      <c r="E453" s="44">
        <v>12.189915739999998</v>
      </c>
      <c r="F453" s="40">
        <f>Table1[[#This Row],[Total (HRK million)]]*1000000/Table1[[#This Row],[Population 2022]]</f>
        <v>4468.4441862170079</v>
      </c>
      <c r="G453" s="44">
        <v>12.326838739999999</v>
      </c>
      <c r="H453" s="40">
        <f>Table1[[#This Row],[Total (HRK million)                ]]*1000000/Table1[[#This Row],[Population 2022]]</f>
        <v>4518.6359017595305</v>
      </c>
      <c r="I453" s="44">
        <v>-0.13692300000000185</v>
      </c>
      <c r="J453" s="40">
        <f>Table1[[#This Row],[Total (HRK million)                           ]]*1000000/Table1[[#This Row],[Population 2022]]</f>
        <v>-50.19171554252268</v>
      </c>
      <c r="K453" s="45">
        <v>2740</v>
      </c>
      <c r="L453" s="44">
        <v>11.358966000000001</v>
      </c>
      <c r="M453" s="40">
        <f>Table1[[#This Row],[Total (HRK million)  ]]*1000000/Table1[[#This Row],[Population 2021]]</f>
        <v>4145.6080291970802</v>
      </c>
      <c r="N453" s="44">
        <v>10.927362</v>
      </c>
      <c r="O453" s="40">
        <f>Table1[[#This Row],[Total (HRK million)                 ]]*1000000/Table1[[#This Row],[Population 2021]]</f>
        <v>3988.0883211678834</v>
      </c>
      <c r="P453" s="44">
        <v>0.4316040000000001</v>
      </c>
      <c r="Q453" s="40">
        <f>Table1[[#This Row],[Total (HRK million)                            ]]*1000000/Table1[[#This Row],[Population 2021]]</f>
        <v>157.51970802919712</v>
      </c>
      <c r="R453" s="64">
        <v>2979</v>
      </c>
      <c r="S453" s="35">
        <v>10.037381</v>
      </c>
      <c r="T453" s="36">
        <f>Table1[[#This Row],[Total (HRK million)   ]]*1000000/Table1[[#This Row],[Population 2020]]</f>
        <v>3369.3793219201075</v>
      </c>
      <c r="U453" s="35">
        <v>10.209503</v>
      </c>
      <c r="V453" s="36">
        <f>Table1[[#This Row],[Total (HRK million)                  ]]*1000000/Table1[[#This Row],[Population 2020]]</f>
        <v>3427.1577710641154</v>
      </c>
      <c r="W453" s="35">
        <f>Table1[[#This Row],[Total (HRK million)   ]]-Table1[[#This Row],[Total (HRK million)                  ]]</f>
        <v>-0.17212199999999989</v>
      </c>
      <c r="X453" s="36">
        <f>Table1[[#This Row],[Total (HRK million)                             ]]*1000000/Table1[[#This Row],[Population 2020]]</f>
        <v>-57.778449144008015</v>
      </c>
      <c r="Y453" s="68">
        <v>2841</v>
      </c>
      <c r="Z453" s="7">
        <v>14.572225</v>
      </c>
      <c r="AA453" s="6">
        <f>Table1[[#This Row],[Total (HRK million)                     ]]*1000000/Table1[[#This Row],[Population 2019                 ]]</f>
        <v>5129.2590637099611</v>
      </c>
      <c r="AB453" s="7">
        <v>15.307387</v>
      </c>
      <c r="AC453" s="6">
        <f>Table1[[#This Row],[Total (HRK million)                                   ]]*1000000/Table1[[#This Row],[Population 2019                 ]]</f>
        <v>5388.027807110172</v>
      </c>
      <c r="AD453" s="7">
        <f>Table1[[#This Row],[Total (HRK million)                     ]]-Table1[[#This Row],[Total (HRK million)                                   ]]</f>
        <v>-0.73516200000000076</v>
      </c>
      <c r="AE453" s="8">
        <f>Table1[[#This Row],[Total (HRK million)                       ]]*1000000/Table1[[#This Row],[Population 2019                 ]]</f>
        <v>-258.76874340021146</v>
      </c>
      <c r="AF453" s="6">
        <v>2731</v>
      </c>
      <c r="AG453" s="7">
        <v>9.6923139999999997</v>
      </c>
      <c r="AH453" s="6">
        <f>Table1[[#This Row],[Total (HRK million)                                 ]]*1000000/Table1[[#This Row],[Population 2018]]</f>
        <v>3548.9981691688026</v>
      </c>
      <c r="AI453" s="7">
        <v>11.054183999999999</v>
      </c>
      <c r="AJ453" s="6">
        <f>Table1[[#This Row],[Total (HRK million)                                     ]]*1000000/Table1[[#This Row],[Population 2018]]</f>
        <v>4047.6689857195165</v>
      </c>
      <c r="AK453" s="7">
        <f>Table1[[#This Row],[Total (HRK million)                                 ]]-Table1[[#This Row],[Total (HRK million)                                     ]]</f>
        <v>-1.3618699999999997</v>
      </c>
      <c r="AL453" s="8">
        <f>Table1[[#This Row],[Total (HRK million)                                      ]]*1000000/Table1[[#This Row],[Population 2018]]</f>
        <v>-498.67081655071394</v>
      </c>
      <c r="AM453" s="9">
        <v>2724</v>
      </c>
      <c r="AN453" s="10">
        <v>8.1708259999999999</v>
      </c>
      <c r="AO453" s="11">
        <f>Table1[[#This Row],[Total (HRK million)                                         ]]*1000000/Table1[[#This Row],[Population 2017               ]]</f>
        <v>2999.5690161527168</v>
      </c>
      <c r="AP453" s="10">
        <v>7.8315999999999999</v>
      </c>
      <c r="AQ453" s="11">
        <f>Table1[[#This Row],[Total (HRK million)                                          ]]*1000000/Table1[[#This Row],[Population 2017               ]]</f>
        <v>2875.0367107195302</v>
      </c>
      <c r="AR453" s="10">
        <f>Table1[[#This Row],[Total (HRK million)                                         ]]-Table1[[#This Row],[Total (HRK million)                                          ]]</f>
        <v>0.33922600000000003</v>
      </c>
      <c r="AS453" s="11">
        <f>Table1[[#This Row],[Total (HRK million)                                                  ]]*1000000/Table1[[#This Row],[Population 2017               ]]</f>
        <v>124.53230543318649</v>
      </c>
      <c r="AT453" s="45">
        <v>2744</v>
      </c>
      <c r="AU453" s="46">
        <v>8.914282</v>
      </c>
      <c r="AV453" s="13">
        <f>Table1[[#This Row],[Total (HRK million)                                ]]*1000000/Table1[[#This Row],[Population 2016]]</f>
        <v>3248.6450437317785</v>
      </c>
      <c r="AW453" s="46">
        <v>8.8885529999999999</v>
      </c>
      <c r="AX453" s="13">
        <f>Table1[[#This Row],[Total (HRK million)                                                        ]]*1000000/Table1[[#This Row],[Population 2016]]</f>
        <v>3239.2685860058309</v>
      </c>
      <c r="AY453" s="82">
        <f>Table1[[#This Row],[Total (HRK million)                                ]]-Table1[[#This Row],[Total (HRK million)                                                        ]]</f>
        <v>2.5729000000000113E-2</v>
      </c>
      <c r="AZ453" s="13">
        <f>Table1[[#This Row],[Total (HRK million)                                                                      ]]*1000000/Table1[[#This Row],[Population 2016]]</f>
        <v>9.3764577259475637</v>
      </c>
      <c r="BA453" s="68">
        <v>2773</v>
      </c>
      <c r="BB453" s="52">
        <v>9.2254050000000003</v>
      </c>
      <c r="BC453" s="13">
        <f>Table1[[#This Row],[Total (HRK million)                                                           ]]*1000000/Table1[[#This Row],[Population 2015]]</f>
        <v>3326.8680129823297</v>
      </c>
      <c r="BD453" s="52">
        <v>9.2286479999999997</v>
      </c>
      <c r="BE453" s="13">
        <f>Table1[[#This Row],[Total (HRK million) ]]*1000000/Table1[[#This Row],[Population 2015]]</f>
        <v>3328.0375045077535</v>
      </c>
      <c r="BF453" s="82">
        <f>Table1[[#This Row],[Total (HRK million)                                                           ]]-Table1[[#This Row],[Total (HRK million) ]]</f>
        <v>-3.2429999999994408E-3</v>
      </c>
      <c r="BG453" s="13">
        <f>Table1[[#This Row],[Total (HRK million)     ]]*1000000/Table1[[#This Row],[Population 2015]]</f>
        <v>-1.1694915254235272</v>
      </c>
      <c r="BH453" s="68">
        <v>2778</v>
      </c>
      <c r="BI453" s="88">
        <v>12.908944</v>
      </c>
      <c r="BJ453" s="12">
        <f>Table1[[#This Row],[Total (HRK million)                                  ]]*1000000/Table1[[#This Row],[Population 2014]]</f>
        <v>4646.8480921526279</v>
      </c>
      <c r="BK453" s="88">
        <v>13.026403999999999</v>
      </c>
      <c r="BL453" s="12">
        <f>Table1[[#This Row],[Total (HRK million)    ]]*1000000/Table1[[#This Row],[Population 2014]]</f>
        <v>4689.1303095752337</v>
      </c>
      <c r="BM453" s="88">
        <f>Table1[[#This Row],[Total (HRK million)                                  ]]-Table1[[#This Row],[Total (HRK million)    ]]</f>
        <v>-0.11745999999999945</v>
      </c>
      <c r="BN453" s="12">
        <f>Table1[[#This Row],[Total (HRK million)      ]]*1000000/Table1[[#This Row],[Population 2014]]</f>
        <v>-42.282217422605996</v>
      </c>
      <c r="BO453" s="94">
        <v>5</v>
      </c>
      <c r="BP453" s="53">
        <v>5</v>
      </c>
      <c r="BQ453" s="55">
        <v>5</v>
      </c>
      <c r="BR453" s="26">
        <v>5</v>
      </c>
      <c r="BS453" s="13">
        <v>5</v>
      </c>
      <c r="BT453" s="13">
        <v>5</v>
      </c>
      <c r="BU453" s="13">
        <v>4</v>
      </c>
      <c r="BV453" s="13">
        <v>4</v>
      </c>
      <c r="BW453" s="56">
        <v>3</v>
      </c>
    </row>
    <row r="454" spans="1:75" x14ac:dyDescent="0.25">
      <c r="A454" s="14" t="s">
        <v>608</v>
      </c>
      <c r="B454" s="15" t="s">
        <v>121</v>
      </c>
      <c r="C454" s="15" t="s">
        <v>165</v>
      </c>
      <c r="D454" s="47">
        <v>4063</v>
      </c>
      <c r="E454" s="46">
        <v>36.355241849999999</v>
      </c>
      <c r="F454" s="36">
        <f>Table1[[#This Row],[Total (HRK million)]]*1000000/Table1[[#This Row],[Population 2022]]</f>
        <v>8947.8813315284278</v>
      </c>
      <c r="G454" s="46">
        <v>28.381897200000001</v>
      </c>
      <c r="H454" s="36">
        <f>Table1[[#This Row],[Total (HRK million)                ]]*1000000/Table1[[#This Row],[Population 2022]]</f>
        <v>6985.4534088112232</v>
      </c>
      <c r="I454" s="46">
        <v>7.9733446500000023</v>
      </c>
      <c r="J454" s="36">
        <f>Table1[[#This Row],[Total (HRK million)                           ]]*1000000/Table1[[#This Row],[Population 2022]]</f>
        <v>1962.4279227172046</v>
      </c>
      <c r="K454" s="47">
        <v>3886</v>
      </c>
      <c r="L454" s="46">
        <v>26.367910999999999</v>
      </c>
      <c r="M454" s="36">
        <f>Table1[[#This Row],[Total (HRK million)  ]]*1000000/Table1[[#This Row],[Population 2021]]</f>
        <v>6785.3605249614002</v>
      </c>
      <c r="N454" s="46">
        <v>28.269490000000001</v>
      </c>
      <c r="O454" s="36">
        <f>Table1[[#This Row],[Total (HRK million)                 ]]*1000000/Table1[[#This Row],[Population 2021]]</f>
        <v>7274.7014925373132</v>
      </c>
      <c r="P454" s="46">
        <v>-1.9015790000000017</v>
      </c>
      <c r="Q454" s="36">
        <f>Table1[[#This Row],[Total (HRK million)                            ]]*1000000/Table1[[#This Row],[Population 2021]]</f>
        <v>-489.34096757591396</v>
      </c>
      <c r="R454" s="64">
        <v>4050</v>
      </c>
      <c r="S454" s="35">
        <v>22.807418999999999</v>
      </c>
      <c r="T454" s="36">
        <f>Table1[[#This Row],[Total (HRK million)   ]]*1000000/Table1[[#This Row],[Population 2020]]</f>
        <v>5631.4614814814813</v>
      </c>
      <c r="U454" s="35">
        <v>23.992467000000001</v>
      </c>
      <c r="V454" s="36">
        <f>Table1[[#This Row],[Total (HRK million)                  ]]*1000000/Table1[[#This Row],[Population 2020]]</f>
        <v>5924.0659259259255</v>
      </c>
      <c r="W454" s="35">
        <f>Table1[[#This Row],[Total (HRK million)   ]]-Table1[[#This Row],[Total (HRK million)                  ]]</f>
        <v>-1.1850480000000019</v>
      </c>
      <c r="X454" s="36">
        <f>Table1[[#This Row],[Total (HRK million)                             ]]*1000000/Table1[[#This Row],[Population 2020]]</f>
        <v>-292.60444444444488</v>
      </c>
      <c r="Y454" s="68">
        <v>4031</v>
      </c>
      <c r="Z454" s="7">
        <v>23.307024999999999</v>
      </c>
      <c r="AA454" s="6">
        <f>Table1[[#This Row],[Total (HRK million)                     ]]*1000000/Table1[[#This Row],[Population 2019                 ]]</f>
        <v>5781.946167204168</v>
      </c>
      <c r="AB454" s="7">
        <v>19.975701999999998</v>
      </c>
      <c r="AC454" s="6">
        <f>Table1[[#This Row],[Total (HRK million)                                   ]]*1000000/Table1[[#This Row],[Population 2019                 ]]</f>
        <v>4955.5202183081119</v>
      </c>
      <c r="AD454" s="7">
        <f>Table1[[#This Row],[Total (HRK million)                     ]]-Table1[[#This Row],[Total (HRK million)                                   ]]</f>
        <v>3.3313230000000011</v>
      </c>
      <c r="AE454" s="8">
        <f>Table1[[#This Row],[Total (HRK million)                       ]]*1000000/Table1[[#This Row],[Population 2019                 ]]</f>
        <v>826.42594889605584</v>
      </c>
      <c r="AF454" s="6">
        <v>3997</v>
      </c>
      <c r="AG454" s="7">
        <v>17.183893000000001</v>
      </c>
      <c r="AH454" s="6">
        <f>Table1[[#This Row],[Total (HRK million)                                 ]]*1000000/Table1[[#This Row],[Population 2018]]</f>
        <v>4299.197648236177</v>
      </c>
      <c r="AI454" s="7">
        <v>15.611387000000001</v>
      </c>
      <c r="AJ454" s="6">
        <f>Table1[[#This Row],[Total (HRK million)                                     ]]*1000000/Table1[[#This Row],[Population 2018]]</f>
        <v>3905.7760820615463</v>
      </c>
      <c r="AK454" s="7">
        <f>Table1[[#This Row],[Total (HRK million)                                 ]]-Table1[[#This Row],[Total (HRK million)                                     ]]</f>
        <v>1.5725060000000006</v>
      </c>
      <c r="AL454" s="8">
        <f>Table1[[#This Row],[Total (HRK million)                                      ]]*1000000/Table1[[#This Row],[Population 2018]]</f>
        <v>393.42156617463115</v>
      </c>
      <c r="AM454" s="9">
        <v>3951</v>
      </c>
      <c r="AN454" s="10">
        <v>17.481594999999999</v>
      </c>
      <c r="AO454" s="11">
        <f>Table1[[#This Row],[Total (HRK million)                                         ]]*1000000/Table1[[#This Row],[Population 2017               ]]</f>
        <v>4424.6001012401921</v>
      </c>
      <c r="AP454" s="10">
        <v>14.717351000000001</v>
      </c>
      <c r="AQ454" s="11">
        <f>Table1[[#This Row],[Total (HRK million)                                          ]]*1000000/Table1[[#This Row],[Population 2017               ]]</f>
        <v>3724.9686155403697</v>
      </c>
      <c r="AR454" s="10">
        <f>Table1[[#This Row],[Total (HRK million)                                         ]]-Table1[[#This Row],[Total (HRK million)                                          ]]</f>
        <v>2.7642439999999979</v>
      </c>
      <c r="AS454" s="11">
        <f>Table1[[#This Row],[Total (HRK million)                                                  ]]*1000000/Table1[[#This Row],[Population 2017               ]]</f>
        <v>699.63148569982241</v>
      </c>
      <c r="AT454" s="45">
        <v>3925</v>
      </c>
      <c r="AU454" s="46">
        <v>20.995139999999999</v>
      </c>
      <c r="AV454" s="13">
        <f>Table1[[#This Row],[Total (HRK million)                                ]]*1000000/Table1[[#This Row],[Population 2016]]</f>
        <v>5349.08025477707</v>
      </c>
      <c r="AW454" s="46">
        <v>15.953163</v>
      </c>
      <c r="AX454" s="13">
        <f>Table1[[#This Row],[Total (HRK million)                                                        ]]*1000000/Table1[[#This Row],[Population 2016]]</f>
        <v>4064.500127388535</v>
      </c>
      <c r="AY454" s="82">
        <f>Table1[[#This Row],[Total (HRK million)                                ]]-Table1[[#This Row],[Total (HRK million)                                                        ]]</f>
        <v>5.0419769999999993</v>
      </c>
      <c r="AZ454" s="13">
        <f>Table1[[#This Row],[Total (HRK million)                                                                      ]]*1000000/Table1[[#This Row],[Population 2016]]</f>
        <v>1284.5801273885347</v>
      </c>
      <c r="BA454" s="68">
        <v>3943</v>
      </c>
      <c r="BB454" s="52">
        <v>17.436986000000001</v>
      </c>
      <c r="BC454" s="13">
        <f>Table1[[#This Row],[Total (HRK million)                                                           ]]*1000000/Table1[[#This Row],[Population 2015]]</f>
        <v>4422.2637585594721</v>
      </c>
      <c r="BD454" s="52">
        <v>20.238557</v>
      </c>
      <c r="BE454" s="13">
        <f>Table1[[#This Row],[Total (HRK million) ]]*1000000/Table1[[#This Row],[Population 2015]]</f>
        <v>5132.7813847324369</v>
      </c>
      <c r="BF454" s="82">
        <f>Table1[[#This Row],[Total (HRK million)                                                           ]]-Table1[[#This Row],[Total (HRK million) ]]</f>
        <v>-2.8015709999999991</v>
      </c>
      <c r="BG454" s="13">
        <f>Table1[[#This Row],[Total (HRK million)     ]]*1000000/Table1[[#This Row],[Population 2015]]</f>
        <v>-710.51762617296447</v>
      </c>
      <c r="BH454" s="68">
        <v>3940</v>
      </c>
      <c r="BI454" s="88">
        <v>17.062436000000002</v>
      </c>
      <c r="BJ454" s="12">
        <f>Table1[[#This Row],[Total (HRK million)                                  ]]*1000000/Table1[[#This Row],[Population 2014]]</f>
        <v>4330.5675126903552</v>
      </c>
      <c r="BK454" s="88">
        <v>14.881099000000001</v>
      </c>
      <c r="BL454" s="12">
        <f>Table1[[#This Row],[Total (HRK million)    ]]*1000000/Table1[[#This Row],[Population 2014]]</f>
        <v>3776.9286802030456</v>
      </c>
      <c r="BM454" s="88">
        <f>Table1[[#This Row],[Total (HRK million)                                  ]]-Table1[[#This Row],[Total (HRK million)    ]]</f>
        <v>2.181337000000001</v>
      </c>
      <c r="BN454" s="12">
        <f>Table1[[#This Row],[Total (HRK million)      ]]*1000000/Table1[[#This Row],[Population 2014]]</f>
        <v>553.63883248730986</v>
      </c>
      <c r="BO454" s="94">
        <v>4</v>
      </c>
      <c r="BP454" s="53">
        <v>5</v>
      </c>
      <c r="BQ454" s="55">
        <v>5</v>
      </c>
      <c r="BR454" s="26">
        <v>5</v>
      </c>
      <c r="BS454" s="13">
        <v>4</v>
      </c>
      <c r="BT454" s="13">
        <v>4</v>
      </c>
      <c r="BU454" s="13">
        <v>4</v>
      </c>
      <c r="BV454" s="13">
        <v>3</v>
      </c>
      <c r="BW454" s="56">
        <v>3</v>
      </c>
    </row>
    <row r="455" spans="1:75" x14ac:dyDescent="0.25">
      <c r="A455" s="14" t="s">
        <v>608</v>
      </c>
      <c r="B455" s="15" t="s">
        <v>660</v>
      </c>
      <c r="C455" s="15" t="s">
        <v>489</v>
      </c>
      <c r="D455" s="49">
        <v>448</v>
      </c>
      <c r="E455" s="46">
        <v>5.6187814400000002</v>
      </c>
      <c r="F455" s="36">
        <f>Table1[[#This Row],[Total (HRK million)]]*1000000/Table1[[#This Row],[Population 2022]]</f>
        <v>12541.922857142858</v>
      </c>
      <c r="G455" s="46">
        <v>5.0526025900000002</v>
      </c>
      <c r="H455" s="36">
        <f>Table1[[#This Row],[Total (HRK million)                ]]*1000000/Table1[[#This Row],[Population 2022]]</f>
        <v>11278.13078125</v>
      </c>
      <c r="I455" s="46">
        <v>0.56617885000000057</v>
      </c>
      <c r="J455" s="36">
        <f>Table1[[#This Row],[Total (HRK million)                           ]]*1000000/Table1[[#This Row],[Population 2022]]</f>
        <v>1263.7920758928583</v>
      </c>
      <c r="K455" s="49">
        <v>426</v>
      </c>
      <c r="L455" s="46">
        <v>5.7819469999999997</v>
      </c>
      <c r="M455" s="36">
        <f>Table1[[#This Row],[Total (HRK million)  ]]*1000000/Table1[[#This Row],[Population 2021]]</f>
        <v>13572.645539906103</v>
      </c>
      <c r="N455" s="46">
        <v>5.5496869999999996</v>
      </c>
      <c r="O455" s="36">
        <f>Table1[[#This Row],[Total (HRK million)                 ]]*1000000/Table1[[#This Row],[Population 2021]]</f>
        <v>13027.43427230047</v>
      </c>
      <c r="P455" s="46">
        <v>0.23226000000000013</v>
      </c>
      <c r="Q455" s="36">
        <f>Table1[[#This Row],[Total (HRK million)                            ]]*1000000/Table1[[#This Row],[Population 2021]]</f>
        <v>545.21126760563413</v>
      </c>
      <c r="R455" s="64">
        <v>467</v>
      </c>
      <c r="S455" s="35">
        <v>5.9902839999999999</v>
      </c>
      <c r="T455" s="36">
        <f>Table1[[#This Row],[Total (HRK million)   ]]*1000000/Table1[[#This Row],[Population 2020]]</f>
        <v>12827.160599571735</v>
      </c>
      <c r="U455" s="35">
        <v>5.9353569999999998</v>
      </c>
      <c r="V455" s="36">
        <f>Table1[[#This Row],[Total (HRK million)                  ]]*1000000/Table1[[#This Row],[Population 2020]]</f>
        <v>12709.543897216274</v>
      </c>
      <c r="W455" s="35">
        <f>Table1[[#This Row],[Total (HRK million)   ]]-Table1[[#This Row],[Total (HRK million)                  ]]</f>
        <v>5.492700000000017E-2</v>
      </c>
      <c r="X455" s="36">
        <f>Table1[[#This Row],[Total (HRK million)                             ]]*1000000/Table1[[#This Row],[Population 2020]]</f>
        <v>117.61670235546075</v>
      </c>
      <c r="Y455" s="68">
        <v>472</v>
      </c>
      <c r="Z455" s="7">
        <v>4.5860570000000003</v>
      </c>
      <c r="AA455" s="6">
        <f>Table1[[#This Row],[Total (HRK million)                     ]]*1000000/Table1[[#This Row],[Population 2019                 ]]</f>
        <v>9716.2224576271183</v>
      </c>
      <c r="AB455" s="7">
        <v>5.6009659999999997</v>
      </c>
      <c r="AC455" s="6">
        <f>Table1[[#This Row],[Total (HRK million)                                   ]]*1000000/Table1[[#This Row],[Population 2019                 ]]</f>
        <v>11866.453389830509</v>
      </c>
      <c r="AD455" s="7">
        <f>Table1[[#This Row],[Total (HRK million)                     ]]-Table1[[#This Row],[Total (HRK million)                                   ]]</f>
        <v>-1.0149089999999994</v>
      </c>
      <c r="AE455" s="8">
        <f>Table1[[#This Row],[Total (HRK million)                       ]]*1000000/Table1[[#This Row],[Population 2019                 ]]</f>
        <v>-2150.2309322033884</v>
      </c>
      <c r="AF455" s="6">
        <v>497</v>
      </c>
      <c r="AG455" s="7">
        <v>3.3962750000000002</v>
      </c>
      <c r="AH455" s="6">
        <f>Table1[[#This Row],[Total (HRK million)                                 ]]*1000000/Table1[[#This Row],[Population 2018]]</f>
        <v>6833.5513078470822</v>
      </c>
      <c r="AI455" s="7">
        <v>4.1312119999999997</v>
      </c>
      <c r="AJ455" s="6">
        <f>Table1[[#This Row],[Total (HRK million)                                     ]]*1000000/Table1[[#This Row],[Population 2018]]</f>
        <v>8312.2977867203208</v>
      </c>
      <c r="AK455" s="7">
        <f>Table1[[#This Row],[Total (HRK million)                                 ]]-Table1[[#This Row],[Total (HRK million)                                     ]]</f>
        <v>-0.73493699999999951</v>
      </c>
      <c r="AL455" s="8">
        <f>Table1[[#This Row],[Total (HRK million)                                      ]]*1000000/Table1[[#This Row],[Population 2018]]</f>
        <v>-1478.7464788732384</v>
      </c>
      <c r="AM455" s="9">
        <v>493</v>
      </c>
      <c r="AN455" s="10">
        <v>2.8569</v>
      </c>
      <c r="AO455" s="11">
        <f>Table1[[#This Row],[Total (HRK million)                                         ]]*1000000/Table1[[#This Row],[Population 2017               ]]</f>
        <v>5794.9290060851927</v>
      </c>
      <c r="AP455" s="10">
        <v>3.2635900000000002</v>
      </c>
      <c r="AQ455" s="11">
        <f>Table1[[#This Row],[Total (HRK million)                                          ]]*1000000/Table1[[#This Row],[Population 2017               ]]</f>
        <v>6619.8580121703853</v>
      </c>
      <c r="AR455" s="10">
        <f>Table1[[#This Row],[Total (HRK million)                                         ]]-Table1[[#This Row],[Total (HRK million)                                          ]]</f>
        <v>-0.40669000000000022</v>
      </c>
      <c r="AS455" s="11">
        <f>Table1[[#This Row],[Total (HRK million)                                                  ]]*1000000/Table1[[#This Row],[Population 2017               ]]</f>
        <v>-824.92900608519312</v>
      </c>
      <c r="AT455" s="45">
        <v>490</v>
      </c>
      <c r="AU455" s="46">
        <v>2.5188670000000002</v>
      </c>
      <c r="AV455" s="13">
        <f>Table1[[#This Row],[Total (HRK million)                                ]]*1000000/Table1[[#This Row],[Population 2016]]</f>
        <v>5140.5448979591838</v>
      </c>
      <c r="AW455" s="46">
        <v>2.445414</v>
      </c>
      <c r="AX455" s="13">
        <f>Table1[[#This Row],[Total (HRK million)                                                        ]]*1000000/Table1[[#This Row],[Population 2016]]</f>
        <v>4990.6408163265305</v>
      </c>
      <c r="AY455" s="82">
        <f>Table1[[#This Row],[Total (HRK million)                                ]]-Table1[[#This Row],[Total (HRK million)                                                        ]]</f>
        <v>7.3453000000000213E-2</v>
      </c>
      <c r="AZ455" s="13">
        <f>Table1[[#This Row],[Total (HRK million)                                                                      ]]*1000000/Table1[[#This Row],[Population 2016]]</f>
        <v>149.90408163265352</v>
      </c>
      <c r="BA455" s="68">
        <v>500</v>
      </c>
      <c r="BB455" s="52">
        <v>2.475616</v>
      </c>
      <c r="BC455" s="13">
        <f>Table1[[#This Row],[Total (HRK million)                                                           ]]*1000000/Table1[[#This Row],[Population 2015]]</f>
        <v>4951.232</v>
      </c>
      <c r="BD455" s="52">
        <v>3.1458680000000001</v>
      </c>
      <c r="BE455" s="13">
        <f>Table1[[#This Row],[Total (HRK million) ]]*1000000/Table1[[#This Row],[Population 2015]]</f>
        <v>6291.7359999999999</v>
      </c>
      <c r="BF455" s="82">
        <f>Table1[[#This Row],[Total (HRK million)                                                           ]]-Table1[[#This Row],[Total (HRK million) ]]</f>
        <v>-0.67025200000000007</v>
      </c>
      <c r="BG455" s="13">
        <f>Table1[[#This Row],[Total (HRK million)     ]]*1000000/Table1[[#This Row],[Population 2015]]</f>
        <v>-1340.5040000000001</v>
      </c>
      <c r="BH455" s="68">
        <v>501</v>
      </c>
      <c r="BI455" s="88">
        <v>1.770599</v>
      </c>
      <c r="BJ455" s="12">
        <f>Table1[[#This Row],[Total (HRK million)                                  ]]*1000000/Table1[[#This Row],[Population 2014]]</f>
        <v>3534.1297405189621</v>
      </c>
      <c r="BK455" s="88">
        <v>2.9503550000000001</v>
      </c>
      <c r="BL455" s="12">
        <f>Table1[[#This Row],[Total (HRK million)    ]]*1000000/Table1[[#This Row],[Population 2014]]</f>
        <v>5888.9321357285426</v>
      </c>
      <c r="BM455" s="88">
        <f>Table1[[#This Row],[Total (HRK million)                                  ]]-Table1[[#This Row],[Total (HRK million)    ]]</f>
        <v>-1.179756</v>
      </c>
      <c r="BN455" s="12">
        <f>Table1[[#This Row],[Total (HRK million)      ]]*1000000/Table1[[#This Row],[Population 2014]]</f>
        <v>-2354.8023952095809</v>
      </c>
      <c r="BO455" s="94">
        <v>1</v>
      </c>
      <c r="BP455" s="53">
        <v>1</v>
      </c>
      <c r="BQ455" s="55">
        <v>2</v>
      </c>
      <c r="BR455" s="26">
        <v>1</v>
      </c>
      <c r="BS455" s="13">
        <v>0</v>
      </c>
      <c r="BT455" s="13">
        <v>0</v>
      </c>
      <c r="BU455" s="13">
        <v>0</v>
      </c>
      <c r="BV455" s="13">
        <v>0</v>
      </c>
      <c r="BW455" s="56">
        <v>0</v>
      </c>
    </row>
    <row r="456" spans="1:75" x14ac:dyDescent="0.25">
      <c r="A456" s="14" t="s">
        <v>608</v>
      </c>
      <c r="B456" s="15" t="s">
        <v>665</v>
      </c>
      <c r="C456" s="15" t="s">
        <v>322</v>
      </c>
      <c r="D456" s="47">
        <v>5126</v>
      </c>
      <c r="E456" s="46">
        <v>21.990202719999999</v>
      </c>
      <c r="F456" s="36">
        <f>Table1[[#This Row],[Total (HRK million)]]*1000000/Table1[[#This Row],[Population 2022]]</f>
        <v>4289.934202106906</v>
      </c>
      <c r="G456" s="46">
        <v>15.754352940000002</v>
      </c>
      <c r="H456" s="36">
        <f>Table1[[#This Row],[Total (HRK million)                ]]*1000000/Table1[[#This Row],[Population 2022]]</f>
        <v>3073.4203940694501</v>
      </c>
      <c r="I456" s="46">
        <v>6.2358497799999979</v>
      </c>
      <c r="J456" s="36">
        <f>Table1[[#This Row],[Total (HRK million)                           ]]*1000000/Table1[[#This Row],[Population 2022]]</f>
        <v>1216.5138080374556</v>
      </c>
      <c r="K456" s="47">
        <v>5267</v>
      </c>
      <c r="L456" s="46">
        <v>20.728276000000001</v>
      </c>
      <c r="M456" s="36">
        <f>Table1[[#This Row],[Total (HRK million)  ]]*1000000/Table1[[#This Row],[Population 2021]]</f>
        <v>3935.4995253464972</v>
      </c>
      <c r="N456" s="46">
        <v>24.382971000000001</v>
      </c>
      <c r="O456" s="36">
        <f>Table1[[#This Row],[Total (HRK million)                 ]]*1000000/Table1[[#This Row],[Population 2021]]</f>
        <v>4629.3850389215877</v>
      </c>
      <c r="P456" s="46">
        <v>-3.6546950000000002</v>
      </c>
      <c r="Q456" s="36">
        <f>Table1[[#This Row],[Total (HRK million)                            ]]*1000000/Table1[[#This Row],[Population 2021]]</f>
        <v>-693.88551357509027</v>
      </c>
      <c r="R456" s="64">
        <v>5385</v>
      </c>
      <c r="S456" s="35">
        <v>25.950973000000001</v>
      </c>
      <c r="T456" s="36">
        <f>Table1[[#This Row],[Total (HRK million)   ]]*1000000/Table1[[#This Row],[Population 2020]]</f>
        <v>4819.1221912720521</v>
      </c>
      <c r="U456" s="35">
        <v>25.588044</v>
      </c>
      <c r="V456" s="36">
        <f>Table1[[#This Row],[Total (HRK million)                  ]]*1000000/Table1[[#This Row],[Population 2020]]</f>
        <v>4751.7259052924792</v>
      </c>
      <c r="W456" s="35">
        <f>Table1[[#This Row],[Total (HRK million)   ]]-Table1[[#This Row],[Total (HRK million)                  ]]</f>
        <v>0.36292900000000117</v>
      </c>
      <c r="X456" s="36">
        <f>Table1[[#This Row],[Total (HRK million)                             ]]*1000000/Table1[[#This Row],[Population 2020]]</f>
        <v>67.396285979573108</v>
      </c>
      <c r="Y456" s="68">
        <v>5478</v>
      </c>
      <c r="Z456" s="7">
        <v>20.743528000000001</v>
      </c>
      <c r="AA456" s="6">
        <f>Table1[[#This Row],[Total (HRK million)                     ]]*1000000/Table1[[#This Row],[Population 2019                 ]]</f>
        <v>3786.6973347937205</v>
      </c>
      <c r="AB456" s="7">
        <v>20.69745</v>
      </c>
      <c r="AC456" s="6">
        <f>Table1[[#This Row],[Total (HRK million)                                   ]]*1000000/Table1[[#This Row],[Population 2019                 ]]</f>
        <v>3778.2858707557502</v>
      </c>
      <c r="AD456" s="7">
        <f>Table1[[#This Row],[Total (HRK million)                     ]]-Table1[[#This Row],[Total (HRK million)                                   ]]</f>
        <v>4.6078000000001396E-2</v>
      </c>
      <c r="AE456" s="8">
        <f>Table1[[#This Row],[Total (HRK million)                       ]]*1000000/Table1[[#This Row],[Population 2019                 ]]</f>
        <v>8.4114640379703172</v>
      </c>
      <c r="AF456" s="6">
        <v>5661</v>
      </c>
      <c r="AG456" s="7">
        <v>22.793703000000001</v>
      </c>
      <c r="AH456" s="6">
        <f>Table1[[#This Row],[Total (HRK million)                                 ]]*1000000/Table1[[#This Row],[Population 2018]]</f>
        <v>4026.4446210916799</v>
      </c>
      <c r="AI456" s="7">
        <v>20.395029999999998</v>
      </c>
      <c r="AJ456" s="6">
        <f>Table1[[#This Row],[Total (HRK million)                                     ]]*1000000/Table1[[#This Row],[Population 2018]]</f>
        <v>3602.7256668433138</v>
      </c>
      <c r="AK456" s="7">
        <f>Table1[[#This Row],[Total (HRK million)                                 ]]-Table1[[#This Row],[Total (HRK million)                                     ]]</f>
        <v>2.3986730000000023</v>
      </c>
      <c r="AL456" s="8">
        <f>Table1[[#This Row],[Total (HRK million)                                      ]]*1000000/Table1[[#This Row],[Population 2018]]</f>
        <v>423.7189542483664</v>
      </c>
      <c r="AM456" s="9">
        <v>5791</v>
      </c>
      <c r="AN456" s="10">
        <v>12.482039</v>
      </c>
      <c r="AO456" s="11">
        <f>Table1[[#This Row],[Total (HRK million)                                         ]]*1000000/Table1[[#This Row],[Population 2017               ]]</f>
        <v>2155.4203073735107</v>
      </c>
      <c r="AP456" s="10">
        <v>13.009029</v>
      </c>
      <c r="AQ456" s="11">
        <f>Table1[[#This Row],[Total (HRK million)                                          ]]*1000000/Table1[[#This Row],[Population 2017               ]]</f>
        <v>2246.4218615092386</v>
      </c>
      <c r="AR456" s="10">
        <f>Table1[[#This Row],[Total (HRK million)                                         ]]-Table1[[#This Row],[Total (HRK million)                                          ]]</f>
        <v>-0.52698999999999963</v>
      </c>
      <c r="AS456" s="11">
        <f>Table1[[#This Row],[Total (HRK million)                                                  ]]*1000000/Table1[[#This Row],[Population 2017               ]]</f>
        <v>-91.001554135727787</v>
      </c>
      <c r="AT456" s="45">
        <v>5990</v>
      </c>
      <c r="AU456" s="46">
        <v>11.826340999999999</v>
      </c>
      <c r="AV456" s="13">
        <f>Table1[[#This Row],[Total (HRK million)                                ]]*1000000/Table1[[#This Row],[Population 2016]]</f>
        <v>1974.3474123539231</v>
      </c>
      <c r="AW456" s="46">
        <v>10.374701</v>
      </c>
      <c r="AX456" s="13">
        <f>Table1[[#This Row],[Total (HRK million)                                                        ]]*1000000/Table1[[#This Row],[Population 2016]]</f>
        <v>1732.0035058430717</v>
      </c>
      <c r="AY456" s="82">
        <f>Table1[[#This Row],[Total (HRK million)                                ]]-Table1[[#This Row],[Total (HRK million)                                                        ]]</f>
        <v>1.4516399999999994</v>
      </c>
      <c r="AZ456" s="13">
        <f>Table1[[#This Row],[Total (HRK million)                                                                      ]]*1000000/Table1[[#This Row],[Population 2016]]</f>
        <v>242.3439065108513</v>
      </c>
      <c r="BA456" s="68">
        <v>6125</v>
      </c>
      <c r="BB456" s="52">
        <v>9.7278099999999998</v>
      </c>
      <c r="BC456" s="13">
        <f>Table1[[#This Row],[Total (HRK million)                                                           ]]*1000000/Table1[[#This Row],[Population 2015]]</f>
        <v>1588.2138775510205</v>
      </c>
      <c r="BD456" s="52">
        <v>11.42915</v>
      </c>
      <c r="BE456" s="13">
        <f>Table1[[#This Row],[Total (HRK million) ]]*1000000/Table1[[#This Row],[Population 2015]]</f>
        <v>1865.9836734693877</v>
      </c>
      <c r="BF456" s="82">
        <f>Table1[[#This Row],[Total (HRK million)                                                           ]]-Table1[[#This Row],[Total (HRK million) ]]</f>
        <v>-1.7013400000000001</v>
      </c>
      <c r="BG456" s="13">
        <f>Table1[[#This Row],[Total (HRK million)     ]]*1000000/Table1[[#This Row],[Population 2015]]</f>
        <v>-277.76979591836732</v>
      </c>
      <c r="BH456" s="68">
        <v>6259</v>
      </c>
      <c r="BI456" s="88">
        <v>14.237264</v>
      </c>
      <c r="BJ456" s="12">
        <f>Table1[[#This Row],[Total (HRK million)                                  ]]*1000000/Table1[[#This Row],[Population 2014]]</f>
        <v>2274.686691164723</v>
      </c>
      <c r="BK456" s="88">
        <v>13.290519</v>
      </c>
      <c r="BL456" s="12">
        <f>Table1[[#This Row],[Total (HRK million)    ]]*1000000/Table1[[#This Row],[Population 2014]]</f>
        <v>2123.4253075571178</v>
      </c>
      <c r="BM456" s="88">
        <f>Table1[[#This Row],[Total (HRK million)                                  ]]-Table1[[#This Row],[Total (HRK million)    ]]</f>
        <v>0.94674499999999995</v>
      </c>
      <c r="BN456" s="12">
        <f>Table1[[#This Row],[Total (HRK million)      ]]*1000000/Table1[[#This Row],[Population 2014]]</f>
        <v>151.26138360760504</v>
      </c>
      <c r="BO456" s="94">
        <v>4</v>
      </c>
      <c r="BP456" s="53">
        <v>3</v>
      </c>
      <c r="BQ456" s="55">
        <v>4</v>
      </c>
      <c r="BR456" s="26">
        <v>3</v>
      </c>
      <c r="BS456" s="13">
        <v>4</v>
      </c>
      <c r="BT456" s="13">
        <v>4</v>
      </c>
      <c r="BU456" s="13">
        <v>3</v>
      </c>
      <c r="BV456" s="13">
        <v>3</v>
      </c>
      <c r="BW456" s="56">
        <v>1</v>
      </c>
    </row>
    <row r="457" spans="1:75" x14ac:dyDescent="0.25">
      <c r="A457" s="14" t="s">
        <v>608</v>
      </c>
      <c r="B457" s="15" t="s">
        <v>75</v>
      </c>
      <c r="C457" s="15" t="s">
        <v>377</v>
      </c>
      <c r="D457" s="45">
        <v>4746</v>
      </c>
      <c r="E457" s="44">
        <v>33.079941769999998</v>
      </c>
      <c r="F457" s="40">
        <f>Table1[[#This Row],[Total (HRK million)]]*1000000/Table1[[#This Row],[Population 2022]]</f>
        <v>6970.0677981458066</v>
      </c>
      <c r="G457" s="44">
        <v>21.546837780000001</v>
      </c>
      <c r="H457" s="40">
        <f>Table1[[#This Row],[Total (HRK million)                ]]*1000000/Table1[[#This Row],[Population 2022]]</f>
        <v>4539.9995322376744</v>
      </c>
      <c r="I457" s="44">
        <v>11.533103989999999</v>
      </c>
      <c r="J457" s="40">
        <f>Table1[[#This Row],[Total (HRK million)                           ]]*1000000/Table1[[#This Row],[Population 2022]]</f>
        <v>2430.0682659081326</v>
      </c>
      <c r="K457" s="45">
        <v>4665</v>
      </c>
      <c r="L457" s="44">
        <v>26.029881</v>
      </c>
      <c r="M457" s="40">
        <f>Table1[[#This Row],[Total (HRK million)  ]]*1000000/Table1[[#This Row],[Population 2021]]</f>
        <v>5579.8244372990357</v>
      </c>
      <c r="N457" s="44">
        <v>34.450999000000003</v>
      </c>
      <c r="O457" s="40">
        <f>Table1[[#This Row],[Total (HRK million)                 ]]*1000000/Table1[[#This Row],[Population 2021]]</f>
        <v>7384.9944265809218</v>
      </c>
      <c r="P457" s="44">
        <v>-8.4211180000000034</v>
      </c>
      <c r="Q457" s="40">
        <f>Table1[[#This Row],[Total (HRK million)                            ]]*1000000/Table1[[#This Row],[Population 2021]]</f>
        <v>-1805.1699892818872</v>
      </c>
      <c r="R457" s="64">
        <v>4943</v>
      </c>
      <c r="S457" s="35">
        <v>17.999890000000001</v>
      </c>
      <c r="T457" s="36">
        <f>Table1[[#This Row],[Total (HRK million)   ]]*1000000/Table1[[#This Row],[Population 2020]]</f>
        <v>3641.4909973700182</v>
      </c>
      <c r="U457" s="35">
        <v>17.836212</v>
      </c>
      <c r="V457" s="36">
        <f>Table1[[#This Row],[Total (HRK million)                  ]]*1000000/Table1[[#This Row],[Population 2020]]</f>
        <v>3608.3779081529437</v>
      </c>
      <c r="W457" s="35">
        <f>Table1[[#This Row],[Total (HRK million)   ]]-Table1[[#This Row],[Total (HRK million)                  ]]</f>
        <v>0.16367800000000088</v>
      </c>
      <c r="X457" s="36">
        <f>Table1[[#This Row],[Total (HRK million)                             ]]*1000000/Table1[[#This Row],[Population 2020]]</f>
        <v>33.11308921707483</v>
      </c>
      <c r="Y457" s="68">
        <v>4914</v>
      </c>
      <c r="Z457" s="7">
        <v>19.314851999999998</v>
      </c>
      <c r="AA457" s="6">
        <f>Table1[[#This Row],[Total (HRK million)                     ]]*1000000/Table1[[#This Row],[Population 2019                 ]]</f>
        <v>3930.5763125763124</v>
      </c>
      <c r="AB457" s="7">
        <v>27.120056000000002</v>
      </c>
      <c r="AC457" s="6">
        <f>Table1[[#This Row],[Total (HRK million)                                   ]]*1000000/Table1[[#This Row],[Population 2019                 ]]</f>
        <v>5518.9369149369149</v>
      </c>
      <c r="AD457" s="7">
        <f>Table1[[#This Row],[Total (HRK million)                     ]]-Table1[[#This Row],[Total (HRK million)                                   ]]</f>
        <v>-7.8052040000000034</v>
      </c>
      <c r="AE457" s="8">
        <f>Table1[[#This Row],[Total (HRK million)                       ]]*1000000/Table1[[#This Row],[Population 2019                 ]]</f>
        <v>-1588.360602360603</v>
      </c>
      <c r="AF457" s="6">
        <v>4924</v>
      </c>
      <c r="AG457" s="7">
        <v>17.911434</v>
      </c>
      <c r="AH457" s="6">
        <f>Table1[[#This Row],[Total (HRK million)                                 ]]*1000000/Table1[[#This Row],[Population 2018]]</f>
        <v>3637.5779853777417</v>
      </c>
      <c r="AI457" s="7">
        <v>15.721755999999999</v>
      </c>
      <c r="AJ457" s="6">
        <f>Table1[[#This Row],[Total (HRK million)                                     ]]*1000000/Table1[[#This Row],[Population 2018]]</f>
        <v>3192.8830219333877</v>
      </c>
      <c r="AK457" s="7">
        <f>Table1[[#This Row],[Total (HRK million)                                 ]]-Table1[[#This Row],[Total (HRK million)                                     ]]</f>
        <v>2.1896780000000007</v>
      </c>
      <c r="AL457" s="8">
        <f>Table1[[#This Row],[Total (HRK million)                                      ]]*1000000/Table1[[#This Row],[Population 2018]]</f>
        <v>444.6949634443543</v>
      </c>
      <c r="AM457" s="9">
        <v>4888</v>
      </c>
      <c r="AN457" s="10">
        <v>13.595300999999999</v>
      </c>
      <c r="AO457" s="11">
        <f>Table1[[#This Row],[Total (HRK million)                                         ]]*1000000/Table1[[#This Row],[Population 2017               ]]</f>
        <v>2781.3627250409168</v>
      </c>
      <c r="AP457" s="10">
        <v>13.862263</v>
      </c>
      <c r="AQ457" s="11">
        <f>Table1[[#This Row],[Total (HRK million)                                          ]]*1000000/Table1[[#This Row],[Population 2017               ]]</f>
        <v>2835.9785188216038</v>
      </c>
      <c r="AR457" s="10">
        <f>Table1[[#This Row],[Total (HRK million)                                         ]]-Table1[[#This Row],[Total (HRK million)                                          ]]</f>
        <v>-0.26696200000000125</v>
      </c>
      <c r="AS457" s="11">
        <f>Table1[[#This Row],[Total (HRK million)                                                  ]]*1000000/Table1[[#This Row],[Population 2017               ]]</f>
        <v>-54.61579378068766</v>
      </c>
      <c r="AT457" s="45">
        <v>4860</v>
      </c>
      <c r="AU457" s="46">
        <v>14.333902</v>
      </c>
      <c r="AV457" s="13">
        <f>Table1[[#This Row],[Total (HRK million)                                ]]*1000000/Table1[[#This Row],[Population 2016]]</f>
        <v>2949.3625514403293</v>
      </c>
      <c r="AW457" s="46">
        <v>14.098501000000001</v>
      </c>
      <c r="AX457" s="13">
        <f>Table1[[#This Row],[Total (HRK million)                                                        ]]*1000000/Table1[[#This Row],[Population 2016]]</f>
        <v>2900.926131687243</v>
      </c>
      <c r="AY457" s="82">
        <f>Table1[[#This Row],[Total (HRK million)                                ]]-Table1[[#This Row],[Total (HRK million)                                                        ]]</f>
        <v>0.23540099999999953</v>
      </c>
      <c r="AZ457" s="13">
        <f>Table1[[#This Row],[Total (HRK million)                                                                      ]]*1000000/Table1[[#This Row],[Population 2016]]</f>
        <v>48.436419753086327</v>
      </c>
      <c r="BA457" s="68">
        <v>4808</v>
      </c>
      <c r="BB457" s="52">
        <v>13.900504</v>
      </c>
      <c r="BC457" s="13">
        <f>Table1[[#This Row],[Total (HRK million)                                                           ]]*1000000/Table1[[#This Row],[Population 2015]]</f>
        <v>2891.1198003327786</v>
      </c>
      <c r="BD457" s="52">
        <v>13.080054000000001</v>
      </c>
      <c r="BE457" s="13">
        <f>Table1[[#This Row],[Total (HRK million) ]]*1000000/Table1[[#This Row],[Population 2015]]</f>
        <v>2720.4771214642265</v>
      </c>
      <c r="BF457" s="82">
        <f>Table1[[#This Row],[Total (HRK million)                                                           ]]-Table1[[#This Row],[Total (HRK million) ]]</f>
        <v>0.82044999999999924</v>
      </c>
      <c r="BG457" s="13">
        <f>Table1[[#This Row],[Total (HRK million)     ]]*1000000/Table1[[#This Row],[Population 2015]]</f>
        <v>170.64267886855225</v>
      </c>
      <c r="BH457" s="68">
        <v>4784</v>
      </c>
      <c r="BI457" s="88">
        <v>12.960627000000001</v>
      </c>
      <c r="BJ457" s="12">
        <f>Table1[[#This Row],[Total (HRK million)                                  ]]*1000000/Table1[[#This Row],[Population 2014]]</f>
        <v>2709.1611622073578</v>
      </c>
      <c r="BK457" s="88">
        <v>12.202868</v>
      </c>
      <c r="BL457" s="12">
        <f>Table1[[#This Row],[Total (HRK million)    ]]*1000000/Table1[[#This Row],[Population 2014]]</f>
        <v>2550.7667224080269</v>
      </c>
      <c r="BM457" s="88">
        <f>Table1[[#This Row],[Total (HRK million)                                  ]]-Table1[[#This Row],[Total (HRK million)    ]]</f>
        <v>0.75775900000000007</v>
      </c>
      <c r="BN457" s="12">
        <f>Table1[[#This Row],[Total (HRK million)      ]]*1000000/Table1[[#This Row],[Population 2014]]</f>
        <v>158.39443979933114</v>
      </c>
      <c r="BO457" s="94">
        <v>5</v>
      </c>
      <c r="BP457" s="53">
        <v>5</v>
      </c>
      <c r="BQ457" s="55">
        <v>5</v>
      </c>
      <c r="BR457" s="26">
        <v>5</v>
      </c>
      <c r="BS457" s="13">
        <v>5</v>
      </c>
      <c r="BT457" s="13">
        <v>5</v>
      </c>
      <c r="BU457" s="13">
        <v>5</v>
      </c>
      <c r="BV457" s="13">
        <v>4</v>
      </c>
      <c r="BW457" s="56">
        <v>3</v>
      </c>
    </row>
    <row r="458" spans="1:75" x14ac:dyDescent="0.25">
      <c r="A458" s="14" t="s">
        <v>608</v>
      </c>
      <c r="B458" s="15" t="s">
        <v>674</v>
      </c>
      <c r="C458" s="15" t="s">
        <v>201</v>
      </c>
      <c r="D458" s="45">
        <v>3946</v>
      </c>
      <c r="E458" s="44">
        <v>21.435955809999999</v>
      </c>
      <c r="F458" s="40">
        <f>Table1[[#This Row],[Total (HRK million)]]*1000000/Table1[[#This Row],[Population 2022]]</f>
        <v>5432.3253446528124</v>
      </c>
      <c r="G458" s="44">
        <v>23.224202810000001</v>
      </c>
      <c r="H458" s="40">
        <f>Table1[[#This Row],[Total (HRK million)                ]]*1000000/Table1[[#This Row],[Population 2022]]</f>
        <v>5885.5050202736957</v>
      </c>
      <c r="I458" s="44">
        <v>-1.7882470000000037</v>
      </c>
      <c r="J458" s="40">
        <f>Table1[[#This Row],[Total (HRK million)                           ]]*1000000/Table1[[#This Row],[Population 2022]]</f>
        <v>-453.17967562088285</v>
      </c>
      <c r="K458" s="45">
        <v>4124</v>
      </c>
      <c r="L458" s="44">
        <v>19.441828999999998</v>
      </c>
      <c r="M458" s="40">
        <f>Table1[[#This Row],[Total (HRK million)  ]]*1000000/Table1[[#This Row],[Population 2021]]</f>
        <v>4714.3135305528613</v>
      </c>
      <c r="N458" s="44">
        <v>25.558439</v>
      </c>
      <c r="O458" s="40">
        <f>Table1[[#This Row],[Total (HRK million)                 ]]*1000000/Table1[[#This Row],[Population 2021]]</f>
        <v>6197.4876333656648</v>
      </c>
      <c r="P458" s="44">
        <v>-6.1166100000000014</v>
      </c>
      <c r="Q458" s="40">
        <f>Table1[[#This Row],[Total (HRK million)                            ]]*1000000/Table1[[#This Row],[Population 2021]]</f>
        <v>-1483.1741028128035</v>
      </c>
      <c r="R458" s="64">
        <v>3844</v>
      </c>
      <c r="S458" s="35">
        <v>18.899751999999999</v>
      </c>
      <c r="T458" s="36">
        <f>Table1[[#This Row],[Total (HRK million)   ]]*1000000/Table1[[#This Row],[Population 2020]]</f>
        <v>4916.6888657648287</v>
      </c>
      <c r="U458" s="35">
        <v>20.203956000000002</v>
      </c>
      <c r="V458" s="36">
        <f>Table1[[#This Row],[Total (HRK million)                  ]]*1000000/Table1[[#This Row],[Population 2020]]</f>
        <v>5255.9719042663892</v>
      </c>
      <c r="W458" s="35">
        <f>Table1[[#This Row],[Total (HRK million)   ]]-Table1[[#This Row],[Total (HRK million)                  ]]</f>
        <v>-1.3042040000000021</v>
      </c>
      <c r="X458" s="36">
        <f>Table1[[#This Row],[Total (HRK million)                             ]]*1000000/Table1[[#This Row],[Population 2020]]</f>
        <v>-339.28303850156141</v>
      </c>
      <c r="Y458" s="68">
        <v>3981</v>
      </c>
      <c r="Z458" s="7">
        <v>15.175212999999999</v>
      </c>
      <c r="AA458" s="6">
        <f>Table1[[#This Row],[Total (HRK million)                     ]]*1000000/Table1[[#This Row],[Population 2019                 ]]</f>
        <v>3811.909821652851</v>
      </c>
      <c r="AB458" s="7">
        <v>19.627565000000001</v>
      </c>
      <c r="AC458" s="6">
        <f>Table1[[#This Row],[Total (HRK million)                                   ]]*1000000/Table1[[#This Row],[Population 2019                 ]]</f>
        <v>4930.310223561919</v>
      </c>
      <c r="AD458" s="7">
        <f>Table1[[#This Row],[Total (HRK million)                     ]]-Table1[[#This Row],[Total (HRK million)                                   ]]</f>
        <v>-4.4523520000000012</v>
      </c>
      <c r="AE458" s="8">
        <f>Table1[[#This Row],[Total (HRK million)                       ]]*1000000/Table1[[#This Row],[Population 2019                 ]]</f>
        <v>-1118.4004019090683</v>
      </c>
      <c r="AF458" s="6">
        <v>4220</v>
      </c>
      <c r="AG458" s="7">
        <v>15.705971</v>
      </c>
      <c r="AH458" s="6">
        <f>Table1[[#This Row],[Total (HRK million)                                 ]]*1000000/Table1[[#This Row],[Population 2018]]</f>
        <v>3721.7940758293839</v>
      </c>
      <c r="AI458" s="7">
        <v>14.942295</v>
      </c>
      <c r="AJ458" s="6">
        <f>Table1[[#This Row],[Total (HRK million)                                     ]]*1000000/Table1[[#This Row],[Population 2018]]</f>
        <v>3540.8281990521327</v>
      </c>
      <c r="AK458" s="7">
        <f>Table1[[#This Row],[Total (HRK million)                                 ]]-Table1[[#This Row],[Total (HRK million)                                     ]]</f>
        <v>0.76367600000000024</v>
      </c>
      <c r="AL458" s="8">
        <f>Table1[[#This Row],[Total (HRK million)                                      ]]*1000000/Table1[[#This Row],[Population 2018]]</f>
        <v>180.96587677725125</v>
      </c>
      <c r="AM458" s="9">
        <v>4404</v>
      </c>
      <c r="AN458" s="10">
        <v>11.278195999999999</v>
      </c>
      <c r="AO458" s="11">
        <f>Table1[[#This Row],[Total (HRK million)                                         ]]*1000000/Table1[[#This Row],[Population 2017               ]]</f>
        <v>2560.8982742960943</v>
      </c>
      <c r="AP458" s="10">
        <v>12.206723</v>
      </c>
      <c r="AQ458" s="11">
        <f>Table1[[#This Row],[Total (HRK million)                                          ]]*1000000/Table1[[#This Row],[Population 2017               ]]</f>
        <v>2771.735467756585</v>
      </c>
      <c r="AR458" s="10">
        <f>Table1[[#This Row],[Total (HRK million)                                         ]]-Table1[[#This Row],[Total (HRK million)                                          ]]</f>
        <v>-0.92852700000000077</v>
      </c>
      <c r="AS458" s="11">
        <f>Table1[[#This Row],[Total (HRK million)                                                  ]]*1000000/Table1[[#This Row],[Population 2017               ]]</f>
        <v>-210.83719346049065</v>
      </c>
      <c r="AT458" s="45">
        <v>4650</v>
      </c>
      <c r="AU458" s="46">
        <v>9.5368929999999992</v>
      </c>
      <c r="AV458" s="13">
        <f>Table1[[#This Row],[Total (HRK million)                                ]]*1000000/Table1[[#This Row],[Population 2016]]</f>
        <v>2050.9447311827957</v>
      </c>
      <c r="AW458" s="46">
        <v>9.8090790000000005</v>
      </c>
      <c r="AX458" s="13">
        <f>Table1[[#This Row],[Total (HRK million)                                                        ]]*1000000/Table1[[#This Row],[Population 2016]]</f>
        <v>2109.4793548387097</v>
      </c>
      <c r="AY458" s="82">
        <f>Table1[[#This Row],[Total (HRK million)                                ]]-Table1[[#This Row],[Total (HRK million)                                                        ]]</f>
        <v>-0.27218600000000137</v>
      </c>
      <c r="AZ458" s="13">
        <f>Table1[[#This Row],[Total (HRK million)                                                                      ]]*1000000/Table1[[#This Row],[Population 2016]]</f>
        <v>-58.534623655914281</v>
      </c>
      <c r="BA458" s="68">
        <v>4816</v>
      </c>
      <c r="BB458" s="52">
        <v>8.6414019999999994</v>
      </c>
      <c r="BC458" s="13">
        <f>Table1[[#This Row],[Total (HRK million)                                                           ]]*1000000/Table1[[#This Row],[Population 2015]]</f>
        <v>1794.3110465116279</v>
      </c>
      <c r="BD458" s="52">
        <v>9.7352299999999996</v>
      </c>
      <c r="BE458" s="13">
        <f>Table1[[#This Row],[Total (HRK million) ]]*1000000/Table1[[#This Row],[Population 2015]]</f>
        <v>2021.4348006644518</v>
      </c>
      <c r="BF458" s="82">
        <f>Table1[[#This Row],[Total (HRK million)                                                           ]]-Table1[[#This Row],[Total (HRK million) ]]</f>
        <v>-1.0938280000000002</v>
      </c>
      <c r="BG458" s="13">
        <f>Table1[[#This Row],[Total (HRK million)     ]]*1000000/Table1[[#This Row],[Population 2015]]</f>
        <v>-227.12375415282398</v>
      </c>
      <c r="BH458" s="68">
        <v>5050</v>
      </c>
      <c r="BI458" s="88">
        <v>8.1252879999999994</v>
      </c>
      <c r="BJ458" s="12">
        <f>Table1[[#This Row],[Total (HRK million)                                  ]]*1000000/Table1[[#This Row],[Population 2014]]</f>
        <v>1608.967920792079</v>
      </c>
      <c r="BK458" s="88">
        <v>7.1713469999999999</v>
      </c>
      <c r="BL458" s="12">
        <f>Table1[[#This Row],[Total (HRK million)    ]]*1000000/Table1[[#This Row],[Population 2014]]</f>
        <v>1420.0687128712871</v>
      </c>
      <c r="BM458" s="88">
        <f>Table1[[#This Row],[Total (HRK million)                                  ]]-Table1[[#This Row],[Total (HRK million)    ]]</f>
        <v>0.95394099999999948</v>
      </c>
      <c r="BN458" s="12">
        <f>Table1[[#This Row],[Total (HRK million)      ]]*1000000/Table1[[#This Row],[Population 2014]]</f>
        <v>188.89920792079198</v>
      </c>
      <c r="BO458" s="94">
        <v>5</v>
      </c>
      <c r="BP458" s="53">
        <v>5</v>
      </c>
      <c r="BQ458" s="55">
        <v>4</v>
      </c>
      <c r="BR458" s="26">
        <v>4</v>
      </c>
      <c r="BS458" s="13">
        <v>4</v>
      </c>
      <c r="BT458" s="13">
        <v>4</v>
      </c>
      <c r="BU458" s="13">
        <v>4</v>
      </c>
      <c r="BV458" s="13">
        <v>4</v>
      </c>
      <c r="BW458" s="56">
        <v>1</v>
      </c>
    </row>
    <row r="459" spans="1:75" x14ac:dyDescent="0.25">
      <c r="A459" s="14" t="s">
        <v>607</v>
      </c>
      <c r="B459" s="15" t="s">
        <v>660</v>
      </c>
      <c r="C459" s="16" t="s">
        <v>103</v>
      </c>
      <c r="D459" s="45">
        <v>4405</v>
      </c>
      <c r="E459" s="44">
        <v>33.186861150000006</v>
      </c>
      <c r="F459" s="40">
        <f>Table1[[#This Row],[Total (HRK million)]]*1000000/Table1[[#This Row],[Population 2022]]</f>
        <v>7533.9071850170276</v>
      </c>
      <c r="G459" s="44">
        <v>31.543714050000002</v>
      </c>
      <c r="H459" s="40">
        <f>Table1[[#This Row],[Total (HRK million)                ]]*1000000/Table1[[#This Row],[Population 2022]]</f>
        <v>7160.8885471055619</v>
      </c>
      <c r="I459" s="44">
        <v>1.6431471000000015</v>
      </c>
      <c r="J459" s="40">
        <f>Table1[[#This Row],[Total (HRK million)                           ]]*1000000/Table1[[#This Row],[Population 2022]]</f>
        <v>373.01863791146457</v>
      </c>
      <c r="K459" s="45">
        <v>4325</v>
      </c>
      <c r="L459" s="44">
        <v>27.960363999999998</v>
      </c>
      <c r="M459" s="40">
        <f>Table1[[#This Row],[Total (HRK million)  ]]*1000000/Table1[[#This Row],[Population 2021]]</f>
        <v>6464.8240462427748</v>
      </c>
      <c r="N459" s="44">
        <v>35.432651999999997</v>
      </c>
      <c r="O459" s="40">
        <f>Table1[[#This Row],[Total (HRK million)                 ]]*1000000/Table1[[#This Row],[Population 2021]]</f>
        <v>8192.520693641618</v>
      </c>
      <c r="P459" s="44">
        <v>-7.4722879999999989</v>
      </c>
      <c r="Q459" s="40">
        <f>Table1[[#This Row],[Total (HRK million)                            ]]*1000000/Table1[[#This Row],[Population 2021]]</f>
        <v>-1727.6966473988437</v>
      </c>
      <c r="R459" s="64">
        <v>4492</v>
      </c>
      <c r="S459" s="35">
        <v>28.941006999999999</v>
      </c>
      <c r="T459" s="18">
        <f>Table1[[#This Row],[Total (HRK million)   ]]*1000000/Table1[[#This Row],[Population 2020]]</f>
        <v>6442.7887355298308</v>
      </c>
      <c r="U459" s="35">
        <v>38.448641000000002</v>
      </c>
      <c r="V459" s="18">
        <f>Table1[[#This Row],[Total (HRK million)                  ]]*1000000/Table1[[#This Row],[Population 2020]]</f>
        <v>8559.3590828138913</v>
      </c>
      <c r="W459" s="35">
        <f>Table1[[#This Row],[Total (HRK million)   ]]-Table1[[#This Row],[Total (HRK million)                  ]]</f>
        <v>-9.507634000000003</v>
      </c>
      <c r="X459" s="18">
        <f>Table1[[#This Row],[Total (HRK million)                             ]]*1000000/Table1[[#This Row],[Population 2020]]</f>
        <v>-2116.5703472840614</v>
      </c>
      <c r="Y459" s="68">
        <v>4457</v>
      </c>
      <c r="Z459" s="7">
        <v>26.999576000000001</v>
      </c>
      <c r="AA459" s="6">
        <f>Table1[[#This Row],[Total (HRK million)                     ]]*1000000/Table1[[#This Row],[Population 2019                 ]]</f>
        <v>6057.7913394660081</v>
      </c>
      <c r="AB459" s="7">
        <v>30.031541000000001</v>
      </c>
      <c r="AC459" s="6">
        <f>Table1[[#This Row],[Total (HRK million)                                   ]]*1000000/Table1[[#This Row],[Population 2019                 ]]</f>
        <v>6738.0617006955354</v>
      </c>
      <c r="AD459" s="7">
        <f>Table1[[#This Row],[Total (HRK million)                     ]]-Table1[[#This Row],[Total (HRK million)                                   ]]</f>
        <v>-3.0319649999999996</v>
      </c>
      <c r="AE459" s="8">
        <f>Table1[[#This Row],[Total (HRK million)                       ]]*1000000/Table1[[#This Row],[Population 2019                 ]]</f>
        <v>-680.27036122952643</v>
      </c>
      <c r="AF459" s="6">
        <v>4410</v>
      </c>
      <c r="AG459" s="7">
        <v>28.025017999999999</v>
      </c>
      <c r="AH459" s="6">
        <f>Table1[[#This Row],[Total (HRK million)                                 ]]*1000000/Table1[[#This Row],[Population 2018]]</f>
        <v>6354.879365079365</v>
      </c>
      <c r="AI459" s="7">
        <v>29.470479999999998</v>
      </c>
      <c r="AJ459" s="6">
        <f>Table1[[#This Row],[Total (HRK million)                                     ]]*1000000/Table1[[#This Row],[Population 2018]]</f>
        <v>6682.6485260770978</v>
      </c>
      <c r="AK459" s="7">
        <f>Table1[[#This Row],[Total (HRK million)                                 ]]-Table1[[#This Row],[Total (HRK million)                                     ]]</f>
        <v>-1.4454619999999991</v>
      </c>
      <c r="AL459" s="8">
        <f>Table1[[#This Row],[Total (HRK million)                                      ]]*1000000/Table1[[#This Row],[Population 2018]]</f>
        <v>-327.76916099773223</v>
      </c>
      <c r="AM459" s="9">
        <v>4389</v>
      </c>
      <c r="AN459" s="10">
        <v>27.489315999999999</v>
      </c>
      <c r="AO459" s="11">
        <f>Table1[[#This Row],[Total (HRK million)                                         ]]*1000000/Table1[[#This Row],[Population 2017               ]]</f>
        <v>6263.2298929141034</v>
      </c>
      <c r="AP459" s="10">
        <v>24.573459</v>
      </c>
      <c r="AQ459" s="11">
        <f>Table1[[#This Row],[Total (HRK million)                                          ]]*1000000/Table1[[#This Row],[Population 2017               ]]</f>
        <v>5598.8742310321259</v>
      </c>
      <c r="AR459" s="10">
        <f>Table1[[#This Row],[Total (HRK million)                                         ]]-Table1[[#This Row],[Total (HRK million)                                          ]]</f>
        <v>2.915856999999999</v>
      </c>
      <c r="AS459" s="11">
        <f>Table1[[#This Row],[Total (HRK million)                                                  ]]*1000000/Table1[[#This Row],[Population 2017               ]]</f>
        <v>664.35566188197743</v>
      </c>
      <c r="AT459" s="45">
        <v>4382</v>
      </c>
      <c r="AU459" s="46">
        <v>24.990164</v>
      </c>
      <c r="AV459" s="13">
        <f>Table1[[#This Row],[Total (HRK million)                                ]]*1000000/Table1[[#This Row],[Population 2016]]</f>
        <v>5702.9128251939756</v>
      </c>
      <c r="AW459" s="46">
        <v>26.932767999999999</v>
      </c>
      <c r="AX459" s="13">
        <f>Table1[[#This Row],[Total (HRK million)                                                        ]]*1000000/Table1[[#This Row],[Population 2016]]</f>
        <v>6146.2272934733001</v>
      </c>
      <c r="AY459" s="82">
        <f>Table1[[#This Row],[Total (HRK million)                                ]]-Table1[[#This Row],[Total (HRK million)                                                        ]]</f>
        <v>-1.9426039999999993</v>
      </c>
      <c r="AZ459" s="13">
        <f>Table1[[#This Row],[Total (HRK million)                                                                      ]]*1000000/Table1[[#This Row],[Population 2016]]</f>
        <v>-443.31446827932433</v>
      </c>
      <c r="BA459" s="68">
        <v>4362</v>
      </c>
      <c r="BB459" s="52">
        <v>22.048884999999999</v>
      </c>
      <c r="BC459" s="13">
        <f>Table1[[#This Row],[Total (HRK million)                                                           ]]*1000000/Table1[[#This Row],[Population 2015]]</f>
        <v>5054.7650160476842</v>
      </c>
      <c r="BD459" s="52">
        <v>30.180803999999998</v>
      </c>
      <c r="BE459" s="13">
        <f>Table1[[#This Row],[Total (HRK million) ]]*1000000/Table1[[#This Row],[Population 2015]]</f>
        <v>6919.0288858321874</v>
      </c>
      <c r="BF459" s="82">
        <f>Table1[[#This Row],[Total (HRK million)                                                           ]]-Table1[[#This Row],[Total (HRK million) ]]</f>
        <v>-8.1319189999999999</v>
      </c>
      <c r="BG459" s="13">
        <f>Table1[[#This Row],[Total (HRK million)     ]]*1000000/Table1[[#This Row],[Population 2015]]</f>
        <v>-1864.2638697845025</v>
      </c>
      <c r="BH459" s="68">
        <v>4326</v>
      </c>
      <c r="BI459" s="88">
        <v>36.289790000000004</v>
      </c>
      <c r="BJ459" s="12">
        <f>Table1[[#This Row],[Total (HRK million)                                  ]]*1000000/Table1[[#This Row],[Population 2014]]</f>
        <v>8388.7632917244573</v>
      </c>
      <c r="BK459" s="88">
        <v>26.388058999999998</v>
      </c>
      <c r="BL459" s="12">
        <f>Table1[[#This Row],[Total (HRK million)    ]]*1000000/Table1[[#This Row],[Population 2014]]</f>
        <v>6099.8749422098936</v>
      </c>
      <c r="BM459" s="88">
        <f>Table1[[#This Row],[Total (HRK million)                                  ]]-Table1[[#This Row],[Total (HRK million)    ]]</f>
        <v>9.9017310000000052</v>
      </c>
      <c r="BN459" s="12">
        <f>Table1[[#This Row],[Total (HRK million)      ]]*1000000/Table1[[#This Row],[Population 2014]]</f>
        <v>2288.8883495145642</v>
      </c>
      <c r="BO459" s="94">
        <v>5</v>
      </c>
      <c r="BP459" s="53">
        <v>5</v>
      </c>
      <c r="BQ459" s="55">
        <v>5</v>
      </c>
      <c r="BR459" s="26">
        <v>5</v>
      </c>
      <c r="BS459" s="13">
        <v>5</v>
      </c>
      <c r="BT459" s="13">
        <v>4</v>
      </c>
      <c r="BU459" s="13">
        <v>3</v>
      </c>
      <c r="BV459" s="13">
        <v>3</v>
      </c>
      <c r="BW459" s="56">
        <v>1</v>
      </c>
    </row>
    <row r="460" spans="1:75" x14ac:dyDescent="0.25">
      <c r="A460" s="14" t="s">
        <v>608</v>
      </c>
      <c r="B460" s="15" t="s">
        <v>660</v>
      </c>
      <c r="C460" s="15" t="s">
        <v>490</v>
      </c>
      <c r="D460" s="49">
        <v>988</v>
      </c>
      <c r="E460" s="46">
        <v>17.22817225</v>
      </c>
      <c r="F460" s="36">
        <f>Table1[[#This Row],[Total (HRK million)]]*1000000/Table1[[#This Row],[Population 2022]]</f>
        <v>17437.421305668016</v>
      </c>
      <c r="G460" s="46">
        <v>14.001773100000001</v>
      </c>
      <c r="H460" s="36">
        <f>Table1[[#This Row],[Total (HRK million)                ]]*1000000/Table1[[#This Row],[Population 2022]]</f>
        <v>14171.835121457492</v>
      </c>
      <c r="I460" s="46">
        <v>3.2263991499999984</v>
      </c>
      <c r="J460" s="36">
        <f>Table1[[#This Row],[Total (HRK million)                           ]]*1000000/Table1[[#This Row],[Population 2022]]</f>
        <v>3265.5861842105246</v>
      </c>
      <c r="K460" s="49">
        <v>936</v>
      </c>
      <c r="L460" s="46">
        <v>17.978607</v>
      </c>
      <c r="M460" s="36">
        <f>Table1[[#This Row],[Total (HRK million)  ]]*1000000/Table1[[#This Row],[Population 2021]]</f>
        <v>19207.913461538461</v>
      </c>
      <c r="N460" s="46">
        <v>25.043763999999999</v>
      </c>
      <c r="O460" s="36">
        <f>Table1[[#This Row],[Total (HRK million)                 ]]*1000000/Table1[[#This Row],[Population 2021]]</f>
        <v>26756.158119658121</v>
      </c>
      <c r="P460" s="46">
        <v>-7.0651569999999992</v>
      </c>
      <c r="Q460" s="36">
        <f>Table1[[#This Row],[Total (HRK million)                            ]]*1000000/Table1[[#This Row],[Population 2021]]</f>
        <v>-7548.2446581196573</v>
      </c>
      <c r="R460" s="64">
        <v>983</v>
      </c>
      <c r="S460" s="35">
        <v>13.436738</v>
      </c>
      <c r="T460" s="36">
        <f>Table1[[#This Row],[Total (HRK million)   ]]*1000000/Table1[[#This Row],[Population 2020]]</f>
        <v>13669.112919633773</v>
      </c>
      <c r="U460" s="35">
        <v>14.292745</v>
      </c>
      <c r="V460" s="36">
        <f>Table1[[#This Row],[Total (HRK million)                  ]]*1000000/Table1[[#This Row],[Population 2020]]</f>
        <v>14539.923702950153</v>
      </c>
      <c r="W460" s="35">
        <f>Table1[[#This Row],[Total (HRK million)   ]]-Table1[[#This Row],[Total (HRK million)                  ]]</f>
        <v>-0.85600699999999996</v>
      </c>
      <c r="X460" s="36">
        <f>Table1[[#This Row],[Total (HRK million)                             ]]*1000000/Table1[[#This Row],[Population 2020]]</f>
        <v>-870.81078331637843</v>
      </c>
      <c r="Y460" s="68">
        <v>967</v>
      </c>
      <c r="Z460" s="7">
        <v>13.740361999999999</v>
      </c>
      <c r="AA460" s="6">
        <f>Table1[[#This Row],[Total (HRK million)                     ]]*1000000/Table1[[#This Row],[Population 2019                 ]]</f>
        <v>14209.267838676318</v>
      </c>
      <c r="AB460" s="7">
        <v>12.381691</v>
      </c>
      <c r="AC460" s="6">
        <f>Table1[[#This Row],[Total (HRK million)                                   ]]*1000000/Table1[[#This Row],[Population 2019                 ]]</f>
        <v>12804.230610134437</v>
      </c>
      <c r="AD460" s="7">
        <f>Table1[[#This Row],[Total (HRK million)                     ]]-Table1[[#This Row],[Total (HRK million)                                   ]]</f>
        <v>1.3586709999999993</v>
      </c>
      <c r="AE460" s="8">
        <f>Table1[[#This Row],[Total (HRK million)                       ]]*1000000/Table1[[#This Row],[Population 2019                 ]]</f>
        <v>1405.0372285418814</v>
      </c>
      <c r="AF460" s="6">
        <v>950</v>
      </c>
      <c r="AG460" s="7">
        <v>16.726488</v>
      </c>
      <c r="AH460" s="6">
        <f>Table1[[#This Row],[Total (HRK million)                                 ]]*1000000/Table1[[#This Row],[Population 2018]]</f>
        <v>17606.829473684211</v>
      </c>
      <c r="AI460" s="7">
        <v>16.925068</v>
      </c>
      <c r="AJ460" s="6">
        <f>Table1[[#This Row],[Total (HRK million)                                     ]]*1000000/Table1[[#This Row],[Population 2018]]</f>
        <v>17815.861052631579</v>
      </c>
      <c r="AK460" s="7">
        <f>Table1[[#This Row],[Total (HRK million)                                 ]]-Table1[[#This Row],[Total (HRK million)                                     ]]</f>
        <v>-0.19857999999999976</v>
      </c>
      <c r="AL460" s="8">
        <f>Table1[[#This Row],[Total (HRK million)                                      ]]*1000000/Table1[[#This Row],[Population 2018]]</f>
        <v>-209.03157894736819</v>
      </c>
      <c r="AM460" s="9">
        <v>924</v>
      </c>
      <c r="AN460" s="10">
        <v>12.608536000000001</v>
      </c>
      <c r="AO460" s="11">
        <f>Table1[[#This Row],[Total (HRK million)                                         ]]*1000000/Table1[[#This Row],[Population 2017               ]]</f>
        <v>13645.601731601731</v>
      </c>
      <c r="AP460" s="10">
        <v>11.670652</v>
      </c>
      <c r="AQ460" s="11">
        <f>Table1[[#This Row],[Total (HRK million)                                          ]]*1000000/Table1[[#This Row],[Population 2017               ]]</f>
        <v>12630.575757575758</v>
      </c>
      <c r="AR460" s="10">
        <f>Table1[[#This Row],[Total (HRK million)                                         ]]-Table1[[#This Row],[Total (HRK million)                                          ]]</f>
        <v>0.93788400000000038</v>
      </c>
      <c r="AS460" s="11">
        <f>Table1[[#This Row],[Total (HRK million)                                                  ]]*1000000/Table1[[#This Row],[Population 2017               ]]</f>
        <v>1015.0259740259744</v>
      </c>
      <c r="AT460" s="45">
        <v>914</v>
      </c>
      <c r="AU460" s="46">
        <v>13.794703</v>
      </c>
      <c r="AV460" s="13">
        <f>Table1[[#This Row],[Total (HRK million)                                ]]*1000000/Table1[[#This Row],[Population 2016]]</f>
        <v>15092.672866520788</v>
      </c>
      <c r="AW460" s="46">
        <v>14.23747</v>
      </c>
      <c r="AX460" s="13">
        <f>Table1[[#This Row],[Total (HRK million)                                                        ]]*1000000/Table1[[#This Row],[Population 2016]]</f>
        <v>15577.100656455143</v>
      </c>
      <c r="AY460" s="82">
        <f>Table1[[#This Row],[Total (HRK million)                                ]]-Table1[[#This Row],[Total (HRK million)                                                        ]]</f>
        <v>-0.44276699999999991</v>
      </c>
      <c r="AZ460" s="13">
        <f>Table1[[#This Row],[Total (HRK million)                                                                      ]]*1000000/Table1[[#This Row],[Population 2016]]</f>
        <v>-484.42778993435434</v>
      </c>
      <c r="BA460" s="68">
        <v>907</v>
      </c>
      <c r="BB460" s="52">
        <v>13.557032</v>
      </c>
      <c r="BC460" s="13">
        <f>Table1[[#This Row],[Total (HRK million)                                                           ]]*1000000/Table1[[#This Row],[Population 2015]]</f>
        <v>14947.113561190739</v>
      </c>
      <c r="BD460" s="52">
        <v>11.136191999999999</v>
      </c>
      <c r="BE460" s="13">
        <f>Table1[[#This Row],[Total (HRK million) ]]*1000000/Table1[[#This Row],[Population 2015]]</f>
        <v>12278.050716648291</v>
      </c>
      <c r="BF460" s="82">
        <f>Table1[[#This Row],[Total (HRK million)                                                           ]]-Table1[[#This Row],[Total (HRK million) ]]</f>
        <v>2.4208400000000001</v>
      </c>
      <c r="BG460" s="13">
        <f>Table1[[#This Row],[Total (HRK million)     ]]*1000000/Table1[[#This Row],[Population 2015]]</f>
        <v>2669.0628445424477</v>
      </c>
      <c r="BH460" s="68">
        <v>893</v>
      </c>
      <c r="BI460" s="88">
        <v>9.8987040000000004</v>
      </c>
      <c r="BJ460" s="12">
        <f>Table1[[#This Row],[Total (HRK million)                                  ]]*1000000/Table1[[#This Row],[Population 2014]]</f>
        <v>11084.774916013437</v>
      </c>
      <c r="BK460" s="88">
        <v>9.1512239999999991</v>
      </c>
      <c r="BL460" s="12">
        <f>Table1[[#This Row],[Total (HRK million)    ]]*1000000/Table1[[#This Row],[Population 2014]]</f>
        <v>10247.731243001121</v>
      </c>
      <c r="BM460" s="88">
        <f>Table1[[#This Row],[Total (HRK million)                                  ]]-Table1[[#This Row],[Total (HRK million)    ]]</f>
        <v>0.74748000000000125</v>
      </c>
      <c r="BN460" s="12">
        <f>Table1[[#This Row],[Total (HRK million)      ]]*1000000/Table1[[#This Row],[Population 2014]]</f>
        <v>837.04367301231946</v>
      </c>
      <c r="BO460" s="94">
        <v>3</v>
      </c>
      <c r="BP460" s="53">
        <v>4</v>
      </c>
      <c r="BQ460" s="55">
        <v>4</v>
      </c>
      <c r="BR460" s="26">
        <v>3</v>
      </c>
      <c r="BS460" s="13">
        <v>4</v>
      </c>
      <c r="BT460" s="13">
        <v>2</v>
      </c>
      <c r="BU460" s="13">
        <v>0</v>
      </c>
      <c r="BV460" s="13">
        <v>0</v>
      </c>
      <c r="BW460" s="56">
        <v>0</v>
      </c>
    </row>
    <row r="461" spans="1:75" x14ac:dyDescent="0.25">
      <c r="A461" s="14" t="s">
        <v>608</v>
      </c>
      <c r="B461" s="15" t="s">
        <v>659</v>
      </c>
      <c r="C461" s="15" t="s">
        <v>545</v>
      </c>
      <c r="D461" s="45">
        <v>1943</v>
      </c>
      <c r="E461" s="44">
        <v>6.2897814799999994</v>
      </c>
      <c r="F461" s="40">
        <f>Table1[[#This Row],[Total (HRK million)]]*1000000/Table1[[#This Row],[Population 2022]]</f>
        <v>3237.1495007720018</v>
      </c>
      <c r="G461" s="44">
        <v>8.5496943400000003</v>
      </c>
      <c r="H461" s="40">
        <f>Table1[[#This Row],[Total (HRK million)                ]]*1000000/Table1[[#This Row],[Population 2022]]</f>
        <v>4400.2544209984562</v>
      </c>
      <c r="I461" s="44">
        <v>-2.2599128600000005</v>
      </c>
      <c r="J461" s="40">
        <f>Table1[[#This Row],[Total (HRK million)                           ]]*1000000/Table1[[#This Row],[Population 2022]]</f>
        <v>-1163.1049202264542</v>
      </c>
      <c r="K461" s="45">
        <v>1990</v>
      </c>
      <c r="L461" s="44">
        <v>6.1851630000000002</v>
      </c>
      <c r="M461" s="40">
        <f>Table1[[#This Row],[Total (HRK million)  ]]*1000000/Table1[[#This Row],[Population 2021]]</f>
        <v>3108.1221105527638</v>
      </c>
      <c r="N461" s="44">
        <v>5.8750450000000001</v>
      </c>
      <c r="O461" s="40">
        <f>Table1[[#This Row],[Total (HRK million)                 ]]*1000000/Table1[[#This Row],[Population 2021]]</f>
        <v>2952.28391959799</v>
      </c>
      <c r="P461" s="44">
        <v>0.31011800000000012</v>
      </c>
      <c r="Q461" s="40">
        <f>Table1[[#This Row],[Total (HRK million)                            ]]*1000000/Table1[[#This Row],[Population 2021]]</f>
        <v>155.83819095477392</v>
      </c>
      <c r="R461" s="64">
        <v>2106</v>
      </c>
      <c r="S461" s="35">
        <v>6.2673730000000001</v>
      </c>
      <c r="T461" s="36">
        <f>Table1[[#This Row],[Total (HRK million)   ]]*1000000/Table1[[#This Row],[Population 2020]]</f>
        <v>2975.9605887939219</v>
      </c>
      <c r="U461" s="35">
        <v>4.9266519999999998</v>
      </c>
      <c r="V461" s="36">
        <f>Table1[[#This Row],[Total (HRK million)                  ]]*1000000/Table1[[#This Row],[Population 2020]]</f>
        <v>2339.3409306742642</v>
      </c>
      <c r="W461" s="35">
        <f>Table1[[#This Row],[Total (HRK million)   ]]-Table1[[#This Row],[Total (HRK million)                  ]]</f>
        <v>1.3407210000000003</v>
      </c>
      <c r="X461" s="36">
        <f>Table1[[#This Row],[Total (HRK million)                             ]]*1000000/Table1[[#This Row],[Population 2020]]</f>
        <v>636.6196581196582</v>
      </c>
      <c r="Y461" s="68">
        <v>2113</v>
      </c>
      <c r="Z461" s="7">
        <v>5.731922</v>
      </c>
      <c r="AA461" s="6">
        <f>Table1[[#This Row],[Total (HRK million)                     ]]*1000000/Table1[[#This Row],[Population 2019                 ]]</f>
        <v>2712.6938002839565</v>
      </c>
      <c r="AB461" s="7">
        <v>7.0546569999999997</v>
      </c>
      <c r="AC461" s="6">
        <f>Table1[[#This Row],[Total (HRK million)                                   ]]*1000000/Table1[[#This Row],[Population 2019                 ]]</f>
        <v>3338.6923805016563</v>
      </c>
      <c r="AD461" s="7">
        <f>Table1[[#This Row],[Total (HRK million)                     ]]-Table1[[#This Row],[Total (HRK million)                                   ]]</f>
        <v>-1.3227349999999998</v>
      </c>
      <c r="AE461" s="8">
        <f>Table1[[#This Row],[Total (HRK million)                       ]]*1000000/Table1[[#This Row],[Population 2019                 ]]</f>
        <v>-625.9985802176999</v>
      </c>
      <c r="AF461" s="6">
        <v>2129</v>
      </c>
      <c r="AG461" s="7">
        <v>6.455559</v>
      </c>
      <c r="AH461" s="6">
        <f>Table1[[#This Row],[Total (HRK million)                                 ]]*1000000/Table1[[#This Row],[Population 2018]]</f>
        <v>3032.2024424612496</v>
      </c>
      <c r="AI461" s="7">
        <v>4.8992009999999997</v>
      </c>
      <c r="AJ461" s="6">
        <f>Table1[[#This Row],[Total (HRK million)                                     ]]*1000000/Table1[[#This Row],[Population 2018]]</f>
        <v>2301.1747299201502</v>
      </c>
      <c r="AK461" s="7">
        <f>Table1[[#This Row],[Total (HRK million)                                 ]]-Table1[[#This Row],[Total (HRK million)                                     ]]</f>
        <v>1.5563580000000004</v>
      </c>
      <c r="AL461" s="8">
        <f>Table1[[#This Row],[Total (HRK million)                                      ]]*1000000/Table1[[#This Row],[Population 2018]]</f>
        <v>731.02771254109928</v>
      </c>
      <c r="AM461" s="9">
        <v>2142</v>
      </c>
      <c r="AN461" s="10">
        <v>3.878984</v>
      </c>
      <c r="AO461" s="11">
        <f>Table1[[#This Row],[Total (HRK million)                                         ]]*1000000/Table1[[#This Row],[Population 2017               ]]</f>
        <v>1810.9169000933707</v>
      </c>
      <c r="AP461" s="10">
        <v>3.4443239999999999</v>
      </c>
      <c r="AQ461" s="11">
        <f>Table1[[#This Row],[Total (HRK million)                                          ]]*1000000/Table1[[#This Row],[Population 2017               ]]</f>
        <v>1607.9943977591035</v>
      </c>
      <c r="AR461" s="10">
        <f>Table1[[#This Row],[Total (HRK million)                                         ]]-Table1[[#This Row],[Total (HRK million)                                          ]]</f>
        <v>0.43466000000000005</v>
      </c>
      <c r="AS461" s="11">
        <f>Table1[[#This Row],[Total (HRK million)                                                  ]]*1000000/Table1[[#This Row],[Population 2017               ]]</f>
        <v>202.92250233426708</v>
      </c>
      <c r="AT461" s="45">
        <v>2178</v>
      </c>
      <c r="AU461" s="46">
        <v>3.718359</v>
      </c>
      <c r="AV461" s="13">
        <f>Table1[[#This Row],[Total (HRK million)                                ]]*1000000/Table1[[#This Row],[Population 2016]]</f>
        <v>1707.2355371900826</v>
      </c>
      <c r="AW461" s="46">
        <v>3.7921879999999999</v>
      </c>
      <c r="AX461" s="13">
        <f>Table1[[#This Row],[Total (HRK million)                                                        ]]*1000000/Table1[[#This Row],[Population 2016]]</f>
        <v>1741.1331496786042</v>
      </c>
      <c r="AY461" s="82">
        <f>Table1[[#This Row],[Total (HRK million)                                ]]-Table1[[#This Row],[Total (HRK million)                                                        ]]</f>
        <v>-7.3828999999999922E-2</v>
      </c>
      <c r="AZ461" s="13">
        <f>Table1[[#This Row],[Total (HRK million)                                                                      ]]*1000000/Table1[[#This Row],[Population 2016]]</f>
        <v>-33.897612488521546</v>
      </c>
      <c r="BA461" s="68">
        <v>2211</v>
      </c>
      <c r="BB461" s="52">
        <v>3.1751589999999998</v>
      </c>
      <c r="BC461" s="13">
        <f>Table1[[#This Row],[Total (HRK million)                                                           ]]*1000000/Table1[[#This Row],[Population 2015]]</f>
        <v>1436.0737222976029</v>
      </c>
      <c r="BD461" s="52">
        <v>3.7134170000000002</v>
      </c>
      <c r="BE461" s="13">
        <f>Table1[[#This Row],[Total (HRK million) ]]*1000000/Table1[[#This Row],[Population 2015]]</f>
        <v>1679.5192220714609</v>
      </c>
      <c r="BF461" s="82">
        <f>Table1[[#This Row],[Total (HRK million)                                                           ]]-Table1[[#This Row],[Total (HRK million) ]]</f>
        <v>-0.53825800000000035</v>
      </c>
      <c r="BG461" s="13">
        <f>Table1[[#This Row],[Total (HRK million)     ]]*1000000/Table1[[#This Row],[Population 2015]]</f>
        <v>-243.44549977385813</v>
      </c>
      <c r="BH461" s="68">
        <v>2256</v>
      </c>
      <c r="BI461" s="88">
        <v>3.2328709999999998</v>
      </c>
      <c r="BJ461" s="12">
        <f>Table1[[#This Row],[Total (HRK million)                                  ]]*1000000/Table1[[#This Row],[Population 2014]]</f>
        <v>1433.010195035461</v>
      </c>
      <c r="BK461" s="88">
        <v>3.0185870000000001</v>
      </c>
      <c r="BL461" s="12">
        <f>Table1[[#This Row],[Total (HRK million)    ]]*1000000/Table1[[#This Row],[Population 2014]]</f>
        <v>1338.0261524822695</v>
      </c>
      <c r="BM461" s="88">
        <f>Table1[[#This Row],[Total (HRK million)                                  ]]-Table1[[#This Row],[Total (HRK million)    ]]</f>
        <v>0.2142839999999997</v>
      </c>
      <c r="BN461" s="12">
        <f>Table1[[#This Row],[Total (HRK million)      ]]*1000000/Table1[[#This Row],[Population 2014]]</f>
        <v>94.984042553191358</v>
      </c>
      <c r="BO461" s="94">
        <v>5</v>
      </c>
      <c r="BP461" s="53">
        <v>5</v>
      </c>
      <c r="BQ461" s="55">
        <v>5</v>
      </c>
      <c r="BR461" s="26">
        <v>5</v>
      </c>
      <c r="BS461" s="13">
        <v>5</v>
      </c>
      <c r="BT461" s="13">
        <v>5</v>
      </c>
      <c r="BU461" s="13">
        <v>3</v>
      </c>
      <c r="BV461" s="13">
        <v>3</v>
      </c>
      <c r="BW461" s="56">
        <v>1</v>
      </c>
    </row>
    <row r="462" spans="1:75" x14ac:dyDescent="0.25">
      <c r="A462" s="14" t="s">
        <v>607</v>
      </c>
      <c r="B462" s="15" t="s">
        <v>668</v>
      </c>
      <c r="C462" s="15" t="s">
        <v>4</v>
      </c>
      <c r="D462" s="45">
        <v>18855</v>
      </c>
      <c r="E462" s="44">
        <v>120.27900129000001</v>
      </c>
      <c r="F462" s="40">
        <f>Table1[[#This Row],[Total (HRK million)]]*1000000/Table1[[#This Row],[Population 2022]]</f>
        <v>6379.156790771679</v>
      </c>
      <c r="G462" s="44">
        <v>105.81221051999999</v>
      </c>
      <c r="H462" s="40">
        <f>Table1[[#This Row],[Total (HRK million)                ]]*1000000/Table1[[#This Row],[Population 2022]]</f>
        <v>5611.891303102625</v>
      </c>
      <c r="I462" s="44">
        <v>14.46679077000001</v>
      </c>
      <c r="J462" s="40">
        <f>Table1[[#This Row],[Total (HRK million)                           ]]*1000000/Table1[[#This Row],[Population 2022]]</f>
        <v>767.26548766905387</v>
      </c>
      <c r="K462" s="45">
        <v>18221</v>
      </c>
      <c r="L462" s="44">
        <v>94.849879999999999</v>
      </c>
      <c r="M462" s="40">
        <f>Table1[[#This Row],[Total (HRK million)  ]]*1000000/Table1[[#This Row],[Population 2021]]</f>
        <v>5205.5254925635254</v>
      </c>
      <c r="N462" s="44">
        <v>89.233442999999994</v>
      </c>
      <c r="O462" s="40">
        <f>Table1[[#This Row],[Total (HRK million)                 ]]*1000000/Table1[[#This Row],[Population 2021]]</f>
        <v>4897.2857142857147</v>
      </c>
      <c r="P462" s="44">
        <v>5.6164370000000048</v>
      </c>
      <c r="Q462" s="40">
        <f>Table1[[#This Row],[Total (HRK million)                            ]]*1000000/Table1[[#This Row],[Population 2021]]</f>
        <v>308.23977827781158</v>
      </c>
      <c r="R462" s="64">
        <v>18795</v>
      </c>
      <c r="S462" s="35">
        <v>81.984018000000006</v>
      </c>
      <c r="T462" s="36">
        <f>Table1[[#This Row],[Total (HRK million)   ]]*1000000/Table1[[#This Row],[Population 2020]]</f>
        <v>4362.0121308858743</v>
      </c>
      <c r="U462" s="35">
        <v>93.094386999999998</v>
      </c>
      <c r="V462" s="36">
        <f>Table1[[#This Row],[Total (HRK million)                  ]]*1000000/Table1[[#This Row],[Population 2020]]</f>
        <v>4953.1464219207237</v>
      </c>
      <c r="W462" s="35">
        <f>Table1[[#This Row],[Total (HRK million)   ]]-Table1[[#This Row],[Total (HRK million)                  ]]</f>
        <v>-11.110368999999992</v>
      </c>
      <c r="X462" s="36">
        <f>Table1[[#This Row],[Total (HRK million)                             ]]*1000000/Table1[[#This Row],[Population 2020]]</f>
        <v>-591.13429103484918</v>
      </c>
      <c r="Y462" s="69">
        <v>18558</v>
      </c>
      <c r="Z462" s="73">
        <v>88.928336999999999</v>
      </c>
      <c r="AA462" s="6">
        <f>Table1[[#This Row],[Total (HRK million)                     ]]*1000000/Table1[[#This Row],[Population 2019                 ]]</f>
        <v>4791.9138376980281</v>
      </c>
      <c r="AB462" s="73">
        <v>109.10323</v>
      </c>
      <c r="AC462" s="6">
        <f>Table1[[#This Row],[Total (HRK million)                                   ]]*1000000/Table1[[#This Row],[Population 2019                 ]]</f>
        <v>5879.0403060674644</v>
      </c>
      <c r="AD462" s="7">
        <f>Table1[[#This Row],[Total (HRK million)                     ]]-Table1[[#This Row],[Total (HRK million)                                   ]]</f>
        <v>-20.174892999999997</v>
      </c>
      <c r="AE462" s="8">
        <f>Table1[[#This Row],[Total (HRK million)                       ]]*1000000/Table1[[#This Row],[Population 2019                 ]]</f>
        <v>-1087.1264683694362</v>
      </c>
      <c r="AF462" s="19">
        <v>18370</v>
      </c>
      <c r="AG462" s="73">
        <v>105.977163</v>
      </c>
      <c r="AH462" s="6">
        <f>Table1[[#This Row],[Total (HRK million)                                 ]]*1000000/Table1[[#This Row],[Population 2018]]</f>
        <v>5769.0344583560154</v>
      </c>
      <c r="AI462" s="73">
        <v>93.961984999999999</v>
      </c>
      <c r="AJ462" s="6">
        <f>Table1[[#This Row],[Total (HRK million)                                     ]]*1000000/Table1[[#This Row],[Population 2018]]</f>
        <v>5114.9692433315186</v>
      </c>
      <c r="AK462" s="7">
        <f>Table1[[#This Row],[Total (HRK million)                                 ]]-Table1[[#This Row],[Total (HRK million)                                     ]]</f>
        <v>12.015178000000006</v>
      </c>
      <c r="AL462" s="8">
        <f>Table1[[#This Row],[Total (HRK million)                                      ]]*1000000/Table1[[#This Row],[Population 2018]]</f>
        <v>654.06521502449675</v>
      </c>
      <c r="AM462" s="9">
        <v>18305</v>
      </c>
      <c r="AN462" s="10">
        <v>83.996795000000006</v>
      </c>
      <c r="AO462" s="11">
        <f>Table1[[#This Row],[Total (HRK million)                                         ]]*1000000/Table1[[#This Row],[Population 2017               ]]</f>
        <v>4588.7350450696531</v>
      </c>
      <c r="AP462" s="10">
        <v>73.588437999999996</v>
      </c>
      <c r="AQ462" s="11">
        <f>Table1[[#This Row],[Total (HRK million)                                          ]]*1000000/Table1[[#This Row],[Population 2017               ]]</f>
        <v>4020.1277246653922</v>
      </c>
      <c r="AR462" s="10">
        <f>Table1[[#This Row],[Total (HRK million)                                         ]]-Table1[[#This Row],[Total (HRK million)                                          ]]</f>
        <v>10.408357000000009</v>
      </c>
      <c r="AS462" s="11">
        <f>Table1[[#This Row],[Total (HRK million)                                                  ]]*1000000/Table1[[#This Row],[Population 2017               ]]</f>
        <v>568.6073204042616</v>
      </c>
      <c r="AT462" s="78">
        <v>18298</v>
      </c>
      <c r="AU462" s="46">
        <v>80.115522999999996</v>
      </c>
      <c r="AV462" s="13">
        <f>Table1[[#This Row],[Total (HRK million)                                ]]*1000000/Table1[[#This Row],[Population 2016]]</f>
        <v>4378.3759427259811</v>
      </c>
      <c r="AW462" s="46">
        <v>72.437965000000005</v>
      </c>
      <c r="AX462" s="13">
        <f>Table1[[#This Row],[Total (HRK million)                                                        ]]*1000000/Table1[[#This Row],[Population 2016]]</f>
        <v>3958.7913979669911</v>
      </c>
      <c r="AY462" s="82">
        <f>Table1[[#This Row],[Total (HRK million)                                ]]-Table1[[#This Row],[Total (HRK million)                                                        ]]</f>
        <v>7.6775579999999906</v>
      </c>
      <c r="AZ462" s="13">
        <f>Table1[[#This Row],[Total (HRK million)                                                                      ]]*1000000/Table1[[#This Row],[Population 2016]]</f>
        <v>419.58454475898952</v>
      </c>
      <c r="BA462" s="68">
        <v>18292</v>
      </c>
      <c r="BB462" s="52">
        <v>78.314966999999996</v>
      </c>
      <c r="BC462" s="13">
        <f>Table1[[#This Row],[Total (HRK million)                                                           ]]*1000000/Table1[[#This Row],[Population 2015]]</f>
        <v>4281.3780341132733</v>
      </c>
      <c r="BD462" s="52">
        <v>75.218446</v>
      </c>
      <c r="BE462" s="13">
        <f>Table1[[#This Row],[Total (HRK million) ]]*1000000/Table1[[#This Row],[Population 2015]]</f>
        <v>4112.0952328886942</v>
      </c>
      <c r="BF462" s="82">
        <f>Table1[[#This Row],[Total (HRK million)                                                           ]]-Table1[[#This Row],[Total (HRK million) ]]</f>
        <v>3.0965209999999956</v>
      </c>
      <c r="BG462" s="13">
        <f>Table1[[#This Row],[Total (HRK million)     ]]*1000000/Table1[[#This Row],[Population 2015]]</f>
        <v>169.28280122457883</v>
      </c>
      <c r="BH462" s="68">
        <v>18334</v>
      </c>
      <c r="BI462" s="88">
        <v>91.972263999999996</v>
      </c>
      <c r="BJ462" s="12">
        <f>Table1[[#This Row],[Total (HRK million)                                  ]]*1000000/Table1[[#This Row],[Population 2014]]</f>
        <v>5016.4865277626268</v>
      </c>
      <c r="BK462" s="88">
        <v>67.759591</v>
      </c>
      <c r="BL462" s="12">
        <f>Table1[[#This Row],[Total (HRK million)    ]]*1000000/Table1[[#This Row],[Population 2014]]</f>
        <v>3695.843296607396</v>
      </c>
      <c r="BM462" s="88">
        <f>Table1[[#This Row],[Total (HRK million)                                  ]]-Table1[[#This Row],[Total (HRK million)    ]]</f>
        <v>24.212672999999995</v>
      </c>
      <c r="BN462" s="12">
        <f>Table1[[#This Row],[Total (HRK million)      ]]*1000000/Table1[[#This Row],[Population 2014]]</f>
        <v>1320.6432311552305</v>
      </c>
      <c r="BO462" s="94">
        <v>5</v>
      </c>
      <c r="BP462" s="53">
        <v>5</v>
      </c>
      <c r="BQ462" s="55">
        <v>5</v>
      </c>
      <c r="BR462" s="26">
        <v>5</v>
      </c>
      <c r="BS462" s="13">
        <v>4</v>
      </c>
      <c r="BT462" s="13">
        <v>4</v>
      </c>
      <c r="BU462" s="13">
        <v>4</v>
      </c>
      <c r="BV462" s="13">
        <v>4</v>
      </c>
      <c r="BW462" s="56">
        <v>4</v>
      </c>
    </row>
    <row r="463" spans="1:75" x14ac:dyDescent="0.25">
      <c r="A463" s="14" t="s">
        <v>608</v>
      </c>
      <c r="B463" s="15" t="s">
        <v>671</v>
      </c>
      <c r="C463" s="15" t="s">
        <v>4</v>
      </c>
      <c r="D463" s="45">
        <v>2897</v>
      </c>
      <c r="E463" s="44">
        <v>15.70235323</v>
      </c>
      <c r="F463" s="40">
        <f>Table1[[#This Row],[Total (HRK million)]]*1000000/Table1[[#This Row],[Population 2022]]</f>
        <v>5420.2116775975146</v>
      </c>
      <c r="G463" s="44">
        <v>13.538153979999999</v>
      </c>
      <c r="H463" s="40">
        <f>Table1[[#This Row],[Total (HRK million)                ]]*1000000/Table1[[#This Row],[Population 2022]]</f>
        <v>4673.1632654470141</v>
      </c>
      <c r="I463" s="44">
        <v>2.164199250000002</v>
      </c>
      <c r="J463" s="40">
        <f>Table1[[#This Row],[Total (HRK million)                           ]]*1000000/Table1[[#This Row],[Population 2022]]</f>
        <v>747.04841215050112</v>
      </c>
      <c r="K463" s="45">
        <v>2898</v>
      </c>
      <c r="L463" s="44">
        <v>12.945195</v>
      </c>
      <c r="M463" s="40">
        <f>Table1[[#This Row],[Total (HRK million)  ]]*1000000/Table1[[#This Row],[Population 2021]]</f>
        <v>4466.9409937888195</v>
      </c>
      <c r="N463" s="44">
        <v>11.788434000000001</v>
      </c>
      <c r="O463" s="40">
        <f>Table1[[#This Row],[Total (HRK million)                 ]]*1000000/Table1[[#This Row],[Population 2021]]</f>
        <v>4067.782608695652</v>
      </c>
      <c r="P463" s="44">
        <v>1.1567609999999995</v>
      </c>
      <c r="Q463" s="40">
        <f>Table1[[#This Row],[Total (HRK million)                            ]]*1000000/Table1[[#This Row],[Population 2021]]</f>
        <v>399.15838509316757</v>
      </c>
      <c r="R463" s="64">
        <v>3001</v>
      </c>
      <c r="S463" s="35">
        <v>10.279049000000001</v>
      </c>
      <c r="T463" s="36">
        <f>Table1[[#This Row],[Total (HRK million)   ]]*1000000/Table1[[#This Row],[Population 2020]]</f>
        <v>3425.2079306897699</v>
      </c>
      <c r="U463" s="35">
        <v>9.9967880000000005</v>
      </c>
      <c r="V463" s="36">
        <f>Table1[[#This Row],[Total (HRK million)                  ]]*1000000/Table1[[#This Row],[Population 2020]]</f>
        <v>3331.152282572476</v>
      </c>
      <c r="W463" s="35">
        <f>Table1[[#This Row],[Total (HRK million)   ]]-Table1[[#This Row],[Total (HRK million)                  ]]</f>
        <v>0.2822610000000001</v>
      </c>
      <c r="X463" s="36">
        <f>Table1[[#This Row],[Total (HRK million)                             ]]*1000000/Table1[[#This Row],[Population 2020]]</f>
        <v>94.055648117294268</v>
      </c>
      <c r="Y463" s="70">
        <v>3009</v>
      </c>
      <c r="Z463" s="74">
        <v>11.909675</v>
      </c>
      <c r="AA463" s="6">
        <f>Table1[[#This Row],[Total (HRK million)                     ]]*1000000/Table1[[#This Row],[Population 2019                 ]]</f>
        <v>3958.0176138251909</v>
      </c>
      <c r="AB463" s="74">
        <v>11.655047</v>
      </c>
      <c r="AC463" s="6">
        <f>Table1[[#This Row],[Total (HRK million)                                   ]]*1000000/Table1[[#This Row],[Population 2019                 ]]</f>
        <v>3873.3954802259886</v>
      </c>
      <c r="AD463" s="7">
        <f>Table1[[#This Row],[Total (HRK million)                     ]]-Table1[[#This Row],[Total (HRK million)                                   ]]</f>
        <v>0.2546280000000003</v>
      </c>
      <c r="AE463" s="8">
        <f>Table1[[#This Row],[Total (HRK million)                       ]]*1000000/Table1[[#This Row],[Population 2019                 ]]</f>
        <v>84.622133599202485</v>
      </c>
      <c r="AF463" s="18">
        <v>2998</v>
      </c>
      <c r="AG463" s="74">
        <v>11.662573</v>
      </c>
      <c r="AH463" s="6">
        <f>Table1[[#This Row],[Total (HRK million)                                 ]]*1000000/Table1[[#This Row],[Population 2018]]</f>
        <v>3890.1177451634421</v>
      </c>
      <c r="AI463" s="74">
        <v>15.51657</v>
      </c>
      <c r="AJ463" s="6">
        <f>Table1[[#This Row],[Total (HRK million)                                     ]]*1000000/Table1[[#This Row],[Population 2018]]</f>
        <v>5175.6404269513005</v>
      </c>
      <c r="AK463" s="7">
        <f>Table1[[#This Row],[Total (HRK million)                                 ]]-Table1[[#This Row],[Total (HRK million)                                     ]]</f>
        <v>-3.8539969999999997</v>
      </c>
      <c r="AL463" s="8">
        <f>Table1[[#This Row],[Total (HRK million)                                      ]]*1000000/Table1[[#This Row],[Population 2018]]</f>
        <v>-1285.5226817878583</v>
      </c>
      <c r="AM463" s="9">
        <v>3009</v>
      </c>
      <c r="AN463" s="10">
        <v>10.998499000000001</v>
      </c>
      <c r="AO463" s="11">
        <f>Table1[[#This Row],[Total (HRK million)                                         ]]*1000000/Table1[[#This Row],[Population 2017               ]]</f>
        <v>3655.2007311399134</v>
      </c>
      <c r="AP463" s="10">
        <v>11.956257000000001</v>
      </c>
      <c r="AQ463" s="11">
        <f>Table1[[#This Row],[Total (HRK million)                                          ]]*1000000/Table1[[#This Row],[Population 2017               ]]</f>
        <v>3973.4985044865402</v>
      </c>
      <c r="AR463" s="10">
        <f>Table1[[#This Row],[Total (HRK million)                                         ]]-Table1[[#This Row],[Total (HRK million)                                          ]]</f>
        <v>-0.95775800000000011</v>
      </c>
      <c r="AS463" s="11">
        <f>Table1[[#This Row],[Total (HRK million)                                                  ]]*1000000/Table1[[#This Row],[Population 2017               ]]</f>
        <v>-318.2977733466268</v>
      </c>
      <c r="AT463" s="78">
        <v>2964</v>
      </c>
      <c r="AU463" s="46">
        <v>12.980696</v>
      </c>
      <c r="AV463" s="13">
        <f>Table1[[#This Row],[Total (HRK million)                                ]]*1000000/Table1[[#This Row],[Population 2016]]</f>
        <v>4379.452091767881</v>
      </c>
      <c r="AW463" s="46">
        <v>10.770398999999999</v>
      </c>
      <c r="AX463" s="13">
        <f>Table1[[#This Row],[Total (HRK million)                                                        ]]*1000000/Table1[[#This Row],[Population 2016]]</f>
        <v>3633.7378542510123</v>
      </c>
      <c r="AY463" s="82">
        <f>Table1[[#This Row],[Total (HRK million)                                ]]-Table1[[#This Row],[Total (HRK million)                                                        ]]</f>
        <v>2.2102970000000006</v>
      </c>
      <c r="AZ463" s="13">
        <f>Table1[[#This Row],[Total (HRK million)                                                                      ]]*1000000/Table1[[#This Row],[Population 2016]]</f>
        <v>745.71423751686928</v>
      </c>
      <c r="BA463" s="68">
        <v>2987</v>
      </c>
      <c r="BB463" s="52">
        <v>10.172971</v>
      </c>
      <c r="BC463" s="13">
        <f>Table1[[#This Row],[Total (HRK million)                                                           ]]*1000000/Table1[[#This Row],[Population 2015]]</f>
        <v>3405.748577167727</v>
      </c>
      <c r="BD463" s="52">
        <v>10.637387</v>
      </c>
      <c r="BE463" s="13">
        <f>Table1[[#This Row],[Total (HRK million) ]]*1000000/Table1[[#This Row],[Population 2015]]</f>
        <v>3561.2276531637094</v>
      </c>
      <c r="BF463" s="82">
        <f>Table1[[#This Row],[Total (HRK million)                                                           ]]-Table1[[#This Row],[Total (HRK million) ]]</f>
        <v>-0.46441599999999994</v>
      </c>
      <c r="BG463" s="13">
        <f>Table1[[#This Row],[Total (HRK million)     ]]*1000000/Table1[[#This Row],[Population 2015]]</f>
        <v>-155.47907599598258</v>
      </c>
      <c r="BH463" s="68">
        <v>3000</v>
      </c>
      <c r="BI463" s="88">
        <v>10.888199999999999</v>
      </c>
      <c r="BJ463" s="12">
        <f>Table1[[#This Row],[Total (HRK million)                                  ]]*1000000/Table1[[#This Row],[Population 2014]]</f>
        <v>3629.4</v>
      </c>
      <c r="BK463" s="88">
        <v>12.391189000000001</v>
      </c>
      <c r="BL463" s="12">
        <f>Table1[[#This Row],[Total (HRK million)    ]]*1000000/Table1[[#This Row],[Population 2014]]</f>
        <v>4130.3963333333331</v>
      </c>
      <c r="BM463" s="88">
        <f>Table1[[#This Row],[Total (HRK million)                                  ]]-Table1[[#This Row],[Total (HRK million)    ]]</f>
        <v>-1.5029890000000012</v>
      </c>
      <c r="BN463" s="12">
        <f>Table1[[#This Row],[Total (HRK million)      ]]*1000000/Table1[[#This Row],[Population 2014]]</f>
        <v>-500.99633333333372</v>
      </c>
      <c r="BO463" s="94">
        <v>5</v>
      </c>
      <c r="BP463" s="53">
        <v>4</v>
      </c>
      <c r="BQ463" s="55">
        <v>5</v>
      </c>
      <c r="BR463" s="26">
        <v>4</v>
      </c>
      <c r="BS463" s="13">
        <v>4</v>
      </c>
      <c r="BT463" s="13">
        <v>4</v>
      </c>
      <c r="BU463" s="13">
        <v>4</v>
      </c>
      <c r="BV463" s="13">
        <v>4</v>
      </c>
      <c r="BW463" s="56">
        <v>4</v>
      </c>
    </row>
    <row r="464" spans="1:75" x14ac:dyDescent="0.25">
      <c r="A464" s="14" t="s">
        <v>608</v>
      </c>
      <c r="B464" s="15" t="s">
        <v>32</v>
      </c>
      <c r="C464" s="15" t="s">
        <v>236</v>
      </c>
      <c r="D464" s="45">
        <v>3250</v>
      </c>
      <c r="E464" s="44">
        <v>10.2936251</v>
      </c>
      <c r="F464" s="40">
        <f>Table1[[#This Row],[Total (HRK million)]]*1000000/Table1[[#This Row],[Population 2022]]</f>
        <v>3167.2692615384613</v>
      </c>
      <c r="G464" s="44">
        <v>11.08616219</v>
      </c>
      <c r="H464" s="40">
        <f>Table1[[#This Row],[Total (HRK million)                ]]*1000000/Table1[[#This Row],[Population 2022]]</f>
        <v>3411.1268276923074</v>
      </c>
      <c r="I464" s="44">
        <v>-0.79253708999999983</v>
      </c>
      <c r="J464" s="40">
        <f>Table1[[#This Row],[Total (HRK million)                           ]]*1000000/Table1[[#This Row],[Population 2022]]</f>
        <v>-243.85756615384611</v>
      </c>
      <c r="K464" s="45">
        <v>3326</v>
      </c>
      <c r="L464" s="44">
        <v>12.817329000000001</v>
      </c>
      <c r="M464" s="40">
        <f>Table1[[#This Row],[Total (HRK million)  ]]*1000000/Table1[[#This Row],[Population 2021]]</f>
        <v>3853.6767889356584</v>
      </c>
      <c r="N464" s="44">
        <v>9.2016570000000009</v>
      </c>
      <c r="O464" s="40">
        <f>Table1[[#This Row],[Total (HRK million)                 ]]*1000000/Table1[[#This Row],[Population 2021]]</f>
        <v>2766.583583884546</v>
      </c>
      <c r="P464" s="44">
        <v>3.615672</v>
      </c>
      <c r="Q464" s="40">
        <f>Table1[[#This Row],[Total (HRK million)                            ]]*1000000/Table1[[#This Row],[Population 2021]]</f>
        <v>1087.0932050511124</v>
      </c>
      <c r="R464" s="64">
        <v>3327</v>
      </c>
      <c r="S464" s="35">
        <v>12.961418</v>
      </c>
      <c r="T464" s="36">
        <f>Table1[[#This Row],[Total (HRK million)   ]]*1000000/Table1[[#This Row],[Population 2020]]</f>
        <v>3895.8274721971748</v>
      </c>
      <c r="U464" s="35">
        <v>11.139224</v>
      </c>
      <c r="V464" s="36">
        <f>Table1[[#This Row],[Total (HRK million)                  ]]*1000000/Table1[[#This Row],[Population 2020]]</f>
        <v>3348.1286444244065</v>
      </c>
      <c r="W464" s="35">
        <f>Table1[[#This Row],[Total (HRK million)   ]]-Table1[[#This Row],[Total (HRK million)                  ]]</f>
        <v>1.8221939999999996</v>
      </c>
      <c r="X464" s="36">
        <f>Table1[[#This Row],[Total (HRK million)                             ]]*1000000/Table1[[#This Row],[Population 2020]]</f>
        <v>547.69882777276814</v>
      </c>
      <c r="Y464" s="68">
        <v>3364</v>
      </c>
      <c r="Z464" s="7">
        <v>13.873055000000001</v>
      </c>
      <c r="AA464" s="6">
        <f>Table1[[#This Row],[Total (HRK million)                     ]]*1000000/Table1[[#This Row],[Population 2019                 ]]</f>
        <v>4123.9759215219974</v>
      </c>
      <c r="AB464" s="7">
        <v>14.615486000000001</v>
      </c>
      <c r="AC464" s="6">
        <f>Table1[[#This Row],[Total (HRK million)                                   ]]*1000000/Table1[[#This Row],[Population 2019                 ]]</f>
        <v>4344.6747919143872</v>
      </c>
      <c r="AD464" s="7">
        <f>Table1[[#This Row],[Total (HRK million)                     ]]-Table1[[#This Row],[Total (HRK million)                                   ]]</f>
        <v>-0.74243099999999984</v>
      </c>
      <c r="AE464" s="8">
        <f>Table1[[#This Row],[Total (HRK million)                       ]]*1000000/Table1[[#This Row],[Population 2019                 ]]</f>
        <v>-220.69887039238998</v>
      </c>
      <c r="AF464" s="6">
        <v>3413</v>
      </c>
      <c r="AG464" s="7">
        <v>9.7549329999999994</v>
      </c>
      <c r="AH464" s="6">
        <f>Table1[[#This Row],[Total (HRK million)                                 ]]*1000000/Table1[[#This Row],[Population 2018]]</f>
        <v>2858.1696454731909</v>
      </c>
      <c r="AI464" s="7">
        <v>8.6199940000000002</v>
      </c>
      <c r="AJ464" s="6">
        <f>Table1[[#This Row],[Total (HRK million)                                     ]]*1000000/Table1[[#This Row],[Population 2018]]</f>
        <v>2525.6355112803985</v>
      </c>
      <c r="AK464" s="7">
        <f>Table1[[#This Row],[Total (HRK million)                                 ]]-Table1[[#This Row],[Total (HRK million)                                     ]]</f>
        <v>1.1349389999999993</v>
      </c>
      <c r="AL464" s="8">
        <f>Table1[[#This Row],[Total (HRK million)                                      ]]*1000000/Table1[[#This Row],[Population 2018]]</f>
        <v>332.53413419279207</v>
      </c>
      <c r="AM464" s="9">
        <v>3469</v>
      </c>
      <c r="AN464" s="10">
        <v>6.2837370000000004</v>
      </c>
      <c r="AO464" s="11">
        <f>Table1[[#This Row],[Total (HRK million)                                         ]]*1000000/Table1[[#This Row],[Population 2017               ]]</f>
        <v>1811.3972326318824</v>
      </c>
      <c r="AP464" s="10">
        <v>6.1127840000000004</v>
      </c>
      <c r="AQ464" s="11">
        <f>Table1[[#This Row],[Total (HRK million)                                          ]]*1000000/Table1[[#This Row],[Population 2017               ]]</f>
        <v>1762.1170366099741</v>
      </c>
      <c r="AR464" s="10">
        <f>Table1[[#This Row],[Total (HRK million)                                         ]]-Table1[[#This Row],[Total (HRK million)                                          ]]</f>
        <v>0.17095299999999991</v>
      </c>
      <c r="AS464" s="11">
        <f>Table1[[#This Row],[Total (HRK million)                                                  ]]*1000000/Table1[[#This Row],[Population 2017               ]]</f>
        <v>49.280196021908303</v>
      </c>
      <c r="AT464" s="45">
        <v>3551</v>
      </c>
      <c r="AU464" s="46">
        <v>5.7535020000000001</v>
      </c>
      <c r="AV464" s="13">
        <f>Table1[[#This Row],[Total (HRK million)                                ]]*1000000/Table1[[#This Row],[Population 2016]]</f>
        <v>1620.2483807378203</v>
      </c>
      <c r="AW464" s="46">
        <v>5.3831360000000004</v>
      </c>
      <c r="AX464" s="13">
        <f>Table1[[#This Row],[Total (HRK million)                                                        ]]*1000000/Table1[[#This Row],[Population 2016]]</f>
        <v>1515.949310053506</v>
      </c>
      <c r="AY464" s="82">
        <f>Table1[[#This Row],[Total (HRK million)                                ]]-Table1[[#This Row],[Total (HRK million)                                                        ]]</f>
        <v>0.37036599999999975</v>
      </c>
      <c r="AZ464" s="13">
        <f>Table1[[#This Row],[Total (HRK million)                                                                      ]]*1000000/Table1[[#This Row],[Population 2016]]</f>
        <v>104.29907068431422</v>
      </c>
      <c r="BA464" s="68">
        <v>3620</v>
      </c>
      <c r="BB464" s="52">
        <v>5.4394929999999997</v>
      </c>
      <c r="BC464" s="13">
        <f>Table1[[#This Row],[Total (HRK million)                                                           ]]*1000000/Table1[[#This Row],[Population 2015]]</f>
        <v>1502.6223756906077</v>
      </c>
      <c r="BD464" s="52">
        <v>5.327604</v>
      </c>
      <c r="BE464" s="13">
        <f>Table1[[#This Row],[Total (HRK million) ]]*1000000/Table1[[#This Row],[Population 2015]]</f>
        <v>1471.7138121546961</v>
      </c>
      <c r="BF464" s="82">
        <f>Table1[[#This Row],[Total (HRK million)                                                           ]]-Table1[[#This Row],[Total (HRK million) ]]</f>
        <v>0.11188899999999968</v>
      </c>
      <c r="BG464" s="13">
        <f>Table1[[#This Row],[Total (HRK million)     ]]*1000000/Table1[[#This Row],[Population 2015]]</f>
        <v>30.908563535911515</v>
      </c>
      <c r="BH464" s="68">
        <v>3672</v>
      </c>
      <c r="BI464" s="88">
        <v>4.7828350000000004</v>
      </c>
      <c r="BJ464" s="12">
        <f>Table1[[#This Row],[Total (HRK million)                                  ]]*1000000/Table1[[#This Row],[Population 2014]]</f>
        <v>1302.5149782135077</v>
      </c>
      <c r="BK464" s="88">
        <v>5.1997200000000001</v>
      </c>
      <c r="BL464" s="12">
        <f>Table1[[#This Row],[Total (HRK million)    ]]*1000000/Table1[[#This Row],[Population 2014]]</f>
        <v>1416.045751633987</v>
      </c>
      <c r="BM464" s="88">
        <f>Table1[[#This Row],[Total (HRK million)                                  ]]-Table1[[#This Row],[Total (HRK million)    ]]</f>
        <v>-0.41688499999999973</v>
      </c>
      <c r="BN464" s="12">
        <f>Table1[[#This Row],[Total (HRK million)      ]]*1000000/Table1[[#This Row],[Population 2014]]</f>
        <v>-113.53077342047922</v>
      </c>
      <c r="BO464" s="94">
        <v>5</v>
      </c>
      <c r="BP464" s="53">
        <v>5</v>
      </c>
      <c r="BQ464" s="55">
        <v>4</v>
      </c>
      <c r="BR464" s="26">
        <v>5</v>
      </c>
      <c r="BS464" s="13">
        <v>3</v>
      </c>
      <c r="BT464" s="13">
        <v>3</v>
      </c>
      <c r="BU464" s="13">
        <v>3</v>
      </c>
      <c r="BV464" s="13">
        <v>1</v>
      </c>
      <c r="BW464" s="56">
        <v>1</v>
      </c>
    </row>
    <row r="465" spans="1:75" x14ac:dyDescent="0.25">
      <c r="A465" s="14" t="s">
        <v>608</v>
      </c>
      <c r="B465" s="15" t="s">
        <v>75</v>
      </c>
      <c r="C465" s="15" t="s">
        <v>378</v>
      </c>
      <c r="D465" s="45">
        <v>4551</v>
      </c>
      <c r="E465" s="44">
        <v>51.406531150000006</v>
      </c>
      <c r="F465" s="40">
        <f>Table1[[#This Row],[Total (HRK million)]]*1000000/Table1[[#This Row],[Population 2022]]</f>
        <v>11295.656152493959</v>
      </c>
      <c r="G465" s="44">
        <v>40.019382870000008</v>
      </c>
      <c r="H465" s="40">
        <f>Table1[[#This Row],[Total (HRK million)                ]]*1000000/Table1[[#This Row],[Population 2022]]</f>
        <v>8793.5361173368492</v>
      </c>
      <c r="I465" s="44">
        <v>11.387148280000002</v>
      </c>
      <c r="J465" s="40">
        <f>Table1[[#This Row],[Total (HRK million)                           ]]*1000000/Table1[[#This Row],[Population 2022]]</f>
        <v>2502.1200351571088</v>
      </c>
      <c r="K465" s="45">
        <v>4461</v>
      </c>
      <c r="L465" s="44">
        <v>32.778196000000001</v>
      </c>
      <c r="M465" s="40">
        <f>Table1[[#This Row],[Total (HRK million)  ]]*1000000/Table1[[#This Row],[Population 2021]]</f>
        <v>7347.7238287379514</v>
      </c>
      <c r="N465" s="44">
        <v>29.284331000000002</v>
      </c>
      <c r="O465" s="40">
        <f>Table1[[#This Row],[Total (HRK million)                 ]]*1000000/Table1[[#This Row],[Population 2021]]</f>
        <v>6564.521631921094</v>
      </c>
      <c r="P465" s="44">
        <v>3.4938649999999996</v>
      </c>
      <c r="Q465" s="40">
        <f>Table1[[#This Row],[Total (HRK million)                            ]]*1000000/Table1[[#This Row],[Population 2021]]</f>
        <v>783.20219681685705</v>
      </c>
      <c r="R465" s="64">
        <v>4708</v>
      </c>
      <c r="S465" s="35">
        <v>25.300001000000002</v>
      </c>
      <c r="T465" s="36">
        <f>Table1[[#This Row],[Total (HRK million)   ]]*1000000/Table1[[#This Row],[Population 2020]]</f>
        <v>5373.8319881053521</v>
      </c>
      <c r="U465" s="35">
        <v>34.050581999999999</v>
      </c>
      <c r="V465" s="36">
        <f>Table1[[#This Row],[Total (HRK million)                  ]]*1000000/Table1[[#This Row],[Population 2020]]</f>
        <v>7232.4940526762957</v>
      </c>
      <c r="W465" s="35">
        <f>Table1[[#This Row],[Total (HRK million)   ]]-Table1[[#This Row],[Total (HRK million)                  ]]</f>
        <v>-8.7505809999999968</v>
      </c>
      <c r="X465" s="36">
        <f>Table1[[#This Row],[Total (HRK million)                             ]]*1000000/Table1[[#This Row],[Population 2020]]</f>
        <v>-1858.6620645709422</v>
      </c>
      <c r="Y465" s="68">
        <v>4703</v>
      </c>
      <c r="Z465" s="7">
        <v>32.986147000000003</v>
      </c>
      <c r="AA465" s="6">
        <f>Table1[[#This Row],[Total (HRK million)                     ]]*1000000/Table1[[#This Row],[Population 2019                 ]]</f>
        <v>7013.8522219859669</v>
      </c>
      <c r="AB465" s="7">
        <v>41.550154999999997</v>
      </c>
      <c r="AC465" s="6">
        <f>Table1[[#This Row],[Total (HRK million)                                   ]]*1000000/Table1[[#This Row],[Population 2019                 ]]</f>
        <v>8834.8192642993836</v>
      </c>
      <c r="AD465" s="7">
        <f>Table1[[#This Row],[Total (HRK million)                     ]]-Table1[[#This Row],[Total (HRK million)                                   ]]</f>
        <v>-8.5640079999999941</v>
      </c>
      <c r="AE465" s="8">
        <f>Table1[[#This Row],[Total (HRK million)                       ]]*1000000/Table1[[#This Row],[Population 2019                 ]]</f>
        <v>-1820.9670423134157</v>
      </c>
      <c r="AF465" s="6">
        <v>4637</v>
      </c>
      <c r="AG465" s="7">
        <v>34.621102999999998</v>
      </c>
      <c r="AH465" s="6">
        <f>Table1[[#This Row],[Total (HRK million)                                 ]]*1000000/Table1[[#This Row],[Population 2018]]</f>
        <v>7466.2719430666375</v>
      </c>
      <c r="AI465" s="7">
        <v>34.853684999999999</v>
      </c>
      <c r="AJ465" s="6">
        <f>Table1[[#This Row],[Total (HRK million)                                     ]]*1000000/Table1[[#This Row],[Population 2018]]</f>
        <v>7516.4298037524259</v>
      </c>
      <c r="AK465" s="7">
        <f>Table1[[#This Row],[Total (HRK million)                                 ]]-Table1[[#This Row],[Total (HRK million)                                     ]]</f>
        <v>-0.23258200000000073</v>
      </c>
      <c r="AL465" s="8">
        <f>Table1[[#This Row],[Total (HRK million)                                      ]]*1000000/Table1[[#This Row],[Population 2018]]</f>
        <v>-50.157860685788386</v>
      </c>
      <c r="AM465" s="9">
        <v>4627</v>
      </c>
      <c r="AN465" s="10">
        <v>20.696345000000001</v>
      </c>
      <c r="AO465" s="11">
        <f>Table1[[#This Row],[Total (HRK million)                                         ]]*1000000/Table1[[#This Row],[Population 2017               ]]</f>
        <v>4472.9511562567541</v>
      </c>
      <c r="AP465" s="10">
        <v>19.786465</v>
      </c>
      <c r="AQ465" s="11">
        <f>Table1[[#This Row],[Total (HRK million)                                          ]]*1000000/Table1[[#This Row],[Population 2017               ]]</f>
        <v>4276.3053814566674</v>
      </c>
      <c r="AR465" s="10">
        <f>Table1[[#This Row],[Total (HRK million)                                         ]]-Table1[[#This Row],[Total (HRK million)                                          ]]</f>
        <v>0.90988000000000113</v>
      </c>
      <c r="AS465" s="11">
        <f>Table1[[#This Row],[Total (HRK million)                                                  ]]*1000000/Table1[[#This Row],[Population 2017               ]]</f>
        <v>196.64577480008671</v>
      </c>
      <c r="AT465" s="45">
        <v>4643</v>
      </c>
      <c r="AU465" s="46">
        <v>15.829905999999999</v>
      </c>
      <c r="AV465" s="13">
        <f>Table1[[#This Row],[Total (HRK million)                                ]]*1000000/Table1[[#This Row],[Population 2016]]</f>
        <v>3409.4133103596814</v>
      </c>
      <c r="AW465" s="46">
        <v>18.280533999999999</v>
      </c>
      <c r="AX465" s="13">
        <f>Table1[[#This Row],[Total (HRK million)                                                        ]]*1000000/Table1[[#This Row],[Population 2016]]</f>
        <v>3937.2246392418697</v>
      </c>
      <c r="AY465" s="82">
        <f>Table1[[#This Row],[Total (HRK million)                                ]]-Table1[[#This Row],[Total (HRK million)                                                        ]]</f>
        <v>-2.450628</v>
      </c>
      <c r="AZ465" s="13">
        <f>Table1[[#This Row],[Total (HRK million)                                                                      ]]*1000000/Table1[[#This Row],[Population 2016]]</f>
        <v>-527.81132888218826</v>
      </c>
      <c r="BA465" s="68">
        <v>4612</v>
      </c>
      <c r="BB465" s="52">
        <v>19.334296999999999</v>
      </c>
      <c r="BC465" s="13">
        <f>Table1[[#This Row],[Total (HRK million)                                                           ]]*1000000/Table1[[#This Row],[Population 2015]]</f>
        <v>4192.1719427580229</v>
      </c>
      <c r="BD465" s="52">
        <v>19.844705000000001</v>
      </c>
      <c r="BE465" s="13">
        <f>Table1[[#This Row],[Total (HRK million) ]]*1000000/Table1[[#This Row],[Population 2015]]</f>
        <v>4302.8415004336512</v>
      </c>
      <c r="BF465" s="82">
        <f>Table1[[#This Row],[Total (HRK million)                                                           ]]-Table1[[#This Row],[Total (HRK million) ]]</f>
        <v>-0.51040800000000175</v>
      </c>
      <c r="BG465" s="13">
        <f>Table1[[#This Row],[Total (HRK million)     ]]*1000000/Table1[[#This Row],[Population 2015]]</f>
        <v>-110.66955767562918</v>
      </c>
      <c r="BH465" s="68">
        <v>4666</v>
      </c>
      <c r="BI465" s="88">
        <v>17.623415000000001</v>
      </c>
      <c r="BJ465" s="12">
        <f>Table1[[#This Row],[Total (HRK million)                                  ]]*1000000/Table1[[#This Row],[Population 2014]]</f>
        <v>3776.9856408058295</v>
      </c>
      <c r="BK465" s="88">
        <v>15.659476</v>
      </c>
      <c r="BL465" s="12">
        <f>Table1[[#This Row],[Total (HRK million)    ]]*1000000/Table1[[#This Row],[Population 2014]]</f>
        <v>3356.0814402057435</v>
      </c>
      <c r="BM465" s="88">
        <f>Table1[[#This Row],[Total (HRK million)                                  ]]-Table1[[#This Row],[Total (HRK million)    ]]</f>
        <v>1.9639390000000017</v>
      </c>
      <c r="BN465" s="12">
        <f>Table1[[#This Row],[Total (HRK million)      ]]*1000000/Table1[[#This Row],[Population 2014]]</f>
        <v>420.90420060008609</v>
      </c>
      <c r="BO465" s="94">
        <v>5</v>
      </c>
      <c r="BP465" s="53">
        <v>5</v>
      </c>
      <c r="BQ465" s="55">
        <v>4</v>
      </c>
      <c r="BR465" s="26">
        <v>0</v>
      </c>
      <c r="BS465" s="13">
        <v>3</v>
      </c>
      <c r="BT465" s="13">
        <v>3</v>
      </c>
      <c r="BU465" s="13">
        <v>2</v>
      </c>
      <c r="BV465" s="13">
        <v>3</v>
      </c>
      <c r="BW465" s="56">
        <v>2</v>
      </c>
    </row>
    <row r="466" spans="1:75" x14ac:dyDescent="0.25">
      <c r="A466" s="14" t="s">
        <v>608</v>
      </c>
      <c r="B466" s="15" t="s">
        <v>32</v>
      </c>
      <c r="C466" s="15" t="s">
        <v>237</v>
      </c>
      <c r="D466" s="45">
        <v>3228</v>
      </c>
      <c r="E466" s="44">
        <v>17.533498190000003</v>
      </c>
      <c r="F466" s="40">
        <f>Table1[[#This Row],[Total (HRK million)]]*1000000/Table1[[#This Row],[Population 2022]]</f>
        <v>5431.6908890954155</v>
      </c>
      <c r="G466" s="44">
        <v>9.45485665</v>
      </c>
      <c r="H466" s="40">
        <f>Table1[[#This Row],[Total (HRK million)                ]]*1000000/Table1[[#This Row],[Population 2022]]</f>
        <v>2929.013832094176</v>
      </c>
      <c r="I466" s="44">
        <v>8.0786415400000013</v>
      </c>
      <c r="J466" s="40">
        <f>Table1[[#This Row],[Total (HRK million)                           ]]*1000000/Table1[[#This Row],[Population 2022]]</f>
        <v>2502.6770570012395</v>
      </c>
      <c r="K466" s="45">
        <v>3242</v>
      </c>
      <c r="L466" s="44">
        <v>10.684395</v>
      </c>
      <c r="M466" s="40">
        <f>Table1[[#This Row],[Total (HRK million)  ]]*1000000/Table1[[#This Row],[Population 2021]]</f>
        <v>3295.6184454040717</v>
      </c>
      <c r="N466" s="44">
        <v>21.635142999999999</v>
      </c>
      <c r="O466" s="40">
        <f>Table1[[#This Row],[Total (HRK million)                 ]]*1000000/Table1[[#This Row],[Population 2021]]</f>
        <v>6673.3938926588526</v>
      </c>
      <c r="P466" s="44">
        <v>-10.950747999999999</v>
      </c>
      <c r="Q466" s="40">
        <f>Table1[[#This Row],[Total (HRK million)                            ]]*1000000/Table1[[#This Row],[Population 2021]]</f>
        <v>-3377.7754472547804</v>
      </c>
      <c r="R466" s="64">
        <v>3325</v>
      </c>
      <c r="S466" s="35">
        <v>10.787127999999999</v>
      </c>
      <c r="T466" s="36">
        <f>Table1[[#This Row],[Total (HRK million)   ]]*1000000/Table1[[#This Row],[Population 2020]]</f>
        <v>3244.2490225563911</v>
      </c>
      <c r="U466" s="35">
        <v>11.325642</v>
      </c>
      <c r="V466" s="36">
        <f>Table1[[#This Row],[Total (HRK million)                  ]]*1000000/Table1[[#This Row],[Population 2020]]</f>
        <v>3406.2081203007519</v>
      </c>
      <c r="W466" s="35">
        <f>Table1[[#This Row],[Total (HRK million)   ]]-Table1[[#This Row],[Total (HRK million)                  ]]</f>
        <v>-0.53851400000000105</v>
      </c>
      <c r="X466" s="36">
        <f>Table1[[#This Row],[Total (HRK million)                             ]]*1000000/Table1[[#This Row],[Population 2020]]</f>
        <v>-161.95909774436123</v>
      </c>
      <c r="Y466" s="68">
        <v>3338</v>
      </c>
      <c r="Z466" s="7">
        <v>8.7836429999999996</v>
      </c>
      <c r="AA466" s="6">
        <f>Table1[[#This Row],[Total (HRK million)                     ]]*1000000/Table1[[#This Row],[Population 2019                 ]]</f>
        <v>2631.4089275014981</v>
      </c>
      <c r="AB466" s="7">
        <v>8.4825540000000004</v>
      </c>
      <c r="AC466" s="6">
        <f>Table1[[#This Row],[Total (HRK million)                                   ]]*1000000/Table1[[#This Row],[Population 2019                 ]]</f>
        <v>2541.2085080886759</v>
      </c>
      <c r="AD466" s="7">
        <f>Table1[[#This Row],[Total (HRK million)                     ]]-Table1[[#This Row],[Total (HRK million)                                   ]]</f>
        <v>0.30108899999999927</v>
      </c>
      <c r="AE466" s="8">
        <f>Table1[[#This Row],[Total (HRK million)                       ]]*1000000/Table1[[#This Row],[Population 2019                 ]]</f>
        <v>90.200419412821844</v>
      </c>
      <c r="AF466" s="6">
        <v>3353</v>
      </c>
      <c r="AG466" s="7">
        <v>7.6392740000000003</v>
      </c>
      <c r="AH466" s="6">
        <f>Table1[[#This Row],[Total (HRK million)                                 ]]*1000000/Table1[[#This Row],[Population 2018]]</f>
        <v>2278.3399940351924</v>
      </c>
      <c r="AI466" s="7">
        <v>7.6411980000000002</v>
      </c>
      <c r="AJ466" s="6">
        <f>Table1[[#This Row],[Total (HRK million)                                     ]]*1000000/Table1[[#This Row],[Population 2018]]</f>
        <v>2278.913808529675</v>
      </c>
      <c r="AK466" s="7">
        <f>Table1[[#This Row],[Total (HRK million)                                 ]]-Table1[[#This Row],[Total (HRK million)                                     ]]</f>
        <v>-1.9239999999998147E-3</v>
      </c>
      <c r="AL466" s="8">
        <f>Table1[[#This Row],[Total (HRK million)                                      ]]*1000000/Table1[[#This Row],[Population 2018]]</f>
        <v>-0.57381449448249766</v>
      </c>
      <c r="AM466" s="9">
        <v>3404</v>
      </c>
      <c r="AN466" s="10">
        <v>6.5776579999999996</v>
      </c>
      <c r="AO466" s="11">
        <f>Table1[[#This Row],[Total (HRK million)                                         ]]*1000000/Table1[[#This Row],[Population 2017               ]]</f>
        <v>1932.3319623971797</v>
      </c>
      <c r="AP466" s="10">
        <v>6.8044010000000004</v>
      </c>
      <c r="AQ466" s="11">
        <f>Table1[[#This Row],[Total (HRK million)                                          ]]*1000000/Table1[[#This Row],[Population 2017               ]]</f>
        <v>1998.9427144535841</v>
      </c>
      <c r="AR466" s="10">
        <f>Table1[[#This Row],[Total (HRK million)                                         ]]-Table1[[#This Row],[Total (HRK million)                                          ]]</f>
        <v>-0.22674300000000081</v>
      </c>
      <c r="AS466" s="11">
        <f>Table1[[#This Row],[Total (HRK million)                                                  ]]*1000000/Table1[[#This Row],[Population 2017               ]]</f>
        <v>-66.610752056404465</v>
      </c>
      <c r="AT466" s="45">
        <v>3468</v>
      </c>
      <c r="AU466" s="46">
        <v>6.0675819999999998</v>
      </c>
      <c r="AV466" s="13">
        <f>Table1[[#This Row],[Total (HRK million)                                ]]*1000000/Table1[[#This Row],[Population 2016]]</f>
        <v>1749.5911188004613</v>
      </c>
      <c r="AW466" s="46">
        <v>6.9844679999999997</v>
      </c>
      <c r="AX466" s="13">
        <f>Table1[[#This Row],[Total (HRK million)                                                        ]]*1000000/Table1[[#This Row],[Population 2016]]</f>
        <v>2013.9757785467127</v>
      </c>
      <c r="AY466" s="82">
        <f>Table1[[#This Row],[Total (HRK million)                                ]]-Table1[[#This Row],[Total (HRK million)                                                        ]]</f>
        <v>-0.91688599999999987</v>
      </c>
      <c r="AZ466" s="13">
        <f>Table1[[#This Row],[Total (HRK million)                                                                      ]]*1000000/Table1[[#This Row],[Population 2016]]</f>
        <v>-264.38465974625143</v>
      </c>
      <c r="BA466" s="68">
        <v>3479</v>
      </c>
      <c r="BB466" s="52">
        <v>7.0437789999999998</v>
      </c>
      <c r="BC466" s="13">
        <f>Table1[[#This Row],[Total (HRK million)                                                           ]]*1000000/Table1[[#This Row],[Population 2015]]</f>
        <v>2024.6562230526013</v>
      </c>
      <c r="BD466" s="52">
        <v>7.8214110000000003</v>
      </c>
      <c r="BE466" s="13">
        <f>Table1[[#This Row],[Total (HRK million) ]]*1000000/Table1[[#This Row],[Population 2015]]</f>
        <v>2248.1779246910032</v>
      </c>
      <c r="BF466" s="82">
        <f>Table1[[#This Row],[Total (HRK million)                                                           ]]-Table1[[#This Row],[Total (HRK million) ]]</f>
        <v>-0.77763200000000055</v>
      </c>
      <c r="BG466" s="13">
        <f>Table1[[#This Row],[Total (HRK million)     ]]*1000000/Table1[[#This Row],[Population 2015]]</f>
        <v>-223.52170163840199</v>
      </c>
      <c r="BH466" s="68">
        <v>3505</v>
      </c>
      <c r="BI466" s="88">
        <v>5.9143619999999997</v>
      </c>
      <c r="BJ466" s="12">
        <f>Table1[[#This Row],[Total (HRK million)                                  ]]*1000000/Table1[[#This Row],[Population 2014]]</f>
        <v>1687.4071326676176</v>
      </c>
      <c r="BK466" s="88">
        <v>7.6237170000000001</v>
      </c>
      <c r="BL466" s="12">
        <f>Table1[[#This Row],[Total (HRK million)    ]]*1000000/Table1[[#This Row],[Population 2014]]</f>
        <v>2175.09757489301</v>
      </c>
      <c r="BM466" s="88">
        <f>Table1[[#This Row],[Total (HRK million)                                  ]]-Table1[[#This Row],[Total (HRK million)    ]]</f>
        <v>-1.7093550000000004</v>
      </c>
      <c r="BN466" s="12">
        <f>Table1[[#This Row],[Total (HRK million)      ]]*1000000/Table1[[#This Row],[Population 2014]]</f>
        <v>-487.69044222539242</v>
      </c>
      <c r="BO466" s="94">
        <v>5</v>
      </c>
      <c r="BP466" s="53">
        <v>5</v>
      </c>
      <c r="BQ466" s="55">
        <v>5</v>
      </c>
      <c r="BR466" s="26">
        <v>5</v>
      </c>
      <c r="BS466" s="13">
        <v>5</v>
      </c>
      <c r="BT466" s="13">
        <v>5</v>
      </c>
      <c r="BU466" s="13">
        <v>3</v>
      </c>
      <c r="BV466" s="13">
        <v>1</v>
      </c>
      <c r="BW466" s="56">
        <v>0</v>
      </c>
    </row>
    <row r="467" spans="1:75" x14ac:dyDescent="0.25">
      <c r="A467" s="14" t="s">
        <v>607</v>
      </c>
      <c r="B467" s="15" t="s">
        <v>668</v>
      </c>
      <c r="C467" s="15" t="s">
        <v>5</v>
      </c>
      <c r="D467" s="45">
        <v>14792</v>
      </c>
      <c r="E467" s="44">
        <v>84.149646259999997</v>
      </c>
      <c r="F467" s="40">
        <f>Table1[[#This Row],[Total (HRK million)]]*1000000/Table1[[#This Row],[Population 2022]]</f>
        <v>5688.8619699837745</v>
      </c>
      <c r="G467" s="44">
        <v>77.295095430000003</v>
      </c>
      <c r="H467" s="40">
        <f>Table1[[#This Row],[Total (HRK million)                ]]*1000000/Table1[[#This Row],[Population 2022]]</f>
        <v>5225.4661594104928</v>
      </c>
      <c r="I467" s="44">
        <v>6.8545508299999831</v>
      </c>
      <c r="J467" s="40">
        <f>Table1[[#This Row],[Total (HRK million)                           ]]*1000000/Table1[[#This Row],[Population 2022]]</f>
        <v>463.39581057328172</v>
      </c>
      <c r="K467" s="45">
        <v>14602</v>
      </c>
      <c r="L467" s="44">
        <v>49.522840000000002</v>
      </c>
      <c r="M467" s="40">
        <f>Table1[[#This Row],[Total (HRK million)  ]]*1000000/Table1[[#This Row],[Population 2021]]</f>
        <v>3391.5107519517874</v>
      </c>
      <c r="N467" s="44">
        <v>51.758578</v>
      </c>
      <c r="O467" s="40">
        <f>Table1[[#This Row],[Total (HRK million)                 ]]*1000000/Table1[[#This Row],[Population 2021]]</f>
        <v>3544.622517463361</v>
      </c>
      <c r="P467" s="44">
        <v>-2.2357379999999978</v>
      </c>
      <c r="Q467" s="40">
        <f>Table1[[#This Row],[Total (HRK million)                            ]]*1000000/Table1[[#This Row],[Population 2021]]</f>
        <v>-153.11176551157359</v>
      </c>
      <c r="R467" s="64">
        <v>14773</v>
      </c>
      <c r="S467" s="35">
        <v>46.774493</v>
      </c>
      <c r="T467" s="36">
        <f>Table1[[#This Row],[Total (HRK million)   ]]*1000000/Table1[[#This Row],[Population 2020]]</f>
        <v>3166.2149191091858</v>
      </c>
      <c r="U467" s="35">
        <v>46.721290000000003</v>
      </c>
      <c r="V467" s="36">
        <f>Table1[[#This Row],[Total (HRK million)                  ]]*1000000/Table1[[#This Row],[Population 2020]]</f>
        <v>3162.6135517498137</v>
      </c>
      <c r="W467" s="35">
        <f>Table1[[#This Row],[Total (HRK million)   ]]-Table1[[#This Row],[Total (HRK million)                  ]]</f>
        <v>5.3202999999996337E-2</v>
      </c>
      <c r="X467" s="36">
        <f>Table1[[#This Row],[Total (HRK million)                             ]]*1000000/Table1[[#This Row],[Population 2020]]</f>
        <v>3.6013673593715789</v>
      </c>
      <c r="Y467" s="68">
        <v>14799</v>
      </c>
      <c r="Z467" s="7">
        <v>51.394508999999999</v>
      </c>
      <c r="AA467" s="6">
        <f>Table1[[#This Row],[Total (HRK million)                     ]]*1000000/Table1[[#This Row],[Population 2019                 ]]</f>
        <v>3472.8366105817959</v>
      </c>
      <c r="AB467" s="7">
        <v>53.142398</v>
      </c>
      <c r="AC467" s="6">
        <f>Table1[[#This Row],[Total (HRK million)                                   ]]*1000000/Table1[[#This Row],[Population 2019                 ]]</f>
        <v>3590.9451989999325</v>
      </c>
      <c r="AD467" s="7">
        <f>Table1[[#This Row],[Total (HRK million)                     ]]-Table1[[#This Row],[Total (HRK million)                                   ]]</f>
        <v>-1.7478890000000007</v>
      </c>
      <c r="AE467" s="8">
        <f>Table1[[#This Row],[Total (HRK million)                       ]]*1000000/Table1[[#This Row],[Population 2019                 ]]</f>
        <v>-118.10858841813641</v>
      </c>
      <c r="AF467" s="6">
        <v>14907</v>
      </c>
      <c r="AG467" s="7">
        <v>46.014797000000002</v>
      </c>
      <c r="AH467" s="6">
        <f>Table1[[#This Row],[Total (HRK million)                                 ]]*1000000/Table1[[#This Row],[Population 2018]]</f>
        <v>3086.7912390152278</v>
      </c>
      <c r="AI467" s="7">
        <v>43.895685</v>
      </c>
      <c r="AJ467" s="6">
        <f>Table1[[#This Row],[Total (HRK million)                                     ]]*1000000/Table1[[#This Row],[Population 2018]]</f>
        <v>2944.6357415979069</v>
      </c>
      <c r="AK467" s="7">
        <f>Table1[[#This Row],[Total (HRK million)                                 ]]-Table1[[#This Row],[Total (HRK million)                                     ]]</f>
        <v>2.1191120000000012</v>
      </c>
      <c r="AL467" s="8">
        <f>Table1[[#This Row],[Total (HRK million)                                      ]]*1000000/Table1[[#This Row],[Population 2018]]</f>
        <v>142.15549741732082</v>
      </c>
      <c r="AM467" s="9">
        <v>15040</v>
      </c>
      <c r="AN467" s="10">
        <v>29.603217999999998</v>
      </c>
      <c r="AO467" s="11">
        <f>Table1[[#This Row],[Total (HRK million)                                         ]]*1000000/Table1[[#This Row],[Population 2017               ]]</f>
        <v>1968.2990691489363</v>
      </c>
      <c r="AP467" s="10">
        <v>30.6586</v>
      </c>
      <c r="AQ467" s="11">
        <f>Table1[[#This Row],[Total (HRK million)                                          ]]*1000000/Table1[[#This Row],[Population 2017               ]]</f>
        <v>2038.4707446808511</v>
      </c>
      <c r="AR467" s="10">
        <f>Table1[[#This Row],[Total (HRK million)                                         ]]-Table1[[#This Row],[Total (HRK million)                                          ]]</f>
        <v>-1.0553820000000016</v>
      </c>
      <c r="AS467" s="11">
        <f>Table1[[#This Row],[Total (HRK million)                                                  ]]*1000000/Table1[[#This Row],[Population 2017               ]]</f>
        <v>-70.171675531915</v>
      </c>
      <c r="AT467" s="45">
        <v>15190</v>
      </c>
      <c r="AU467" s="46">
        <v>33.870435999999998</v>
      </c>
      <c r="AV467" s="13">
        <f>Table1[[#This Row],[Total (HRK million)                                ]]*1000000/Table1[[#This Row],[Population 2016]]</f>
        <v>2229.7851217906518</v>
      </c>
      <c r="AW467" s="46">
        <v>33.315531</v>
      </c>
      <c r="AX467" s="13">
        <f>Table1[[#This Row],[Total (HRK million)                                                        ]]*1000000/Table1[[#This Row],[Population 2016]]</f>
        <v>2193.2541803818303</v>
      </c>
      <c r="AY467" s="82">
        <f>Table1[[#This Row],[Total (HRK million)                                ]]-Table1[[#This Row],[Total (HRK million)                                                        ]]</f>
        <v>0.55490499999999798</v>
      </c>
      <c r="AZ467" s="13">
        <f>Table1[[#This Row],[Total (HRK million)                                                                      ]]*1000000/Table1[[#This Row],[Population 2016]]</f>
        <v>36.530941408821462</v>
      </c>
      <c r="BA467" s="68">
        <v>15377</v>
      </c>
      <c r="BB467" s="52">
        <v>31.341256000000001</v>
      </c>
      <c r="BC467" s="13">
        <f>Table1[[#This Row],[Total (HRK million)                                                           ]]*1000000/Table1[[#This Row],[Population 2015]]</f>
        <v>2038.1905443194382</v>
      </c>
      <c r="BD467" s="52">
        <v>28.103255000000001</v>
      </c>
      <c r="BE467" s="13">
        <f>Table1[[#This Row],[Total (HRK million) ]]*1000000/Table1[[#This Row],[Population 2015]]</f>
        <v>1827.6162450412955</v>
      </c>
      <c r="BF467" s="82">
        <f>Table1[[#This Row],[Total (HRK million)                                                           ]]-Table1[[#This Row],[Total (HRK million) ]]</f>
        <v>3.2380010000000006</v>
      </c>
      <c r="BG467" s="13">
        <f>Table1[[#This Row],[Total (HRK million)     ]]*1000000/Table1[[#This Row],[Population 2015]]</f>
        <v>210.57429927814272</v>
      </c>
      <c r="BH467" s="68">
        <v>15642</v>
      </c>
      <c r="BI467" s="88">
        <v>31.710653000000001</v>
      </c>
      <c r="BJ467" s="12">
        <f>Table1[[#This Row],[Total (HRK million)                                  ]]*1000000/Table1[[#This Row],[Population 2014]]</f>
        <v>2027.2761155862422</v>
      </c>
      <c r="BK467" s="88">
        <v>32.741092999999999</v>
      </c>
      <c r="BL467" s="12">
        <f>Table1[[#This Row],[Total (HRK million)    ]]*1000000/Table1[[#This Row],[Population 2014]]</f>
        <v>2093.1526019690577</v>
      </c>
      <c r="BM467" s="88">
        <f>Table1[[#This Row],[Total (HRK million)                                  ]]-Table1[[#This Row],[Total (HRK million)    ]]</f>
        <v>-1.0304399999999987</v>
      </c>
      <c r="BN467" s="12">
        <f>Table1[[#This Row],[Total (HRK million)      ]]*1000000/Table1[[#This Row],[Population 2014]]</f>
        <v>-65.876486382815415</v>
      </c>
      <c r="BO467" s="94">
        <v>5</v>
      </c>
      <c r="BP467" s="53">
        <v>5</v>
      </c>
      <c r="BQ467" s="55">
        <v>5</v>
      </c>
      <c r="BR467" s="26">
        <v>5</v>
      </c>
      <c r="BS467" s="13">
        <v>5</v>
      </c>
      <c r="BT467" s="13">
        <v>4</v>
      </c>
      <c r="BU467" s="13">
        <v>4</v>
      </c>
      <c r="BV467" s="13">
        <v>0</v>
      </c>
      <c r="BW467" s="56">
        <v>0</v>
      </c>
    </row>
    <row r="468" spans="1:75" x14ac:dyDescent="0.25">
      <c r="A468" s="14" t="s">
        <v>608</v>
      </c>
      <c r="B468" s="15" t="s">
        <v>672</v>
      </c>
      <c r="C468" s="15" t="s">
        <v>262</v>
      </c>
      <c r="D468" s="45">
        <v>4279</v>
      </c>
      <c r="E468" s="44">
        <v>13.959353940000002</v>
      </c>
      <c r="F468" s="40">
        <f>Table1[[#This Row],[Total (HRK million)]]*1000000/Table1[[#This Row],[Population 2022]]</f>
        <v>3262.2935125029217</v>
      </c>
      <c r="G468" s="44">
        <v>13.863177279999999</v>
      </c>
      <c r="H468" s="40">
        <f>Table1[[#This Row],[Total (HRK million)                ]]*1000000/Table1[[#This Row],[Population 2022]]</f>
        <v>3239.8170787567187</v>
      </c>
      <c r="I468" s="44">
        <v>9.6176660000002009E-2</v>
      </c>
      <c r="J468" s="40">
        <f>Table1[[#This Row],[Total (HRK million)                           ]]*1000000/Table1[[#This Row],[Population 2022]]</f>
        <v>22.476433746202854</v>
      </c>
      <c r="K468" s="45">
        <v>4343</v>
      </c>
      <c r="L468" s="44">
        <v>17.175236999999999</v>
      </c>
      <c r="M468" s="40">
        <f>Table1[[#This Row],[Total (HRK million)  ]]*1000000/Table1[[#This Row],[Population 2021]]</f>
        <v>3954.6942205848491</v>
      </c>
      <c r="N468" s="44">
        <v>19.004731</v>
      </c>
      <c r="O468" s="40">
        <f>Table1[[#This Row],[Total (HRK million)                 ]]*1000000/Table1[[#This Row],[Population 2021]]</f>
        <v>4375.9454294266634</v>
      </c>
      <c r="P468" s="44">
        <v>-1.8294940000000004</v>
      </c>
      <c r="Q468" s="40">
        <f>Table1[[#This Row],[Total (HRK million)                            ]]*1000000/Table1[[#This Row],[Population 2021]]</f>
        <v>-421.2512088418145</v>
      </c>
      <c r="R468" s="64">
        <v>4620</v>
      </c>
      <c r="S468" s="35">
        <v>22.174593999999999</v>
      </c>
      <c r="T468" s="36">
        <f>Table1[[#This Row],[Total (HRK million)   ]]*1000000/Table1[[#This Row],[Population 2020]]</f>
        <v>4799.6956709956712</v>
      </c>
      <c r="U468" s="35">
        <v>23.053646000000001</v>
      </c>
      <c r="V468" s="36">
        <f>Table1[[#This Row],[Total (HRK million)                  ]]*1000000/Table1[[#This Row],[Population 2020]]</f>
        <v>4989.9666666666662</v>
      </c>
      <c r="W468" s="35">
        <f>Table1[[#This Row],[Total (HRK million)   ]]-Table1[[#This Row],[Total (HRK million)                  ]]</f>
        <v>-0.8790520000000015</v>
      </c>
      <c r="X468" s="36">
        <f>Table1[[#This Row],[Total (HRK million)                             ]]*1000000/Table1[[#This Row],[Population 2020]]</f>
        <v>-190.270995670996</v>
      </c>
      <c r="Y468" s="68">
        <v>4669</v>
      </c>
      <c r="Z468" s="7">
        <v>15.325149</v>
      </c>
      <c r="AA468" s="6">
        <f>Table1[[#This Row],[Total (HRK million)                     ]]*1000000/Table1[[#This Row],[Population 2019                 ]]</f>
        <v>3282.3193403298351</v>
      </c>
      <c r="AB468" s="7">
        <v>18.474557000000001</v>
      </c>
      <c r="AC468" s="6">
        <f>Table1[[#This Row],[Total (HRK million)                                   ]]*1000000/Table1[[#This Row],[Population 2019                 ]]</f>
        <v>3956.8552152495181</v>
      </c>
      <c r="AD468" s="7">
        <f>Table1[[#This Row],[Total (HRK million)                     ]]-Table1[[#This Row],[Total (HRK million)                                   ]]</f>
        <v>-3.1494080000000011</v>
      </c>
      <c r="AE468" s="8">
        <f>Table1[[#This Row],[Total (HRK million)                       ]]*1000000/Table1[[#This Row],[Population 2019                 ]]</f>
        <v>-674.53587491968324</v>
      </c>
      <c r="AF468" s="6">
        <v>4702</v>
      </c>
      <c r="AG468" s="7">
        <v>12.4512</v>
      </c>
      <c r="AH468" s="6">
        <f>Table1[[#This Row],[Total (HRK million)                                 ]]*1000000/Table1[[#This Row],[Population 2018]]</f>
        <v>2648.0646533390045</v>
      </c>
      <c r="AI468" s="7">
        <v>11.552619999999999</v>
      </c>
      <c r="AJ468" s="6">
        <f>Table1[[#This Row],[Total (HRK million)                                     ]]*1000000/Table1[[#This Row],[Population 2018]]</f>
        <v>2456.9587409612932</v>
      </c>
      <c r="AK468" s="7">
        <f>Table1[[#This Row],[Total (HRK million)                                 ]]-Table1[[#This Row],[Total (HRK million)                                     ]]</f>
        <v>0.89858000000000082</v>
      </c>
      <c r="AL468" s="8">
        <f>Table1[[#This Row],[Total (HRK million)                                      ]]*1000000/Table1[[#This Row],[Population 2018]]</f>
        <v>191.10591237771177</v>
      </c>
      <c r="AM468" s="9">
        <v>4812</v>
      </c>
      <c r="AN468" s="10">
        <v>7.9261030000000003</v>
      </c>
      <c r="AO468" s="11">
        <f>Table1[[#This Row],[Total (HRK million)                                         ]]*1000000/Table1[[#This Row],[Population 2017               ]]</f>
        <v>1647.15357439734</v>
      </c>
      <c r="AP468" s="10">
        <v>6.9938279999999997</v>
      </c>
      <c r="AQ468" s="11">
        <f>Table1[[#This Row],[Total (HRK million)                                          ]]*1000000/Table1[[#This Row],[Population 2017               ]]</f>
        <v>1453.4139650872819</v>
      </c>
      <c r="AR468" s="10">
        <f>Table1[[#This Row],[Total (HRK million)                                         ]]-Table1[[#This Row],[Total (HRK million)                                          ]]</f>
        <v>0.93227500000000063</v>
      </c>
      <c r="AS468" s="11">
        <f>Table1[[#This Row],[Total (HRK million)                                                  ]]*1000000/Table1[[#This Row],[Population 2017               ]]</f>
        <v>193.73960931005831</v>
      </c>
      <c r="AT468" s="45">
        <v>4900</v>
      </c>
      <c r="AU468" s="46">
        <v>7.2761310000000003</v>
      </c>
      <c r="AV468" s="13">
        <f>Table1[[#This Row],[Total (HRK million)                                ]]*1000000/Table1[[#This Row],[Population 2016]]</f>
        <v>1484.9246938775509</v>
      </c>
      <c r="AW468" s="46">
        <v>7.697451</v>
      </c>
      <c r="AX468" s="13">
        <f>Table1[[#This Row],[Total (HRK million)                                                        ]]*1000000/Table1[[#This Row],[Population 2016]]</f>
        <v>1570.9083673469388</v>
      </c>
      <c r="AY468" s="82">
        <f>Table1[[#This Row],[Total (HRK million)                                ]]-Table1[[#This Row],[Total (HRK million)                                                        ]]</f>
        <v>-0.42131999999999969</v>
      </c>
      <c r="AZ468" s="13">
        <f>Table1[[#This Row],[Total (HRK million)                                                                      ]]*1000000/Table1[[#This Row],[Population 2016]]</f>
        <v>-85.983673469387696</v>
      </c>
      <c r="BA468" s="68">
        <v>4979</v>
      </c>
      <c r="BB468" s="52">
        <v>6.9965979999999997</v>
      </c>
      <c r="BC468" s="13">
        <f>Table1[[#This Row],[Total (HRK million)                                                           ]]*1000000/Table1[[#This Row],[Population 2015]]</f>
        <v>1405.2215304277968</v>
      </c>
      <c r="BD468" s="52">
        <v>5.4744970000000004</v>
      </c>
      <c r="BE468" s="13">
        <f>Table1[[#This Row],[Total (HRK million) ]]*1000000/Table1[[#This Row],[Population 2015]]</f>
        <v>1099.5173729664591</v>
      </c>
      <c r="BF468" s="82">
        <f>Table1[[#This Row],[Total (HRK million)                                                           ]]-Table1[[#This Row],[Total (HRK million) ]]</f>
        <v>1.5221009999999993</v>
      </c>
      <c r="BG468" s="13">
        <f>Table1[[#This Row],[Total (HRK million)     ]]*1000000/Table1[[#This Row],[Population 2015]]</f>
        <v>305.7041574613375</v>
      </c>
      <c r="BH468" s="68">
        <v>5044</v>
      </c>
      <c r="BI468" s="88">
        <v>4.507746</v>
      </c>
      <c r="BJ468" s="12">
        <f>Table1[[#This Row],[Total (HRK million)                                  ]]*1000000/Table1[[#This Row],[Population 2014]]</f>
        <v>893.68477398889775</v>
      </c>
      <c r="BK468" s="88">
        <v>3.914552</v>
      </c>
      <c r="BL468" s="12">
        <f>Table1[[#This Row],[Total (HRK million)    ]]*1000000/Table1[[#This Row],[Population 2014]]</f>
        <v>776.08088818398096</v>
      </c>
      <c r="BM468" s="88">
        <f>Table1[[#This Row],[Total (HRK million)                                  ]]-Table1[[#This Row],[Total (HRK million)    ]]</f>
        <v>0.593194</v>
      </c>
      <c r="BN468" s="12">
        <f>Table1[[#This Row],[Total (HRK million)      ]]*1000000/Table1[[#This Row],[Population 2014]]</f>
        <v>117.60388580491673</v>
      </c>
      <c r="BO468" s="94">
        <v>5</v>
      </c>
      <c r="BP468" s="53">
        <v>5</v>
      </c>
      <c r="BQ468" s="55">
        <v>5</v>
      </c>
      <c r="BR468" s="26">
        <v>5</v>
      </c>
      <c r="BS468" s="13">
        <v>5</v>
      </c>
      <c r="BT468" s="13">
        <v>5</v>
      </c>
      <c r="BU468" s="13">
        <v>4</v>
      </c>
      <c r="BV468" s="13">
        <v>2</v>
      </c>
      <c r="BW468" s="56">
        <v>1</v>
      </c>
    </row>
    <row r="469" spans="1:75" x14ac:dyDescent="0.25">
      <c r="A469" s="14" t="s">
        <v>608</v>
      </c>
      <c r="B469" s="15" t="s">
        <v>659</v>
      </c>
      <c r="C469" s="15" t="s">
        <v>546</v>
      </c>
      <c r="D469" s="45">
        <v>4843</v>
      </c>
      <c r="E469" s="44">
        <v>17.713608960000002</v>
      </c>
      <c r="F469" s="40">
        <f>Table1[[#This Row],[Total (HRK million)]]*1000000/Table1[[#This Row],[Population 2022]]</f>
        <v>3657.5694734668596</v>
      </c>
      <c r="G469" s="44">
        <v>13.58976972</v>
      </c>
      <c r="H469" s="40">
        <f>Table1[[#This Row],[Total (HRK million)                ]]*1000000/Table1[[#This Row],[Population 2022]]</f>
        <v>2806.0643650629772</v>
      </c>
      <c r="I469" s="44">
        <v>4.1238392400000023</v>
      </c>
      <c r="J469" s="40">
        <f>Table1[[#This Row],[Total (HRK million)                           ]]*1000000/Table1[[#This Row],[Population 2022]]</f>
        <v>851.50510840388245</v>
      </c>
      <c r="K469" s="45">
        <v>4929</v>
      </c>
      <c r="L469" s="44">
        <v>17.594774000000001</v>
      </c>
      <c r="M469" s="40">
        <f>Table1[[#This Row],[Total (HRK million)  ]]*1000000/Table1[[#This Row],[Population 2021]]</f>
        <v>3569.6437411239604</v>
      </c>
      <c r="N469" s="44">
        <v>12.021837</v>
      </c>
      <c r="O469" s="40">
        <f>Table1[[#This Row],[Total (HRK million)                 ]]*1000000/Table1[[#This Row],[Population 2021]]</f>
        <v>2439.0012172854535</v>
      </c>
      <c r="P469" s="44">
        <v>5.5729370000000014</v>
      </c>
      <c r="Q469" s="40">
        <f>Table1[[#This Row],[Total (HRK million)                            ]]*1000000/Table1[[#This Row],[Population 2021]]</f>
        <v>1130.642523838507</v>
      </c>
      <c r="R469" s="64">
        <v>4928</v>
      </c>
      <c r="S469" s="35">
        <v>10.989623999999999</v>
      </c>
      <c r="T469" s="36">
        <f>Table1[[#This Row],[Total (HRK million)   ]]*1000000/Table1[[#This Row],[Population 2020]]</f>
        <v>2230.0373376623374</v>
      </c>
      <c r="U469" s="35">
        <v>10.971876999999999</v>
      </c>
      <c r="V469" s="36">
        <f>Table1[[#This Row],[Total (HRK million)                  ]]*1000000/Table1[[#This Row],[Population 2020]]</f>
        <v>2226.4360795454545</v>
      </c>
      <c r="W469" s="35">
        <f>Table1[[#This Row],[Total (HRK million)   ]]-Table1[[#This Row],[Total (HRK million)                  ]]</f>
        <v>1.7746999999999957E-2</v>
      </c>
      <c r="X469" s="36">
        <f>Table1[[#This Row],[Total (HRK million)                             ]]*1000000/Table1[[#This Row],[Population 2020]]</f>
        <v>3.6012581168831082</v>
      </c>
      <c r="Y469" s="68">
        <v>4956</v>
      </c>
      <c r="Z469" s="7">
        <v>12.733027999999999</v>
      </c>
      <c r="AA469" s="6">
        <f>Table1[[#This Row],[Total (HRK million)                     ]]*1000000/Table1[[#This Row],[Population 2019                 ]]</f>
        <v>2569.2146892655369</v>
      </c>
      <c r="AB469" s="7">
        <v>13.518236999999999</v>
      </c>
      <c r="AC469" s="6">
        <f>Table1[[#This Row],[Total (HRK million)                                   ]]*1000000/Table1[[#This Row],[Population 2019                 ]]</f>
        <v>2727.6507263922517</v>
      </c>
      <c r="AD469" s="7">
        <f>Table1[[#This Row],[Total (HRK million)                     ]]-Table1[[#This Row],[Total (HRK million)                                   ]]</f>
        <v>-0.78520900000000005</v>
      </c>
      <c r="AE469" s="8">
        <f>Table1[[#This Row],[Total (HRK million)                       ]]*1000000/Table1[[#This Row],[Population 2019                 ]]</f>
        <v>-158.43603712671509</v>
      </c>
      <c r="AF469" s="6">
        <v>4968</v>
      </c>
      <c r="AG469" s="7">
        <v>10.111518999999999</v>
      </c>
      <c r="AH469" s="6">
        <f>Table1[[#This Row],[Total (HRK million)                                 ]]*1000000/Table1[[#This Row],[Population 2018]]</f>
        <v>2035.3299114331724</v>
      </c>
      <c r="AI469" s="7">
        <v>8.9193280000000001</v>
      </c>
      <c r="AJ469" s="6">
        <f>Table1[[#This Row],[Total (HRK million)                                     ]]*1000000/Table1[[#This Row],[Population 2018]]</f>
        <v>1795.3558776167472</v>
      </c>
      <c r="AK469" s="7">
        <f>Table1[[#This Row],[Total (HRK million)                                 ]]-Table1[[#This Row],[Total (HRK million)                                     ]]</f>
        <v>1.1921909999999993</v>
      </c>
      <c r="AL469" s="8">
        <f>Table1[[#This Row],[Total (HRK million)                                      ]]*1000000/Table1[[#This Row],[Population 2018]]</f>
        <v>239.97403381642499</v>
      </c>
      <c r="AM469" s="9">
        <v>5030</v>
      </c>
      <c r="AN469" s="10">
        <v>6.6394869999999999</v>
      </c>
      <c r="AO469" s="11">
        <f>Table1[[#This Row],[Total (HRK million)                                         ]]*1000000/Table1[[#This Row],[Population 2017               ]]</f>
        <v>1319.9775347912525</v>
      </c>
      <c r="AP469" s="10">
        <v>6.6363190000000003</v>
      </c>
      <c r="AQ469" s="11">
        <f>Table1[[#This Row],[Total (HRK million)                                          ]]*1000000/Table1[[#This Row],[Population 2017               ]]</f>
        <v>1319.3477137176938</v>
      </c>
      <c r="AR469" s="10">
        <f>Table1[[#This Row],[Total (HRK million)                                         ]]-Table1[[#This Row],[Total (HRK million)                                          ]]</f>
        <v>3.1679999999996156E-3</v>
      </c>
      <c r="AS469" s="11">
        <f>Table1[[#This Row],[Total (HRK million)                                                  ]]*1000000/Table1[[#This Row],[Population 2017               ]]</f>
        <v>0.62982107355857175</v>
      </c>
      <c r="AT469" s="45">
        <v>5096</v>
      </c>
      <c r="AU469" s="46">
        <v>7.0030429999999999</v>
      </c>
      <c r="AV469" s="13">
        <f>Table1[[#This Row],[Total (HRK million)                                ]]*1000000/Table1[[#This Row],[Population 2016]]</f>
        <v>1374.223508634223</v>
      </c>
      <c r="AW469" s="46">
        <v>6.465395</v>
      </c>
      <c r="AX469" s="13">
        <f>Table1[[#This Row],[Total (HRK million)                                                        ]]*1000000/Table1[[#This Row],[Population 2016]]</f>
        <v>1268.7195839874412</v>
      </c>
      <c r="AY469" s="82">
        <f>Table1[[#This Row],[Total (HRK million)                                ]]-Table1[[#This Row],[Total (HRK million)                                                        ]]</f>
        <v>0.5376479999999999</v>
      </c>
      <c r="AZ469" s="13">
        <f>Table1[[#This Row],[Total (HRK million)                                                                      ]]*1000000/Table1[[#This Row],[Population 2016]]</f>
        <v>105.50392464678177</v>
      </c>
      <c r="BA469" s="68">
        <v>5164</v>
      </c>
      <c r="BB469" s="52">
        <v>5.8836040000000001</v>
      </c>
      <c r="BC469" s="13">
        <f>Table1[[#This Row],[Total (HRK million)                                                           ]]*1000000/Table1[[#This Row],[Population 2015]]</f>
        <v>1139.3501161890008</v>
      </c>
      <c r="BD469" s="52">
        <v>8.3058540000000001</v>
      </c>
      <c r="BE469" s="13">
        <f>Table1[[#This Row],[Total (HRK million) ]]*1000000/Table1[[#This Row],[Population 2015]]</f>
        <v>1608.4147947327654</v>
      </c>
      <c r="BF469" s="82">
        <f>Table1[[#This Row],[Total (HRK million)                                                           ]]-Table1[[#This Row],[Total (HRK million) ]]</f>
        <v>-2.42225</v>
      </c>
      <c r="BG469" s="13">
        <f>Table1[[#This Row],[Total (HRK million)     ]]*1000000/Table1[[#This Row],[Population 2015]]</f>
        <v>-469.0646785437645</v>
      </c>
      <c r="BH469" s="68">
        <v>5161</v>
      </c>
      <c r="BI469" s="88">
        <v>10.785138</v>
      </c>
      <c r="BJ469" s="12">
        <f>Table1[[#This Row],[Total (HRK million)                                  ]]*1000000/Table1[[#This Row],[Population 2014]]</f>
        <v>2089.7380352644836</v>
      </c>
      <c r="BK469" s="88">
        <v>11.470176</v>
      </c>
      <c r="BL469" s="12">
        <f>Table1[[#This Row],[Total (HRK million)    ]]*1000000/Table1[[#This Row],[Population 2014]]</f>
        <v>2222.471614028289</v>
      </c>
      <c r="BM469" s="88">
        <f>Table1[[#This Row],[Total (HRK million)                                  ]]-Table1[[#This Row],[Total (HRK million)    ]]</f>
        <v>-0.68503800000000048</v>
      </c>
      <c r="BN469" s="12">
        <f>Table1[[#This Row],[Total (HRK million)      ]]*1000000/Table1[[#This Row],[Population 2014]]</f>
        <v>-132.73357876380555</v>
      </c>
      <c r="BO469" s="94">
        <v>5</v>
      </c>
      <c r="BP469" s="53">
        <v>4</v>
      </c>
      <c r="BQ469" s="55">
        <v>5</v>
      </c>
      <c r="BR469" s="26">
        <v>4</v>
      </c>
      <c r="BS469" s="13">
        <v>5</v>
      </c>
      <c r="BT469" s="13">
        <v>3</v>
      </c>
      <c r="BU469" s="13">
        <v>2</v>
      </c>
      <c r="BV469" s="13">
        <v>2</v>
      </c>
      <c r="BW469" s="56">
        <v>1</v>
      </c>
    </row>
    <row r="470" spans="1:75" x14ac:dyDescent="0.25">
      <c r="A470" s="14" t="s">
        <v>608</v>
      </c>
      <c r="B470" s="15" t="s">
        <v>661</v>
      </c>
      <c r="C470" s="15" t="s">
        <v>187</v>
      </c>
      <c r="D470" s="47">
        <v>5617</v>
      </c>
      <c r="E470" s="46">
        <v>25.071485129999999</v>
      </c>
      <c r="F470" s="36">
        <f>Table1[[#This Row],[Total (HRK million)]]*1000000/Table1[[#This Row],[Population 2022]]</f>
        <v>4463.5010023144023</v>
      </c>
      <c r="G470" s="46">
        <v>17.578050830000002</v>
      </c>
      <c r="H470" s="36">
        <f>Table1[[#This Row],[Total (HRK million)                ]]*1000000/Table1[[#This Row],[Population 2022]]</f>
        <v>3129.4375698771591</v>
      </c>
      <c r="I470" s="46">
        <v>7.493434299999997</v>
      </c>
      <c r="J470" s="36">
        <f>Table1[[#This Row],[Total (HRK million)                           ]]*1000000/Table1[[#This Row],[Population 2022]]</f>
        <v>1334.0634324372436</v>
      </c>
      <c r="K470" s="47">
        <v>5659</v>
      </c>
      <c r="L470" s="46">
        <v>14.225242</v>
      </c>
      <c r="M470" s="36">
        <f>Table1[[#This Row],[Total (HRK million)  ]]*1000000/Table1[[#This Row],[Population 2021]]</f>
        <v>2513.7377628556283</v>
      </c>
      <c r="N470" s="46">
        <v>18.767113999999999</v>
      </c>
      <c r="O470" s="36">
        <f>Table1[[#This Row],[Total (HRK million)                 ]]*1000000/Table1[[#This Row],[Population 2021]]</f>
        <v>3316.3304470754551</v>
      </c>
      <c r="P470" s="46">
        <v>-4.5418719999999997</v>
      </c>
      <c r="Q470" s="36">
        <f>Table1[[#This Row],[Total (HRK million)                            ]]*1000000/Table1[[#This Row],[Population 2021]]</f>
        <v>-802.59268421982688</v>
      </c>
      <c r="R470" s="64">
        <v>5870</v>
      </c>
      <c r="S470" s="35">
        <v>17.099627000000002</v>
      </c>
      <c r="T470" s="36">
        <f>Table1[[#This Row],[Total (HRK million)   ]]*1000000/Table1[[#This Row],[Population 2020]]</f>
        <v>2913.0540034071551</v>
      </c>
      <c r="U470" s="35">
        <v>23.559851999999999</v>
      </c>
      <c r="V470" s="36">
        <f>Table1[[#This Row],[Total (HRK million)                  ]]*1000000/Table1[[#This Row],[Population 2020]]</f>
        <v>4013.6034071550257</v>
      </c>
      <c r="W470" s="35">
        <f>Table1[[#This Row],[Total (HRK million)   ]]-Table1[[#This Row],[Total (HRK million)                  ]]</f>
        <v>-6.4602249999999977</v>
      </c>
      <c r="X470" s="36">
        <f>Table1[[#This Row],[Total (HRK million)                             ]]*1000000/Table1[[#This Row],[Population 2020]]</f>
        <v>-1100.54940374787</v>
      </c>
      <c r="Y470" s="68">
        <v>5966</v>
      </c>
      <c r="Z470" s="7">
        <v>13.401806000000001</v>
      </c>
      <c r="AA470" s="6">
        <f>Table1[[#This Row],[Total (HRK million)                     ]]*1000000/Table1[[#This Row],[Population 2019                 ]]</f>
        <v>2246.3637277908147</v>
      </c>
      <c r="AB470" s="7">
        <v>16.408705999999999</v>
      </c>
      <c r="AC470" s="6">
        <f>Table1[[#This Row],[Total (HRK million)                                   ]]*1000000/Table1[[#This Row],[Population 2019                 ]]</f>
        <v>2750.3697619845789</v>
      </c>
      <c r="AD470" s="7">
        <f>Table1[[#This Row],[Total (HRK million)                     ]]-Table1[[#This Row],[Total (HRK million)                                   ]]</f>
        <v>-3.0068999999999981</v>
      </c>
      <c r="AE470" s="8">
        <f>Table1[[#This Row],[Total (HRK million)                       ]]*1000000/Table1[[#This Row],[Population 2019                 ]]</f>
        <v>-504.00603419376438</v>
      </c>
      <c r="AF470" s="6">
        <v>5987</v>
      </c>
      <c r="AG470" s="7">
        <v>12.266517</v>
      </c>
      <c r="AH470" s="6">
        <f>Table1[[#This Row],[Total (HRK million)                                 ]]*1000000/Table1[[#This Row],[Population 2018]]</f>
        <v>2048.8586938366461</v>
      </c>
      <c r="AI470" s="7">
        <v>12.524383</v>
      </c>
      <c r="AJ470" s="6">
        <f>Table1[[#This Row],[Total (HRK million)                                     ]]*1000000/Table1[[#This Row],[Population 2018]]</f>
        <v>2091.9296809754469</v>
      </c>
      <c r="AK470" s="7">
        <f>Table1[[#This Row],[Total (HRK million)                                 ]]-Table1[[#This Row],[Total (HRK million)                                     ]]</f>
        <v>-0.25786599999999993</v>
      </c>
      <c r="AL470" s="8">
        <f>Table1[[#This Row],[Total (HRK million)                                      ]]*1000000/Table1[[#This Row],[Population 2018]]</f>
        <v>-43.070987138800724</v>
      </c>
      <c r="AM470" s="9">
        <v>5997</v>
      </c>
      <c r="AN470" s="10">
        <v>10.270104</v>
      </c>
      <c r="AO470" s="11">
        <f>Table1[[#This Row],[Total (HRK million)                                         ]]*1000000/Table1[[#This Row],[Population 2017               ]]</f>
        <v>1712.5402701350674</v>
      </c>
      <c r="AP470" s="10">
        <v>10.480625</v>
      </c>
      <c r="AQ470" s="11">
        <f>Table1[[#This Row],[Total (HRK million)                                          ]]*1000000/Table1[[#This Row],[Population 2017               ]]</f>
        <v>1747.6446556611638</v>
      </c>
      <c r="AR470" s="10">
        <f>Table1[[#This Row],[Total (HRK million)                                         ]]-Table1[[#This Row],[Total (HRK million)                                          ]]</f>
        <v>-0.21052099999999996</v>
      </c>
      <c r="AS470" s="11">
        <f>Table1[[#This Row],[Total (HRK million)                                                  ]]*1000000/Table1[[#This Row],[Population 2017               ]]</f>
        <v>-35.10438552609638</v>
      </c>
      <c r="AT470" s="45">
        <v>6008</v>
      </c>
      <c r="AU470" s="46">
        <v>9.795458</v>
      </c>
      <c r="AV470" s="13">
        <f>Table1[[#This Row],[Total (HRK million)                                ]]*1000000/Table1[[#This Row],[Population 2016]]</f>
        <v>1630.4024633821571</v>
      </c>
      <c r="AW470" s="46">
        <v>8.8991129999999998</v>
      </c>
      <c r="AX470" s="13">
        <f>Table1[[#This Row],[Total (HRK million)                                                        ]]*1000000/Table1[[#This Row],[Population 2016]]</f>
        <v>1481.210552596538</v>
      </c>
      <c r="AY470" s="82">
        <f>Table1[[#This Row],[Total (HRK million)                                ]]-Table1[[#This Row],[Total (HRK million)                                                        ]]</f>
        <v>0.89634500000000017</v>
      </c>
      <c r="AZ470" s="13">
        <f>Table1[[#This Row],[Total (HRK million)                                                                      ]]*1000000/Table1[[#This Row],[Population 2016]]</f>
        <v>149.1919107856192</v>
      </c>
      <c r="BA470" s="68">
        <v>6063</v>
      </c>
      <c r="BB470" s="52">
        <v>8.9829419999999995</v>
      </c>
      <c r="BC470" s="13">
        <f>Table1[[#This Row],[Total (HRK million)                                                           ]]*1000000/Table1[[#This Row],[Population 2015]]</f>
        <v>1481.6001979218208</v>
      </c>
      <c r="BD470" s="52">
        <v>8.360849</v>
      </c>
      <c r="BE470" s="13">
        <f>Table1[[#This Row],[Total (HRK million) ]]*1000000/Table1[[#This Row],[Population 2015]]</f>
        <v>1378.9953818241795</v>
      </c>
      <c r="BF470" s="82">
        <f>Table1[[#This Row],[Total (HRK million)                                                           ]]-Table1[[#This Row],[Total (HRK million) ]]</f>
        <v>0.62209299999999956</v>
      </c>
      <c r="BG470" s="13">
        <f>Table1[[#This Row],[Total (HRK million)     ]]*1000000/Table1[[#This Row],[Population 2015]]</f>
        <v>102.60481609764136</v>
      </c>
      <c r="BH470" s="68">
        <v>6104</v>
      </c>
      <c r="BI470" s="88">
        <v>10.198282000000001</v>
      </c>
      <c r="BJ470" s="12">
        <f>Table1[[#This Row],[Total (HRK million)                                  ]]*1000000/Table1[[#This Row],[Population 2014]]</f>
        <v>1670.7539318479685</v>
      </c>
      <c r="BK470" s="88">
        <v>9.4646399999999993</v>
      </c>
      <c r="BL470" s="12">
        <f>Table1[[#This Row],[Total (HRK million)    ]]*1000000/Table1[[#This Row],[Population 2014]]</f>
        <v>1550.5635648754915</v>
      </c>
      <c r="BM470" s="88">
        <f>Table1[[#This Row],[Total (HRK million)                                  ]]-Table1[[#This Row],[Total (HRK million)    ]]</f>
        <v>0.73364200000000146</v>
      </c>
      <c r="BN470" s="12">
        <f>Table1[[#This Row],[Total (HRK million)      ]]*1000000/Table1[[#This Row],[Population 2014]]</f>
        <v>120.19036697247731</v>
      </c>
      <c r="BO470" s="94">
        <v>4</v>
      </c>
      <c r="BP470" s="53">
        <v>5</v>
      </c>
      <c r="BQ470" s="55">
        <v>4</v>
      </c>
      <c r="BR470" s="26">
        <v>4</v>
      </c>
      <c r="BS470" s="13">
        <v>2</v>
      </c>
      <c r="BT470" s="13">
        <v>4</v>
      </c>
      <c r="BU470" s="13">
        <v>5</v>
      </c>
      <c r="BV470" s="13">
        <v>5</v>
      </c>
      <c r="BW470" s="56">
        <v>4</v>
      </c>
    </row>
    <row r="471" spans="1:75" x14ac:dyDescent="0.25">
      <c r="A471" s="14" t="s">
        <v>608</v>
      </c>
      <c r="B471" s="15" t="s">
        <v>671</v>
      </c>
      <c r="C471" s="15" t="s">
        <v>509</v>
      </c>
      <c r="D471" s="45">
        <v>953</v>
      </c>
      <c r="E471" s="44">
        <v>8.2899522000000001</v>
      </c>
      <c r="F471" s="40">
        <f>Table1[[#This Row],[Total (HRK million)]]*1000000/Table1[[#This Row],[Population 2022]]</f>
        <v>8698.7955928646388</v>
      </c>
      <c r="G471" s="44">
        <v>5.8666601999999992</v>
      </c>
      <c r="H471" s="40">
        <f>Table1[[#This Row],[Total (HRK million)                ]]*1000000/Table1[[#This Row],[Population 2022]]</f>
        <v>6155.9918153200415</v>
      </c>
      <c r="I471" s="44">
        <v>2.4232920000000009</v>
      </c>
      <c r="J471" s="40">
        <f>Table1[[#This Row],[Total (HRK million)                           ]]*1000000/Table1[[#This Row],[Population 2022]]</f>
        <v>2542.8037775445969</v>
      </c>
      <c r="K471" s="45">
        <v>960</v>
      </c>
      <c r="L471" s="44">
        <v>6.1919009999999997</v>
      </c>
      <c r="M471" s="40">
        <f>Table1[[#This Row],[Total (HRK million)  ]]*1000000/Table1[[#This Row],[Population 2021]]</f>
        <v>6449.8968750000004</v>
      </c>
      <c r="N471" s="44">
        <v>5.1650580000000001</v>
      </c>
      <c r="O471" s="40">
        <f>Table1[[#This Row],[Total (HRK million)                 ]]*1000000/Table1[[#This Row],[Population 2021]]</f>
        <v>5380.2687500000002</v>
      </c>
      <c r="P471" s="44">
        <v>1.0268429999999995</v>
      </c>
      <c r="Q471" s="40">
        <f>Table1[[#This Row],[Total (HRK million)                            ]]*1000000/Table1[[#This Row],[Population 2021]]</f>
        <v>1069.6281249999995</v>
      </c>
      <c r="R471" s="64">
        <v>1008</v>
      </c>
      <c r="S471" s="35">
        <v>5.4852189999999998</v>
      </c>
      <c r="T471" s="36">
        <f>Table1[[#This Row],[Total (HRK million)   ]]*1000000/Table1[[#This Row],[Population 2020]]</f>
        <v>5441.6855158730159</v>
      </c>
      <c r="U471" s="35">
        <v>7.1204429999999999</v>
      </c>
      <c r="V471" s="36">
        <f>Table1[[#This Row],[Total (HRK million)                  ]]*1000000/Table1[[#This Row],[Population 2020]]</f>
        <v>7063.9315476190477</v>
      </c>
      <c r="W471" s="35">
        <f>Table1[[#This Row],[Total (HRK million)   ]]-Table1[[#This Row],[Total (HRK million)                  ]]</f>
        <v>-1.635224</v>
      </c>
      <c r="X471" s="36">
        <f>Table1[[#This Row],[Total (HRK million)                             ]]*1000000/Table1[[#This Row],[Population 2020]]</f>
        <v>-1622.2460317460318</v>
      </c>
      <c r="Y471" s="68">
        <v>1023</v>
      </c>
      <c r="Z471" s="7">
        <v>4.3062690000000003</v>
      </c>
      <c r="AA471" s="6">
        <f>Table1[[#This Row],[Total (HRK million)                     ]]*1000000/Table1[[#This Row],[Population 2019                 ]]</f>
        <v>4209.4516129032254</v>
      </c>
      <c r="AB471" s="7">
        <v>4.3934949999999997</v>
      </c>
      <c r="AC471" s="6">
        <f>Table1[[#This Row],[Total (HRK million)                                   ]]*1000000/Table1[[#This Row],[Population 2019                 ]]</f>
        <v>4294.7165200391009</v>
      </c>
      <c r="AD471" s="7">
        <f>Table1[[#This Row],[Total (HRK million)                     ]]-Table1[[#This Row],[Total (HRK million)                                   ]]</f>
        <v>-8.722599999999936E-2</v>
      </c>
      <c r="AE471" s="8">
        <f>Table1[[#This Row],[Total (HRK million)                       ]]*1000000/Table1[[#This Row],[Population 2019                 ]]</f>
        <v>-85.264907135874253</v>
      </c>
      <c r="AF471" s="6">
        <v>1033</v>
      </c>
      <c r="AG471" s="7">
        <v>6.9932420000000004</v>
      </c>
      <c r="AH471" s="6">
        <f>Table1[[#This Row],[Total (HRK million)                                 ]]*1000000/Table1[[#This Row],[Population 2018]]</f>
        <v>6769.837366892546</v>
      </c>
      <c r="AI471" s="7">
        <v>4.7705039999999999</v>
      </c>
      <c r="AJ471" s="6">
        <f>Table1[[#This Row],[Total (HRK million)                                     ]]*1000000/Table1[[#This Row],[Population 2018]]</f>
        <v>4618.1064859632143</v>
      </c>
      <c r="AK471" s="7">
        <f>Table1[[#This Row],[Total (HRK million)                                 ]]-Table1[[#This Row],[Total (HRK million)                                     ]]</f>
        <v>2.2227380000000005</v>
      </c>
      <c r="AL471" s="8">
        <f>Table1[[#This Row],[Total (HRK million)                                      ]]*1000000/Table1[[#This Row],[Population 2018]]</f>
        <v>2151.7308809293327</v>
      </c>
      <c r="AM471" s="9">
        <v>1038</v>
      </c>
      <c r="AN471" s="10">
        <v>4.1630940000000001</v>
      </c>
      <c r="AO471" s="11">
        <f>Table1[[#This Row],[Total (HRK million)                                         ]]*1000000/Table1[[#This Row],[Population 2017               ]]</f>
        <v>4010.6878612716764</v>
      </c>
      <c r="AP471" s="10">
        <v>5.045083</v>
      </c>
      <c r="AQ471" s="11">
        <f>Table1[[#This Row],[Total (HRK million)                                          ]]*1000000/Table1[[#This Row],[Population 2017               ]]</f>
        <v>4860.3882466281311</v>
      </c>
      <c r="AR471" s="10">
        <f>Table1[[#This Row],[Total (HRK million)                                         ]]-Table1[[#This Row],[Total (HRK million)                                          ]]</f>
        <v>-0.88198899999999991</v>
      </c>
      <c r="AS471" s="11">
        <f>Table1[[#This Row],[Total (HRK million)                                                  ]]*1000000/Table1[[#This Row],[Population 2017               ]]</f>
        <v>-849.7003853564546</v>
      </c>
      <c r="AT471" s="45">
        <v>1053</v>
      </c>
      <c r="AU471" s="46">
        <v>8.3683040000000002</v>
      </c>
      <c r="AV471" s="13">
        <f>Table1[[#This Row],[Total (HRK million)                                ]]*1000000/Table1[[#This Row],[Population 2016]]</f>
        <v>7947.1073124406457</v>
      </c>
      <c r="AW471" s="46">
        <v>4.7298390000000001</v>
      </c>
      <c r="AX471" s="13">
        <f>Table1[[#This Row],[Total (HRK million)                                                        ]]*1000000/Table1[[#This Row],[Population 2016]]</f>
        <v>4491.7749287749284</v>
      </c>
      <c r="AY471" s="82">
        <f>Table1[[#This Row],[Total (HRK million)                                ]]-Table1[[#This Row],[Total (HRK million)                                                        ]]</f>
        <v>3.6384650000000001</v>
      </c>
      <c r="AZ471" s="13">
        <f>Table1[[#This Row],[Total (HRK million)                                                                      ]]*1000000/Table1[[#This Row],[Population 2016]]</f>
        <v>3455.3323836657169</v>
      </c>
      <c r="BA471" s="68">
        <v>1041</v>
      </c>
      <c r="BB471" s="52">
        <v>4.8885630000000004</v>
      </c>
      <c r="BC471" s="13">
        <f>Table1[[#This Row],[Total (HRK million)                                                           ]]*1000000/Table1[[#This Row],[Population 2015]]</f>
        <v>4696.0259365994234</v>
      </c>
      <c r="BD471" s="52">
        <v>5.0667119999999999</v>
      </c>
      <c r="BE471" s="13">
        <f>Table1[[#This Row],[Total (HRK million) ]]*1000000/Table1[[#This Row],[Population 2015]]</f>
        <v>4867.158501440922</v>
      </c>
      <c r="BF471" s="82">
        <f>Table1[[#This Row],[Total (HRK million)                                                           ]]-Table1[[#This Row],[Total (HRK million) ]]</f>
        <v>-0.17814899999999945</v>
      </c>
      <c r="BG471" s="13">
        <f>Table1[[#This Row],[Total (HRK million)     ]]*1000000/Table1[[#This Row],[Population 2015]]</f>
        <v>-171.13256484149804</v>
      </c>
      <c r="BH471" s="68">
        <v>1026</v>
      </c>
      <c r="BI471" s="88">
        <v>5.7653530000000002</v>
      </c>
      <c r="BJ471" s="12">
        <f>Table1[[#This Row],[Total (HRK million)                                  ]]*1000000/Table1[[#This Row],[Population 2014]]</f>
        <v>5619.2524366471735</v>
      </c>
      <c r="BK471" s="88">
        <v>5.854546</v>
      </c>
      <c r="BL471" s="12">
        <f>Table1[[#This Row],[Total (HRK million)    ]]*1000000/Table1[[#This Row],[Population 2014]]</f>
        <v>5706.1851851851852</v>
      </c>
      <c r="BM471" s="88">
        <f>Table1[[#This Row],[Total (HRK million)                                  ]]-Table1[[#This Row],[Total (HRK million)    ]]</f>
        <v>-8.9192999999999856E-2</v>
      </c>
      <c r="BN471" s="12">
        <f>Table1[[#This Row],[Total (HRK million)      ]]*1000000/Table1[[#This Row],[Population 2014]]</f>
        <v>-86.932748538011552</v>
      </c>
      <c r="BO471" s="94">
        <v>5</v>
      </c>
      <c r="BP471" s="53">
        <v>5</v>
      </c>
      <c r="BQ471" s="55">
        <v>5</v>
      </c>
      <c r="BR471" s="26">
        <v>5</v>
      </c>
      <c r="BS471" s="13">
        <v>4</v>
      </c>
      <c r="BT471" s="13">
        <v>3</v>
      </c>
      <c r="BU471" s="13">
        <v>3</v>
      </c>
      <c r="BV471" s="13">
        <v>3</v>
      </c>
      <c r="BW471" s="56">
        <v>1</v>
      </c>
    </row>
    <row r="472" spans="1:75" x14ac:dyDescent="0.25">
      <c r="A472" s="14" t="s">
        <v>608</v>
      </c>
      <c r="B472" s="15" t="s">
        <v>659</v>
      </c>
      <c r="C472" s="15" t="s">
        <v>547</v>
      </c>
      <c r="D472" s="47">
        <v>2360</v>
      </c>
      <c r="E472" s="46">
        <v>10.637465809999998</v>
      </c>
      <c r="F472" s="36">
        <f>Table1[[#This Row],[Total (HRK million)]]*1000000/Table1[[#This Row],[Population 2022]]</f>
        <v>4507.4007669491521</v>
      </c>
      <c r="G472" s="46">
        <v>9.8787074399999995</v>
      </c>
      <c r="H472" s="36">
        <f>Table1[[#This Row],[Total (HRK million)                ]]*1000000/Table1[[#This Row],[Population 2022]]</f>
        <v>4185.8929830508469</v>
      </c>
      <c r="I472" s="46">
        <v>0.75875836999999913</v>
      </c>
      <c r="J472" s="36">
        <f>Table1[[#This Row],[Total (HRK million)                           ]]*1000000/Table1[[#This Row],[Population 2022]]</f>
        <v>321.50778389830475</v>
      </c>
      <c r="K472" s="47">
        <v>2391</v>
      </c>
      <c r="L472" s="46">
        <v>7.847601</v>
      </c>
      <c r="M472" s="36">
        <f>Table1[[#This Row],[Total (HRK million)  ]]*1000000/Table1[[#This Row],[Population 2021]]</f>
        <v>3282.141781681305</v>
      </c>
      <c r="N472" s="46">
        <v>10.835864000000001</v>
      </c>
      <c r="O472" s="36">
        <f>Table1[[#This Row],[Total (HRK million)                 ]]*1000000/Table1[[#This Row],[Population 2021]]</f>
        <v>4531.9381012128815</v>
      </c>
      <c r="P472" s="46">
        <v>-2.9882630000000008</v>
      </c>
      <c r="Q472" s="36">
        <f>Table1[[#This Row],[Total (HRK million)                            ]]*1000000/Table1[[#This Row],[Population 2021]]</f>
        <v>-1249.7963195315772</v>
      </c>
      <c r="R472" s="64">
        <v>2430</v>
      </c>
      <c r="S472" s="35">
        <v>7.8337969999999997</v>
      </c>
      <c r="T472" s="36">
        <f>Table1[[#This Row],[Total (HRK million)   ]]*1000000/Table1[[#This Row],[Population 2020]]</f>
        <v>3223.7847736625513</v>
      </c>
      <c r="U472" s="35">
        <v>5.5389470000000003</v>
      </c>
      <c r="V472" s="36">
        <f>Table1[[#This Row],[Total (HRK million)                  ]]*1000000/Table1[[#This Row],[Population 2020]]</f>
        <v>2279.4020576131688</v>
      </c>
      <c r="W472" s="35">
        <f>Table1[[#This Row],[Total (HRK million)   ]]-Table1[[#This Row],[Total (HRK million)                  ]]</f>
        <v>2.2948499999999994</v>
      </c>
      <c r="X472" s="36">
        <f>Table1[[#This Row],[Total (HRK million)                             ]]*1000000/Table1[[#This Row],[Population 2020]]</f>
        <v>944.38271604938257</v>
      </c>
      <c r="Y472" s="68">
        <v>2448</v>
      </c>
      <c r="Z472" s="7">
        <v>6.7895510000000003</v>
      </c>
      <c r="AA472" s="6">
        <f>Table1[[#This Row],[Total (HRK million)                     ]]*1000000/Table1[[#This Row],[Population 2019                 ]]</f>
        <v>2773.5093954248364</v>
      </c>
      <c r="AB472" s="7">
        <v>7.8164239999999996</v>
      </c>
      <c r="AC472" s="6">
        <f>Table1[[#This Row],[Total (HRK million)                                   ]]*1000000/Table1[[#This Row],[Population 2019                 ]]</f>
        <v>3192.9836601307188</v>
      </c>
      <c r="AD472" s="7">
        <f>Table1[[#This Row],[Total (HRK million)                     ]]-Table1[[#This Row],[Total (HRK million)                                   ]]</f>
        <v>-1.0268729999999993</v>
      </c>
      <c r="AE472" s="8">
        <f>Table1[[#This Row],[Total (HRK million)                       ]]*1000000/Table1[[#This Row],[Population 2019                 ]]</f>
        <v>-419.47426470588209</v>
      </c>
      <c r="AF472" s="6">
        <v>2446</v>
      </c>
      <c r="AG472" s="7">
        <v>7.4243240000000004</v>
      </c>
      <c r="AH472" s="6">
        <f>Table1[[#This Row],[Total (HRK million)                                 ]]*1000000/Table1[[#This Row],[Population 2018]]</f>
        <v>3035.2919051512672</v>
      </c>
      <c r="AI472" s="7">
        <v>5.2623709999999999</v>
      </c>
      <c r="AJ472" s="6">
        <f>Table1[[#This Row],[Total (HRK million)                                     ]]*1000000/Table1[[#This Row],[Population 2018]]</f>
        <v>2151.4190515126738</v>
      </c>
      <c r="AK472" s="7">
        <f>Table1[[#This Row],[Total (HRK million)                                 ]]-Table1[[#This Row],[Total (HRK million)                                     ]]</f>
        <v>2.1619530000000005</v>
      </c>
      <c r="AL472" s="8">
        <f>Table1[[#This Row],[Total (HRK million)                                      ]]*1000000/Table1[[#This Row],[Population 2018]]</f>
        <v>883.87285363859382</v>
      </c>
      <c r="AM472" s="9">
        <v>2500</v>
      </c>
      <c r="AN472" s="10">
        <v>4.5583330000000002</v>
      </c>
      <c r="AO472" s="11">
        <f>Table1[[#This Row],[Total (HRK million)                                         ]]*1000000/Table1[[#This Row],[Population 2017               ]]</f>
        <v>1823.3332</v>
      </c>
      <c r="AP472" s="10">
        <v>4.4984080000000004</v>
      </c>
      <c r="AQ472" s="11">
        <f>Table1[[#This Row],[Total (HRK million)                                          ]]*1000000/Table1[[#This Row],[Population 2017               ]]</f>
        <v>1799.3632</v>
      </c>
      <c r="AR472" s="10">
        <f>Table1[[#This Row],[Total (HRK million)                                         ]]-Table1[[#This Row],[Total (HRK million)                                          ]]</f>
        <v>5.9924999999999784E-2</v>
      </c>
      <c r="AS472" s="11">
        <f>Table1[[#This Row],[Total (HRK million)                                                  ]]*1000000/Table1[[#This Row],[Population 2017               ]]</f>
        <v>23.969999999999914</v>
      </c>
      <c r="AT472" s="45">
        <v>2541</v>
      </c>
      <c r="AU472" s="46">
        <v>4.4449439999999996</v>
      </c>
      <c r="AV472" s="13">
        <f>Table1[[#This Row],[Total (HRK million)                                ]]*1000000/Table1[[#This Row],[Population 2016]]</f>
        <v>1749.2892561983472</v>
      </c>
      <c r="AW472" s="46">
        <v>4.9371349999999996</v>
      </c>
      <c r="AX472" s="13">
        <f>Table1[[#This Row],[Total (HRK million)                                                        ]]*1000000/Table1[[#This Row],[Population 2016]]</f>
        <v>1942.9889807162535</v>
      </c>
      <c r="AY472" s="82">
        <f>Table1[[#This Row],[Total (HRK million)                                ]]-Table1[[#This Row],[Total (HRK million)                                                        ]]</f>
        <v>-0.49219100000000005</v>
      </c>
      <c r="AZ472" s="13">
        <f>Table1[[#This Row],[Total (HRK million)                                                                      ]]*1000000/Table1[[#This Row],[Population 2016]]</f>
        <v>-193.69972451790636</v>
      </c>
      <c r="BA472" s="68">
        <v>2564</v>
      </c>
      <c r="BB472" s="52">
        <v>4.9150619999999998</v>
      </c>
      <c r="BC472" s="13">
        <f>Table1[[#This Row],[Total (HRK million)                                                           ]]*1000000/Table1[[#This Row],[Population 2015]]</f>
        <v>1916.9508580343213</v>
      </c>
      <c r="BD472" s="52">
        <v>4.076263</v>
      </c>
      <c r="BE472" s="13">
        <f>Table1[[#This Row],[Total (HRK million) ]]*1000000/Table1[[#This Row],[Population 2015]]</f>
        <v>1589.8061622464897</v>
      </c>
      <c r="BF472" s="82">
        <f>Table1[[#This Row],[Total (HRK million)                                                           ]]-Table1[[#This Row],[Total (HRK million) ]]</f>
        <v>0.83879899999999985</v>
      </c>
      <c r="BG472" s="13">
        <f>Table1[[#This Row],[Total (HRK million)     ]]*1000000/Table1[[#This Row],[Population 2015]]</f>
        <v>327.14469578783149</v>
      </c>
      <c r="BH472" s="68">
        <v>2587</v>
      </c>
      <c r="BI472" s="88">
        <v>3.7532839999999998</v>
      </c>
      <c r="BJ472" s="12">
        <f>Table1[[#This Row],[Total (HRK million)                                  ]]*1000000/Table1[[#This Row],[Population 2014]]</f>
        <v>1450.8248936992657</v>
      </c>
      <c r="BK472" s="88">
        <v>3.7364950000000001</v>
      </c>
      <c r="BL472" s="12">
        <f>Table1[[#This Row],[Total (HRK million)    ]]*1000000/Table1[[#This Row],[Population 2014]]</f>
        <v>1444.3351372245845</v>
      </c>
      <c r="BM472" s="88">
        <f>Table1[[#This Row],[Total (HRK million)                                  ]]-Table1[[#This Row],[Total (HRK million)    ]]</f>
        <v>1.6788999999999721E-2</v>
      </c>
      <c r="BN472" s="12">
        <f>Table1[[#This Row],[Total (HRK million)      ]]*1000000/Table1[[#This Row],[Population 2014]]</f>
        <v>6.4897564746809895</v>
      </c>
      <c r="BO472" s="94">
        <v>4</v>
      </c>
      <c r="BP472" s="53">
        <v>5</v>
      </c>
      <c r="BQ472" s="55">
        <v>5</v>
      </c>
      <c r="BR472" s="26">
        <v>4</v>
      </c>
      <c r="BS472" s="13">
        <v>5</v>
      </c>
      <c r="BT472" s="13">
        <v>3</v>
      </c>
      <c r="BU472" s="13">
        <v>3</v>
      </c>
      <c r="BV472" s="13">
        <v>3</v>
      </c>
      <c r="BW472" s="56">
        <v>2</v>
      </c>
    </row>
    <row r="473" spans="1:75" x14ac:dyDescent="0.25">
      <c r="A473" s="14" t="s">
        <v>608</v>
      </c>
      <c r="B473" s="15" t="s">
        <v>672</v>
      </c>
      <c r="C473" s="15" t="s">
        <v>263</v>
      </c>
      <c r="D473" s="47">
        <v>3873</v>
      </c>
      <c r="E473" s="46">
        <v>11.63753314</v>
      </c>
      <c r="F473" s="36">
        <f>Table1[[#This Row],[Total (HRK million)]]*1000000/Table1[[#This Row],[Population 2022]]</f>
        <v>3004.7852155951459</v>
      </c>
      <c r="G473" s="46">
        <v>11.919245400000001</v>
      </c>
      <c r="H473" s="36">
        <f>Table1[[#This Row],[Total (HRK million)                ]]*1000000/Table1[[#This Row],[Population 2022]]</f>
        <v>3077.5226955848179</v>
      </c>
      <c r="I473" s="46">
        <v>-0.28171225999999977</v>
      </c>
      <c r="J473" s="36">
        <f>Table1[[#This Row],[Total (HRK million)                           ]]*1000000/Table1[[#This Row],[Population 2022]]</f>
        <v>-72.737479989672025</v>
      </c>
      <c r="K473" s="47">
        <v>3942</v>
      </c>
      <c r="L473" s="46">
        <v>12.161075</v>
      </c>
      <c r="M473" s="36">
        <f>Table1[[#This Row],[Total (HRK million)  ]]*1000000/Table1[[#This Row],[Population 2021]]</f>
        <v>3085.0012683916793</v>
      </c>
      <c r="N473" s="46">
        <v>21.390772999999999</v>
      </c>
      <c r="O473" s="36">
        <f>Table1[[#This Row],[Total (HRK million)                 ]]*1000000/Table1[[#This Row],[Population 2021]]</f>
        <v>5426.3756976154236</v>
      </c>
      <c r="P473" s="46">
        <v>-9.2296979999999991</v>
      </c>
      <c r="Q473" s="36">
        <f>Table1[[#This Row],[Total (HRK million)                            ]]*1000000/Table1[[#This Row],[Population 2021]]</f>
        <v>-2341.3744292237443</v>
      </c>
      <c r="R473" s="64">
        <v>4063</v>
      </c>
      <c r="S473" s="35">
        <v>17.868763999999999</v>
      </c>
      <c r="T473" s="36">
        <f>Table1[[#This Row],[Total (HRK million)   ]]*1000000/Table1[[#This Row],[Population 2020]]</f>
        <v>4397.9237016982524</v>
      </c>
      <c r="U473" s="35">
        <v>18.939260999999998</v>
      </c>
      <c r="V473" s="36">
        <f>Table1[[#This Row],[Total (HRK million)                  ]]*1000000/Table1[[#This Row],[Population 2020]]</f>
        <v>4661.3982279104112</v>
      </c>
      <c r="W473" s="35">
        <f>Table1[[#This Row],[Total (HRK million)   ]]-Table1[[#This Row],[Total (HRK million)                  ]]</f>
        <v>-1.0704969999999996</v>
      </c>
      <c r="X473" s="36">
        <f>Table1[[#This Row],[Total (HRK million)                             ]]*1000000/Table1[[#This Row],[Population 2020]]</f>
        <v>-263.47452621215837</v>
      </c>
      <c r="Y473" s="68">
        <v>4101</v>
      </c>
      <c r="Z473" s="7">
        <v>16.884132000000001</v>
      </c>
      <c r="AA473" s="6">
        <f>Table1[[#This Row],[Total (HRK million)                     ]]*1000000/Table1[[#This Row],[Population 2019                 ]]</f>
        <v>4117.0768105340157</v>
      </c>
      <c r="AB473" s="7">
        <v>23.343518</v>
      </c>
      <c r="AC473" s="6">
        <f>Table1[[#This Row],[Total (HRK million)                                   ]]*1000000/Table1[[#This Row],[Population 2019                 ]]</f>
        <v>5692.1526456961719</v>
      </c>
      <c r="AD473" s="7">
        <f>Table1[[#This Row],[Total (HRK million)                     ]]-Table1[[#This Row],[Total (HRK million)                                   ]]</f>
        <v>-6.4593859999999985</v>
      </c>
      <c r="AE473" s="8">
        <f>Table1[[#This Row],[Total (HRK million)                       ]]*1000000/Table1[[#This Row],[Population 2019                 ]]</f>
        <v>-1575.075835162155</v>
      </c>
      <c r="AF473" s="6">
        <v>4179</v>
      </c>
      <c r="AG473" s="7">
        <v>10.207852000000001</v>
      </c>
      <c r="AH473" s="6">
        <f>Table1[[#This Row],[Total (HRK million)                                 ]]*1000000/Table1[[#This Row],[Population 2018]]</f>
        <v>2442.6542234984445</v>
      </c>
      <c r="AI473" s="7">
        <v>6.2492799999999997</v>
      </c>
      <c r="AJ473" s="6">
        <f>Table1[[#This Row],[Total (HRK million)                                     ]]*1000000/Table1[[#This Row],[Population 2018]]</f>
        <v>1495.4008135917684</v>
      </c>
      <c r="AK473" s="7">
        <f>Table1[[#This Row],[Total (HRK million)                                 ]]-Table1[[#This Row],[Total (HRK million)                                     ]]</f>
        <v>3.9585720000000011</v>
      </c>
      <c r="AL473" s="8">
        <f>Table1[[#This Row],[Total (HRK million)                                      ]]*1000000/Table1[[#This Row],[Population 2018]]</f>
        <v>947.25340990667644</v>
      </c>
      <c r="AM473" s="9">
        <v>4248</v>
      </c>
      <c r="AN473" s="10">
        <v>6.5825509999999996</v>
      </c>
      <c r="AO473" s="11">
        <f>Table1[[#This Row],[Total (HRK million)                                         ]]*1000000/Table1[[#This Row],[Population 2017               ]]</f>
        <v>1549.5647363465159</v>
      </c>
      <c r="AP473" s="10">
        <v>5.9601449999999998</v>
      </c>
      <c r="AQ473" s="11">
        <f>Table1[[#This Row],[Total (HRK million)                                          ]]*1000000/Table1[[#This Row],[Population 2017               ]]</f>
        <v>1403.0473163841807</v>
      </c>
      <c r="AR473" s="10">
        <f>Table1[[#This Row],[Total (HRK million)                                         ]]-Table1[[#This Row],[Total (HRK million)                                          ]]</f>
        <v>0.62240599999999979</v>
      </c>
      <c r="AS473" s="11">
        <f>Table1[[#This Row],[Total (HRK million)                                                  ]]*1000000/Table1[[#This Row],[Population 2017               ]]</f>
        <v>146.51741996233517</v>
      </c>
      <c r="AT473" s="45">
        <v>4317</v>
      </c>
      <c r="AU473" s="46">
        <v>3.996181</v>
      </c>
      <c r="AV473" s="13">
        <f>Table1[[#This Row],[Total (HRK million)                                ]]*1000000/Table1[[#This Row],[Population 2016]]</f>
        <v>925.6847347695159</v>
      </c>
      <c r="AW473" s="46">
        <v>4.0983989999999997</v>
      </c>
      <c r="AX473" s="13">
        <f>Table1[[#This Row],[Total (HRK million)                                                        ]]*1000000/Table1[[#This Row],[Population 2016]]</f>
        <v>949.36275191104926</v>
      </c>
      <c r="AY473" s="82">
        <f>Table1[[#This Row],[Total (HRK million)                                ]]-Table1[[#This Row],[Total (HRK million)                                                        ]]</f>
        <v>-0.1022179999999997</v>
      </c>
      <c r="AZ473" s="13">
        <f>Table1[[#This Row],[Total (HRK million)                                                                      ]]*1000000/Table1[[#This Row],[Population 2016]]</f>
        <v>-23.678017141533402</v>
      </c>
      <c r="BA473" s="68">
        <v>4368</v>
      </c>
      <c r="BB473" s="52">
        <v>7.0578630000000002</v>
      </c>
      <c r="BC473" s="13">
        <f>Table1[[#This Row],[Total (HRK million)                                                           ]]*1000000/Table1[[#This Row],[Population 2015]]</f>
        <v>1615.8111263736264</v>
      </c>
      <c r="BD473" s="52">
        <v>4.506094</v>
      </c>
      <c r="BE473" s="13">
        <f>Table1[[#This Row],[Total (HRK million) ]]*1000000/Table1[[#This Row],[Population 2015]]</f>
        <v>1031.6149267399267</v>
      </c>
      <c r="BF473" s="82">
        <f>Table1[[#This Row],[Total (HRK million)                                                           ]]-Table1[[#This Row],[Total (HRK million) ]]</f>
        <v>2.5517690000000002</v>
      </c>
      <c r="BG473" s="13">
        <f>Table1[[#This Row],[Total (HRK million)     ]]*1000000/Table1[[#This Row],[Population 2015]]</f>
        <v>584.19619963369962</v>
      </c>
      <c r="BH473" s="68">
        <v>4431</v>
      </c>
      <c r="BI473" s="88">
        <v>2.5206900000000001</v>
      </c>
      <c r="BJ473" s="12">
        <f>Table1[[#This Row],[Total (HRK million)                                  ]]*1000000/Table1[[#This Row],[Population 2014]]</f>
        <v>568.87610020311445</v>
      </c>
      <c r="BK473" s="88">
        <v>4.4335579999999997</v>
      </c>
      <c r="BL473" s="12">
        <f>Table1[[#This Row],[Total (HRK million)    ]]*1000000/Table1[[#This Row],[Population 2014]]</f>
        <v>1000.5772963213722</v>
      </c>
      <c r="BM473" s="88">
        <f>Table1[[#This Row],[Total (HRK million)                                  ]]-Table1[[#This Row],[Total (HRK million)    ]]</f>
        <v>-1.9128679999999996</v>
      </c>
      <c r="BN473" s="12">
        <f>Table1[[#This Row],[Total (HRK million)      ]]*1000000/Table1[[#This Row],[Population 2014]]</f>
        <v>-431.7011961182576</v>
      </c>
      <c r="BO473" s="94">
        <v>4</v>
      </c>
      <c r="BP473" s="53">
        <v>4</v>
      </c>
      <c r="BQ473" s="55">
        <v>0</v>
      </c>
      <c r="BR473" s="26">
        <v>2</v>
      </c>
      <c r="BS473" s="13">
        <v>4</v>
      </c>
      <c r="BT473" s="13">
        <v>4</v>
      </c>
      <c r="BU473" s="13">
        <v>2</v>
      </c>
      <c r="BV473" s="13">
        <v>2</v>
      </c>
      <c r="BW473" s="56">
        <v>3</v>
      </c>
    </row>
    <row r="474" spans="1:75" x14ac:dyDescent="0.25">
      <c r="A474" s="14" t="s">
        <v>608</v>
      </c>
      <c r="B474" s="15" t="s">
        <v>671</v>
      </c>
      <c r="C474" s="15" t="s">
        <v>510</v>
      </c>
      <c r="D474" s="45">
        <v>1134</v>
      </c>
      <c r="E474" s="44">
        <v>7.39713552</v>
      </c>
      <c r="F474" s="40">
        <f>Table1[[#This Row],[Total (HRK million)]]*1000000/Table1[[#This Row],[Population 2022]]</f>
        <v>6523.0471957671953</v>
      </c>
      <c r="G474" s="44">
        <v>7.7891156399999995</v>
      </c>
      <c r="H474" s="40">
        <f>Table1[[#This Row],[Total (HRK million)                ]]*1000000/Table1[[#This Row],[Population 2022]]</f>
        <v>6868.7086772486773</v>
      </c>
      <c r="I474" s="44">
        <v>-0.3919801200000001</v>
      </c>
      <c r="J474" s="40">
        <f>Table1[[#This Row],[Total (HRK million)                           ]]*1000000/Table1[[#This Row],[Population 2022]]</f>
        <v>-345.66148148148159</v>
      </c>
      <c r="K474" s="45">
        <v>1051</v>
      </c>
      <c r="L474" s="44">
        <v>5.2890579999999998</v>
      </c>
      <c r="M474" s="40">
        <f>Table1[[#This Row],[Total (HRK million)  ]]*1000000/Table1[[#This Row],[Population 2021]]</f>
        <v>5032.4053282588011</v>
      </c>
      <c r="N474" s="44">
        <v>5.4567490000000003</v>
      </c>
      <c r="O474" s="40">
        <f>Table1[[#This Row],[Total (HRK million)                 ]]*1000000/Table1[[#This Row],[Population 2021]]</f>
        <v>5191.9590865842056</v>
      </c>
      <c r="P474" s="44">
        <v>-0.16769100000000048</v>
      </c>
      <c r="Q474" s="40">
        <f>Table1[[#This Row],[Total (HRK million)                            ]]*1000000/Table1[[#This Row],[Population 2021]]</f>
        <v>-159.55375832540483</v>
      </c>
      <c r="R474" s="64">
        <v>1104</v>
      </c>
      <c r="S474" s="35">
        <v>5.3563890000000001</v>
      </c>
      <c r="T474" s="36">
        <f>Table1[[#This Row],[Total (HRK million)   ]]*1000000/Table1[[#This Row],[Population 2020]]</f>
        <v>4851.801630434783</v>
      </c>
      <c r="U474" s="35">
        <v>7.4886429999999997</v>
      </c>
      <c r="V474" s="36">
        <f>Table1[[#This Row],[Total (HRK million)                  ]]*1000000/Table1[[#This Row],[Population 2020]]</f>
        <v>6783.191123188406</v>
      </c>
      <c r="W474" s="35">
        <f>Table1[[#This Row],[Total (HRK million)   ]]-Table1[[#This Row],[Total (HRK million)                  ]]</f>
        <v>-2.1322539999999996</v>
      </c>
      <c r="X474" s="36">
        <f>Table1[[#This Row],[Total (HRK million)                             ]]*1000000/Table1[[#This Row],[Population 2020]]</f>
        <v>-1931.3894927536228</v>
      </c>
      <c r="Y474" s="68">
        <v>1065</v>
      </c>
      <c r="Z474" s="7">
        <v>5.1212439999999999</v>
      </c>
      <c r="AA474" s="6">
        <f>Table1[[#This Row],[Total (HRK million)                     ]]*1000000/Table1[[#This Row],[Population 2019                 ]]</f>
        <v>4808.6798122065729</v>
      </c>
      <c r="AB474" s="7">
        <v>5.0986190000000002</v>
      </c>
      <c r="AC474" s="6">
        <f>Table1[[#This Row],[Total (HRK million)                                   ]]*1000000/Table1[[#This Row],[Population 2019                 ]]</f>
        <v>4787.435680751174</v>
      </c>
      <c r="AD474" s="7">
        <f>Table1[[#This Row],[Total (HRK million)                     ]]-Table1[[#This Row],[Total (HRK million)                                   ]]</f>
        <v>2.2624999999999673E-2</v>
      </c>
      <c r="AE474" s="8">
        <f>Table1[[#This Row],[Total (HRK million)                       ]]*1000000/Table1[[#This Row],[Population 2019                 ]]</f>
        <v>21.244131455398755</v>
      </c>
      <c r="AF474" s="6">
        <v>1042</v>
      </c>
      <c r="AG474" s="7">
        <v>3.4902700000000002</v>
      </c>
      <c r="AH474" s="6">
        <f>Table1[[#This Row],[Total (HRK million)                                 ]]*1000000/Table1[[#This Row],[Population 2018]]</f>
        <v>3349.587332053743</v>
      </c>
      <c r="AI474" s="7">
        <v>3.2554590000000001</v>
      </c>
      <c r="AJ474" s="6">
        <f>Table1[[#This Row],[Total (HRK million)                                     ]]*1000000/Table1[[#This Row],[Population 2018]]</f>
        <v>3124.2408829174665</v>
      </c>
      <c r="AK474" s="7">
        <f>Table1[[#This Row],[Total (HRK million)                                 ]]-Table1[[#This Row],[Total (HRK million)                                     ]]</f>
        <v>0.2348110000000001</v>
      </c>
      <c r="AL474" s="8">
        <f>Table1[[#This Row],[Total (HRK million)                                      ]]*1000000/Table1[[#This Row],[Population 2018]]</f>
        <v>225.3464491362765</v>
      </c>
      <c r="AM474" s="9">
        <v>1035</v>
      </c>
      <c r="AN474" s="10">
        <v>2.6279340000000002</v>
      </c>
      <c r="AO474" s="11">
        <f>Table1[[#This Row],[Total (HRK million)                                         ]]*1000000/Table1[[#This Row],[Population 2017               ]]</f>
        <v>2539.0666666666666</v>
      </c>
      <c r="AP474" s="10">
        <v>2.7305820000000001</v>
      </c>
      <c r="AQ474" s="11">
        <f>Table1[[#This Row],[Total (HRK million)                                          ]]*1000000/Table1[[#This Row],[Population 2017               ]]</f>
        <v>2638.2434782608698</v>
      </c>
      <c r="AR474" s="10">
        <f>Table1[[#This Row],[Total (HRK million)                                         ]]-Table1[[#This Row],[Total (HRK million)                                          ]]</f>
        <v>-0.10264799999999985</v>
      </c>
      <c r="AS474" s="11">
        <f>Table1[[#This Row],[Total (HRK million)                                                  ]]*1000000/Table1[[#This Row],[Population 2017               ]]</f>
        <v>-99.176811594202761</v>
      </c>
      <c r="AT474" s="45">
        <v>1038</v>
      </c>
      <c r="AU474" s="46">
        <v>3.5778120000000002</v>
      </c>
      <c r="AV474" s="13">
        <f>Table1[[#This Row],[Total (HRK million)                                ]]*1000000/Table1[[#This Row],[Population 2016]]</f>
        <v>3446.8323699421967</v>
      </c>
      <c r="AW474" s="46">
        <v>3.4049849999999999</v>
      </c>
      <c r="AX474" s="13">
        <f>Table1[[#This Row],[Total (HRK million)                                                        ]]*1000000/Table1[[#This Row],[Population 2016]]</f>
        <v>3280.3323699421967</v>
      </c>
      <c r="AY474" s="82">
        <f>Table1[[#This Row],[Total (HRK million)                                ]]-Table1[[#This Row],[Total (HRK million)                                                        ]]</f>
        <v>0.17282700000000029</v>
      </c>
      <c r="AZ474" s="13">
        <f>Table1[[#This Row],[Total (HRK million)                                                                      ]]*1000000/Table1[[#This Row],[Population 2016]]</f>
        <v>166.50000000000028</v>
      </c>
      <c r="BA474" s="68">
        <v>1033</v>
      </c>
      <c r="BB474" s="52">
        <v>5.1816430000000002</v>
      </c>
      <c r="BC474" s="13">
        <f>Table1[[#This Row],[Total (HRK million)                                                           ]]*1000000/Table1[[#This Row],[Population 2015]]</f>
        <v>5016.1113262342687</v>
      </c>
      <c r="BD474" s="52">
        <v>2.586398</v>
      </c>
      <c r="BE474" s="13">
        <f>Table1[[#This Row],[Total (HRK million) ]]*1000000/Table1[[#This Row],[Population 2015]]</f>
        <v>2503.7734753146178</v>
      </c>
      <c r="BF474" s="82">
        <f>Table1[[#This Row],[Total (HRK million)                                                           ]]-Table1[[#This Row],[Total (HRK million) ]]</f>
        <v>2.5952450000000002</v>
      </c>
      <c r="BG474" s="13">
        <f>Table1[[#This Row],[Total (HRK million)     ]]*1000000/Table1[[#This Row],[Population 2015]]</f>
        <v>2512.3378509196518</v>
      </c>
      <c r="BH474" s="68">
        <v>1044</v>
      </c>
      <c r="BI474" s="88">
        <v>2.4005429999999999</v>
      </c>
      <c r="BJ474" s="12">
        <f>Table1[[#This Row],[Total (HRK million)                                  ]]*1000000/Table1[[#This Row],[Population 2014]]</f>
        <v>2299.3706896551726</v>
      </c>
      <c r="BK474" s="88">
        <v>5.0673190000000004</v>
      </c>
      <c r="BL474" s="12">
        <f>Table1[[#This Row],[Total (HRK million)    ]]*1000000/Table1[[#This Row],[Population 2014]]</f>
        <v>4853.7538314176245</v>
      </c>
      <c r="BM474" s="88">
        <f>Table1[[#This Row],[Total (HRK million)                                  ]]-Table1[[#This Row],[Total (HRK million)    ]]</f>
        <v>-2.6667760000000005</v>
      </c>
      <c r="BN474" s="12">
        <f>Table1[[#This Row],[Total (HRK million)      ]]*1000000/Table1[[#This Row],[Population 2014]]</f>
        <v>-2554.3831417624524</v>
      </c>
      <c r="BO474" s="94">
        <v>5</v>
      </c>
      <c r="BP474" s="53">
        <v>4</v>
      </c>
      <c r="BQ474" s="55">
        <v>3</v>
      </c>
      <c r="BR474" s="26">
        <v>4</v>
      </c>
      <c r="BS474" s="13">
        <v>1</v>
      </c>
      <c r="BT474" s="13">
        <v>1</v>
      </c>
      <c r="BU474" s="13">
        <v>1</v>
      </c>
      <c r="BV474" s="13">
        <v>1</v>
      </c>
      <c r="BW474" s="56">
        <v>0</v>
      </c>
    </row>
    <row r="475" spans="1:75" x14ac:dyDescent="0.25">
      <c r="A475" s="14" t="s">
        <v>608</v>
      </c>
      <c r="B475" s="15" t="s">
        <v>671</v>
      </c>
      <c r="C475" s="15" t="s">
        <v>511</v>
      </c>
      <c r="D475" s="45">
        <v>2207</v>
      </c>
      <c r="E475" s="44">
        <v>15.502592309999999</v>
      </c>
      <c r="F475" s="40">
        <f>Table1[[#This Row],[Total (HRK million)]]*1000000/Table1[[#This Row],[Population 2022]]</f>
        <v>7024.2828772088806</v>
      </c>
      <c r="G475" s="44">
        <v>11.069460359999999</v>
      </c>
      <c r="H475" s="40">
        <f>Table1[[#This Row],[Total (HRK million)                ]]*1000000/Table1[[#This Row],[Population 2022]]</f>
        <v>5015.6141187131852</v>
      </c>
      <c r="I475" s="44">
        <v>4.433131949999999</v>
      </c>
      <c r="J475" s="40">
        <f>Table1[[#This Row],[Total (HRK million)                           ]]*1000000/Table1[[#This Row],[Population 2022]]</f>
        <v>2008.6687584956951</v>
      </c>
      <c r="K475" s="45">
        <v>2179</v>
      </c>
      <c r="L475" s="44">
        <v>12.465821999999999</v>
      </c>
      <c r="M475" s="40">
        <f>Table1[[#This Row],[Total (HRK million)  ]]*1000000/Table1[[#This Row],[Population 2021]]</f>
        <v>5720.891234511244</v>
      </c>
      <c r="N475" s="44">
        <v>10.715776999999999</v>
      </c>
      <c r="O475" s="40">
        <f>Table1[[#This Row],[Total (HRK million)                 ]]*1000000/Table1[[#This Row],[Population 2021]]</f>
        <v>4917.7498852684721</v>
      </c>
      <c r="P475" s="44">
        <v>1.7500450000000001</v>
      </c>
      <c r="Q475" s="40">
        <f>Table1[[#This Row],[Total (HRK million)                            ]]*1000000/Table1[[#This Row],[Population 2021]]</f>
        <v>803.14134924277187</v>
      </c>
      <c r="R475" s="64">
        <v>2290</v>
      </c>
      <c r="S475" s="35">
        <v>17.52984</v>
      </c>
      <c r="T475" s="36">
        <f>Table1[[#This Row],[Total (HRK million)   ]]*1000000/Table1[[#This Row],[Population 2020]]</f>
        <v>7654.951965065502</v>
      </c>
      <c r="U475" s="35">
        <v>16.836435999999999</v>
      </c>
      <c r="V475" s="36">
        <f>Table1[[#This Row],[Total (HRK million)                  ]]*1000000/Table1[[#This Row],[Population 2020]]</f>
        <v>7352.1554585152835</v>
      </c>
      <c r="W475" s="35">
        <f>Table1[[#This Row],[Total (HRK million)   ]]-Table1[[#This Row],[Total (HRK million)                  ]]</f>
        <v>0.69340400000000102</v>
      </c>
      <c r="X475" s="36">
        <f>Table1[[#This Row],[Total (HRK million)                             ]]*1000000/Table1[[#This Row],[Population 2020]]</f>
        <v>302.79650655021879</v>
      </c>
      <c r="Y475" s="68">
        <v>2258</v>
      </c>
      <c r="Z475" s="7">
        <v>19.171171999999999</v>
      </c>
      <c r="AA475" s="6">
        <f>Table1[[#This Row],[Total (HRK million)                     ]]*1000000/Table1[[#This Row],[Population 2019                 ]]</f>
        <v>8490.3330380868028</v>
      </c>
      <c r="AB475" s="7">
        <v>18.821282</v>
      </c>
      <c r="AC475" s="6">
        <f>Table1[[#This Row],[Total (HRK million)                                   ]]*1000000/Table1[[#This Row],[Population 2019                 ]]</f>
        <v>8335.3773250664308</v>
      </c>
      <c r="AD475" s="7">
        <f>Table1[[#This Row],[Total (HRK million)                     ]]-Table1[[#This Row],[Total (HRK million)                                   ]]</f>
        <v>0.34988999999999848</v>
      </c>
      <c r="AE475" s="8">
        <f>Table1[[#This Row],[Total (HRK million)                       ]]*1000000/Table1[[#This Row],[Population 2019                 ]]</f>
        <v>154.95571302037135</v>
      </c>
      <c r="AF475" s="6">
        <v>2251</v>
      </c>
      <c r="AG475" s="7">
        <v>15.995474</v>
      </c>
      <c r="AH475" s="6">
        <f>Table1[[#This Row],[Total (HRK million)                                 ]]*1000000/Table1[[#This Row],[Population 2018]]</f>
        <v>7105.9413593958243</v>
      </c>
      <c r="AI475" s="7">
        <v>17.718920000000001</v>
      </c>
      <c r="AJ475" s="6">
        <f>Table1[[#This Row],[Total (HRK million)                                     ]]*1000000/Table1[[#This Row],[Population 2018]]</f>
        <v>7871.5770768547309</v>
      </c>
      <c r="AK475" s="7">
        <f>Table1[[#This Row],[Total (HRK million)                                 ]]-Table1[[#This Row],[Total (HRK million)                                     ]]</f>
        <v>-1.7234460000000009</v>
      </c>
      <c r="AL475" s="8">
        <f>Table1[[#This Row],[Total (HRK million)                                      ]]*1000000/Table1[[#This Row],[Population 2018]]</f>
        <v>-765.63571745890761</v>
      </c>
      <c r="AM475" s="9">
        <v>2246</v>
      </c>
      <c r="AN475" s="10">
        <v>9.7351790000000005</v>
      </c>
      <c r="AO475" s="11">
        <f>Table1[[#This Row],[Total (HRK million)                                         ]]*1000000/Table1[[#This Row],[Population 2017               ]]</f>
        <v>4334.4519145146924</v>
      </c>
      <c r="AP475" s="10">
        <v>9.6612629999999999</v>
      </c>
      <c r="AQ475" s="11">
        <f>Table1[[#This Row],[Total (HRK million)                                          ]]*1000000/Table1[[#This Row],[Population 2017               ]]</f>
        <v>4301.5418521816564</v>
      </c>
      <c r="AR475" s="10">
        <f>Table1[[#This Row],[Total (HRK million)                                         ]]-Table1[[#This Row],[Total (HRK million)                                          ]]</f>
        <v>7.3916000000000537E-2</v>
      </c>
      <c r="AS475" s="11">
        <f>Table1[[#This Row],[Total (HRK million)                                                  ]]*1000000/Table1[[#This Row],[Population 2017               ]]</f>
        <v>32.910062333036748</v>
      </c>
      <c r="AT475" s="45">
        <v>2252</v>
      </c>
      <c r="AU475" s="46">
        <v>10.30776</v>
      </c>
      <c r="AV475" s="13">
        <f>Table1[[#This Row],[Total (HRK million)                                ]]*1000000/Table1[[#This Row],[Population 2016]]</f>
        <v>4577.1580817051508</v>
      </c>
      <c r="AW475" s="46">
        <v>7.9491719999999999</v>
      </c>
      <c r="AX475" s="13">
        <f>Table1[[#This Row],[Total (HRK million)                                                        ]]*1000000/Table1[[#This Row],[Population 2016]]</f>
        <v>3529.8277087033748</v>
      </c>
      <c r="AY475" s="82">
        <f>Table1[[#This Row],[Total (HRK million)                                ]]-Table1[[#This Row],[Total (HRK million)                                                        ]]</f>
        <v>2.3585880000000001</v>
      </c>
      <c r="AZ475" s="13">
        <f>Table1[[#This Row],[Total (HRK million)                                                                      ]]*1000000/Table1[[#This Row],[Population 2016]]</f>
        <v>1047.3303730017763</v>
      </c>
      <c r="BA475" s="68">
        <v>2233</v>
      </c>
      <c r="BB475" s="52">
        <v>7.4104979999999996</v>
      </c>
      <c r="BC475" s="13">
        <f>Table1[[#This Row],[Total (HRK million)                                                           ]]*1000000/Table1[[#This Row],[Population 2015]]</f>
        <v>3318.6287505597852</v>
      </c>
      <c r="BD475" s="52">
        <v>6.8060720000000003</v>
      </c>
      <c r="BE475" s="13">
        <f>Table1[[#This Row],[Total (HRK million) ]]*1000000/Table1[[#This Row],[Population 2015]]</f>
        <v>3047.9498432601881</v>
      </c>
      <c r="BF475" s="82">
        <f>Table1[[#This Row],[Total (HRK million)                                                           ]]-Table1[[#This Row],[Total (HRK million) ]]</f>
        <v>0.60442599999999924</v>
      </c>
      <c r="BG475" s="13">
        <f>Table1[[#This Row],[Total (HRK million)     ]]*1000000/Table1[[#This Row],[Population 2015]]</f>
        <v>270.67890729959657</v>
      </c>
      <c r="BH475" s="68">
        <v>2242</v>
      </c>
      <c r="BI475" s="88">
        <v>8.2280540000000002</v>
      </c>
      <c r="BJ475" s="12">
        <f>Table1[[#This Row],[Total (HRK million)                                  ]]*1000000/Table1[[#This Row],[Population 2014]]</f>
        <v>3669.9616413916146</v>
      </c>
      <c r="BK475" s="88">
        <v>9.5450230000000005</v>
      </c>
      <c r="BL475" s="12">
        <f>Table1[[#This Row],[Total (HRK million)    ]]*1000000/Table1[[#This Row],[Population 2014]]</f>
        <v>4257.3697591436221</v>
      </c>
      <c r="BM475" s="88">
        <f>Table1[[#This Row],[Total (HRK million)                                  ]]-Table1[[#This Row],[Total (HRK million)    ]]</f>
        <v>-1.3169690000000003</v>
      </c>
      <c r="BN475" s="12">
        <f>Table1[[#This Row],[Total (HRK million)      ]]*1000000/Table1[[#This Row],[Population 2014]]</f>
        <v>-587.40811775200723</v>
      </c>
      <c r="BO475" s="94">
        <v>5</v>
      </c>
      <c r="BP475" s="53">
        <v>4</v>
      </c>
      <c r="BQ475" s="55">
        <v>5</v>
      </c>
      <c r="BR475" s="26">
        <v>5</v>
      </c>
      <c r="BS475" s="13">
        <v>5</v>
      </c>
      <c r="BT475" s="13">
        <v>5</v>
      </c>
      <c r="BU475" s="13">
        <v>0</v>
      </c>
      <c r="BV475" s="13">
        <v>1</v>
      </c>
      <c r="BW475" s="56">
        <v>0</v>
      </c>
    </row>
    <row r="476" spans="1:75" x14ac:dyDescent="0.25">
      <c r="A476" s="14" t="s">
        <v>608</v>
      </c>
      <c r="B476" s="15" t="s">
        <v>662</v>
      </c>
      <c r="C476" s="15" t="s">
        <v>276</v>
      </c>
      <c r="D476" s="45">
        <v>1400</v>
      </c>
      <c r="E476" s="44">
        <v>9.773638759999999</v>
      </c>
      <c r="F476" s="40">
        <f>Table1[[#This Row],[Total (HRK million)]]*1000000/Table1[[#This Row],[Population 2022]]</f>
        <v>6981.1705428571431</v>
      </c>
      <c r="G476" s="44">
        <v>8.4914129699999989</v>
      </c>
      <c r="H476" s="40">
        <f>Table1[[#This Row],[Total (HRK million)                ]]*1000000/Table1[[#This Row],[Population 2022]]</f>
        <v>6065.2949785714281</v>
      </c>
      <c r="I476" s="44">
        <v>1.2822257900000009</v>
      </c>
      <c r="J476" s="40">
        <f>Table1[[#This Row],[Total (HRK million)                           ]]*1000000/Table1[[#This Row],[Population 2022]]</f>
        <v>915.87556428571497</v>
      </c>
      <c r="K476" s="45">
        <v>1411</v>
      </c>
      <c r="L476" s="44">
        <v>10.653701999999999</v>
      </c>
      <c r="M476" s="40">
        <f>Table1[[#This Row],[Total (HRK million)  ]]*1000000/Table1[[#This Row],[Population 2021]]</f>
        <v>7550.4620836286322</v>
      </c>
      <c r="N476" s="44">
        <v>7.2531679999999996</v>
      </c>
      <c r="O476" s="40">
        <f>Table1[[#This Row],[Total (HRK million)                 ]]*1000000/Table1[[#This Row],[Population 2021]]</f>
        <v>5140.4450744153082</v>
      </c>
      <c r="P476" s="44">
        <v>3.4005339999999995</v>
      </c>
      <c r="Q476" s="40">
        <f>Table1[[#This Row],[Total (HRK million)                            ]]*1000000/Table1[[#This Row],[Population 2021]]</f>
        <v>2410.0170092133235</v>
      </c>
      <c r="R476" s="64">
        <v>1446</v>
      </c>
      <c r="S476" s="35">
        <v>12.001322</v>
      </c>
      <c r="T476" s="36">
        <f>Table1[[#This Row],[Total (HRK million)   ]]*1000000/Table1[[#This Row],[Population 2020]]</f>
        <v>8299.6694329183956</v>
      </c>
      <c r="U476" s="35">
        <v>15.433344999999999</v>
      </c>
      <c r="V476" s="36">
        <f>Table1[[#This Row],[Total (HRK million)                  ]]*1000000/Table1[[#This Row],[Population 2020]]</f>
        <v>10673.129322268327</v>
      </c>
      <c r="W476" s="35">
        <f>Table1[[#This Row],[Total (HRK million)   ]]-Table1[[#This Row],[Total (HRK million)                  ]]</f>
        <v>-3.4320229999999992</v>
      </c>
      <c r="X476" s="36">
        <f>Table1[[#This Row],[Total (HRK million)                             ]]*1000000/Table1[[#This Row],[Population 2020]]</f>
        <v>-2373.4598893499301</v>
      </c>
      <c r="Y476" s="68">
        <v>1489</v>
      </c>
      <c r="Z476" s="7">
        <v>8.9595719999999996</v>
      </c>
      <c r="AA476" s="6">
        <f>Table1[[#This Row],[Total (HRK million)                     ]]*1000000/Table1[[#This Row],[Population 2019                 ]]</f>
        <v>6017.1739422431165</v>
      </c>
      <c r="AB476" s="7">
        <v>9.5602560000000008</v>
      </c>
      <c r="AC476" s="6">
        <f>Table1[[#This Row],[Total (HRK million)                                   ]]*1000000/Table1[[#This Row],[Population 2019                 ]]</f>
        <v>6420.5883143049023</v>
      </c>
      <c r="AD476" s="7">
        <f>Table1[[#This Row],[Total (HRK million)                     ]]-Table1[[#This Row],[Total (HRK million)                                   ]]</f>
        <v>-0.60068400000000111</v>
      </c>
      <c r="AE476" s="8">
        <f>Table1[[#This Row],[Total (HRK million)                       ]]*1000000/Table1[[#This Row],[Population 2019                 ]]</f>
        <v>-403.41437206178722</v>
      </c>
      <c r="AF476" s="6">
        <v>1511</v>
      </c>
      <c r="AG476" s="7">
        <v>6.7659079999999996</v>
      </c>
      <c r="AH476" s="6">
        <f>Table1[[#This Row],[Total (HRK million)                                 ]]*1000000/Table1[[#This Row],[Population 2018]]</f>
        <v>4477.7683653209797</v>
      </c>
      <c r="AI476" s="7">
        <v>7.8418080000000003</v>
      </c>
      <c r="AJ476" s="6">
        <f>Table1[[#This Row],[Total (HRK million)                                     ]]*1000000/Table1[[#This Row],[Population 2018]]</f>
        <v>5189.8133686300462</v>
      </c>
      <c r="AK476" s="7">
        <f>Table1[[#This Row],[Total (HRK million)                                 ]]-Table1[[#This Row],[Total (HRK million)                                     ]]</f>
        <v>-1.0759000000000007</v>
      </c>
      <c r="AL476" s="8">
        <f>Table1[[#This Row],[Total (HRK million)                                      ]]*1000000/Table1[[#This Row],[Population 2018]]</f>
        <v>-712.04500330906728</v>
      </c>
      <c r="AM476" s="9">
        <v>1542</v>
      </c>
      <c r="AN476" s="10">
        <v>4.9075660000000001</v>
      </c>
      <c r="AO476" s="11">
        <f>Table1[[#This Row],[Total (HRK million)                                         ]]*1000000/Table1[[#This Row],[Population 2017               ]]</f>
        <v>3182.597924773022</v>
      </c>
      <c r="AP476" s="10">
        <v>4.9250360000000004</v>
      </c>
      <c r="AQ476" s="11">
        <f>Table1[[#This Row],[Total (HRK million)                                          ]]*1000000/Table1[[#This Row],[Population 2017               ]]</f>
        <v>3193.9273670557718</v>
      </c>
      <c r="AR476" s="10">
        <f>Table1[[#This Row],[Total (HRK million)                                         ]]-Table1[[#This Row],[Total (HRK million)                                          ]]</f>
        <v>-1.7470000000000319E-2</v>
      </c>
      <c r="AS476" s="11">
        <f>Table1[[#This Row],[Total (HRK million)                                                  ]]*1000000/Table1[[#This Row],[Population 2017               ]]</f>
        <v>-11.329442282749884</v>
      </c>
      <c r="AT476" s="45">
        <v>1556</v>
      </c>
      <c r="AU476" s="46">
        <v>4.4856550000000004</v>
      </c>
      <c r="AV476" s="13">
        <f>Table1[[#This Row],[Total (HRK million)                                ]]*1000000/Table1[[#This Row],[Population 2016]]</f>
        <v>2882.8116966580978</v>
      </c>
      <c r="AW476" s="46">
        <v>4.0289989999999998</v>
      </c>
      <c r="AX476" s="13">
        <f>Table1[[#This Row],[Total (HRK million)                                                        ]]*1000000/Table1[[#This Row],[Population 2016]]</f>
        <v>2589.3309768637532</v>
      </c>
      <c r="AY476" s="82">
        <f>Table1[[#This Row],[Total (HRK million)                                ]]-Table1[[#This Row],[Total (HRK million)                                                        ]]</f>
        <v>0.45665600000000062</v>
      </c>
      <c r="AZ476" s="13">
        <f>Table1[[#This Row],[Total (HRK million)                                                                      ]]*1000000/Table1[[#This Row],[Population 2016]]</f>
        <v>293.48071979434491</v>
      </c>
      <c r="BA476" s="68">
        <v>1604</v>
      </c>
      <c r="BB476" s="52">
        <v>4.3209080000000002</v>
      </c>
      <c r="BC476" s="13">
        <f>Table1[[#This Row],[Total (HRK million)                                                           ]]*1000000/Table1[[#This Row],[Population 2015]]</f>
        <v>2693.8329177057358</v>
      </c>
      <c r="BD476" s="52">
        <v>3.9315820000000001</v>
      </c>
      <c r="BE476" s="13">
        <f>Table1[[#This Row],[Total (HRK million) ]]*1000000/Table1[[#This Row],[Population 2015]]</f>
        <v>2451.1109725685787</v>
      </c>
      <c r="BF476" s="82">
        <f>Table1[[#This Row],[Total (HRK million)                                                           ]]-Table1[[#This Row],[Total (HRK million) ]]</f>
        <v>0.38932600000000006</v>
      </c>
      <c r="BG476" s="13">
        <f>Table1[[#This Row],[Total (HRK million)     ]]*1000000/Table1[[#This Row],[Population 2015]]</f>
        <v>242.72194513715715</v>
      </c>
      <c r="BH476" s="68">
        <v>1643</v>
      </c>
      <c r="BI476" s="88">
        <v>4.0404309999999999</v>
      </c>
      <c r="BJ476" s="12">
        <f>Table1[[#This Row],[Total (HRK million)                                  ]]*1000000/Table1[[#This Row],[Population 2014]]</f>
        <v>2459.1789409616554</v>
      </c>
      <c r="BK476" s="88">
        <v>4.2444189999999997</v>
      </c>
      <c r="BL476" s="12">
        <f>Table1[[#This Row],[Total (HRK million)    ]]*1000000/Table1[[#This Row],[Population 2014]]</f>
        <v>2583.3347534996956</v>
      </c>
      <c r="BM476" s="88">
        <f>Table1[[#This Row],[Total (HRK million)                                  ]]-Table1[[#This Row],[Total (HRK million)    ]]</f>
        <v>-0.20398799999999984</v>
      </c>
      <c r="BN476" s="12">
        <f>Table1[[#This Row],[Total (HRK million)      ]]*1000000/Table1[[#This Row],[Population 2014]]</f>
        <v>-124.15581253804007</v>
      </c>
      <c r="BO476" s="94">
        <v>5</v>
      </c>
      <c r="BP476" s="53">
        <v>4</v>
      </c>
      <c r="BQ476" s="55">
        <v>5</v>
      </c>
      <c r="BR476" s="26">
        <v>4</v>
      </c>
      <c r="BS476" s="13">
        <v>3</v>
      </c>
      <c r="BT476" s="13">
        <v>3</v>
      </c>
      <c r="BU476" s="13">
        <v>3</v>
      </c>
      <c r="BV476" s="13">
        <v>2</v>
      </c>
      <c r="BW476" s="56">
        <v>3</v>
      </c>
    </row>
    <row r="477" spans="1:75" x14ac:dyDescent="0.25">
      <c r="A477" s="14" t="s">
        <v>608</v>
      </c>
      <c r="B477" s="15" t="s">
        <v>659</v>
      </c>
      <c r="C477" s="15" t="s">
        <v>548</v>
      </c>
      <c r="D477" s="45">
        <v>2721</v>
      </c>
      <c r="E477" s="44">
        <v>10.50620558</v>
      </c>
      <c r="F477" s="40">
        <f>Table1[[#This Row],[Total (HRK million)]]*1000000/Table1[[#This Row],[Population 2022]]</f>
        <v>3861.1560382212424</v>
      </c>
      <c r="G477" s="44">
        <v>9.1091334700000015</v>
      </c>
      <c r="H477" s="40">
        <f>Table1[[#This Row],[Total (HRK million)                ]]*1000000/Table1[[#This Row],[Population 2022]]</f>
        <v>3347.7153509739069</v>
      </c>
      <c r="I477" s="44">
        <v>1.3970721099999994</v>
      </c>
      <c r="J477" s="40">
        <f>Table1[[#This Row],[Total (HRK million)                           ]]*1000000/Table1[[#This Row],[Population 2022]]</f>
        <v>513.44068724733529</v>
      </c>
      <c r="K477" s="45">
        <v>2708</v>
      </c>
      <c r="L477" s="44">
        <v>8.6331159999999993</v>
      </c>
      <c r="M477" s="40">
        <f>Table1[[#This Row],[Total (HRK million)  ]]*1000000/Table1[[#This Row],[Population 2021]]</f>
        <v>3188.0044313146232</v>
      </c>
      <c r="N477" s="44">
        <v>7.1303970000000003</v>
      </c>
      <c r="O477" s="40">
        <f>Table1[[#This Row],[Total (HRK million)                 ]]*1000000/Table1[[#This Row],[Population 2021]]</f>
        <v>2633.0860413589367</v>
      </c>
      <c r="P477" s="44">
        <v>1.502718999999999</v>
      </c>
      <c r="Q477" s="40">
        <f>Table1[[#This Row],[Total (HRK million)                            ]]*1000000/Table1[[#This Row],[Population 2021]]</f>
        <v>554.91838995568651</v>
      </c>
      <c r="R477" s="64">
        <v>2788</v>
      </c>
      <c r="S477" s="35">
        <v>7.5041219999999997</v>
      </c>
      <c r="T477" s="36">
        <f>Table1[[#This Row],[Total (HRK million)   ]]*1000000/Table1[[#This Row],[Population 2020]]</f>
        <v>2691.5789096126255</v>
      </c>
      <c r="U477" s="35">
        <v>5.8331840000000001</v>
      </c>
      <c r="V477" s="36">
        <f>Table1[[#This Row],[Total (HRK million)                  ]]*1000000/Table1[[#This Row],[Population 2020]]</f>
        <v>2092.2467718794833</v>
      </c>
      <c r="W477" s="35">
        <f>Table1[[#This Row],[Total (HRK million)   ]]-Table1[[#This Row],[Total (HRK million)                  ]]</f>
        <v>1.6709379999999996</v>
      </c>
      <c r="X477" s="36">
        <f>Table1[[#This Row],[Total (HRK million)                             ]]*1000000/Table1[[#This Row],[Population 2020]]</f>
        <v>599.33213773314185</v>
      </c>
      <c r="Y477" s="68">
        <v>2847</v>
      </c>
      <c r="Z477" s="7">
        <v>7.3445400000000003</v>
      </c>
      <c r="AA477" s="6">
        <f>Table1[[#This Row],[Total (HRK million)                     ]]*1000000/Table1[[#This Row],[Population 2019                 ]]</f>
        <v>2579.7471022128557</v>
      </c>
      <c r="AB477" s="7">
        <v>7.4607190000000001</v>
      </c>
      <c r="AC477" s="6">
        <f>Table1[[#This Row],[Total (HRK million)                                   ]]*1000000/Table1[[#This Row],[Population 2019                 ]]</f>
        <v>2620.5546188970848</v>
      </c>
      <c r="AD477" s="7">
        <f>Table1[[#This Row],[Total (HRK million)                     ]]-Table1[[#This Row],[Total (HRK million)                                   ]]</f>
        <v>-0.11617899999999981</v>
      </c>
      <c r="AE477" s="8">
        <f>Table1[[#This Row],[Total (HRK million)                       ]]*1000000/Table1[[#This Row],[Population 2019                 ]]</f>
        <v>-40.807516684228943</v>
      </c>
      <c r="AF477" s="6">
        <v>2871</v>
      </c>
      <c r="AG477" s="7">
        <v>7.3063940000000001</v>
      </c>
      <c r="AH477" s="6">
        <f>Table1[[#This Row],[Total (HRK million)                                 ]]*1000000/Table1[[#This Row],[Population 2018]]</f>
        <v>2544.8951584813653</v>
      </c>
      <c r="AI477" s="7">
        <v>5.3585000000000003</v>
      </c>
      <c r="AJ477" s="6">
        <f>Table1[[#This Row],[Total (HRK million)                                     ]]*1000000/Table1[[#This Row],[Population 2018]]</f>
        <v>1866.4228491814699</v>
      </c>
      <c r="AK477" s="7">
        <f>Table1[[#This Row],[Total (HRK million)                                 ]]-Table1[[#This Row],[Total (HRK million)                                     ]]</f>
        <v>1.9478939999999998</v>
      </c>
      <c r="AL477" s="8">
        <f>Table1[[#This Row],[Total (HRK million)                                      ]]*1000000/Table1[[#This Row],[Population 2018]]</f>
        <v>678.47230929989541</v>
      </c>
      <c r="AM477" s="9">
        <v>2886</v>
      </c>
      <c r="AN477" s="10">
        <v>5.4870340000000004</v>
      </c>
      <c r="AO477" s="11">
        <f>Table1[[#This Row],[Total (HRK million)                                         ]]*1000000/Table1[[#This Row],[Population 2017               ]]</f>
        <v>1901.2591822591824</v>
      </c>
      <c r="AP477" s="10">
        <v>7.7823779999999996</v>
      </c>
      <c r="AQ477" s="11">
        <f>Table1[[#This Row],[Total (HRK million)                                          ]]*1000000/Table1[[#This Row],[Population 2017               ]]</f>
        <v>2696.5966735966736</v>
      </c>
      <c r="AR477" s="10">
        <f>Table1[[#This Row],[Total (HRK million)                                         ]]-Table1[[#This Row],[Total (HRK million)                                          ]]</f>
        <v>-2.2953439999999992</v>
      </c>
      <c r="AS477" s="11">
        <f>Table1[[#This Row],[Total (HRK million)                                                  ]]*1000000/Table1[[#This Row],[Population 2017               ]]</f>
        <v>-795.33749133749097</v>
      </c>
      <c r="AT477" s="45">
        <v>2904</v>
      </c>
      <c r="AU477" s="46">
        <v>5.5482909999999999</v>
      </c>
      <c r="AV477" s="13">
        <f>Table1[[#This Row],[Total (HRK million)                                ]]*1000000/Table1[[#This Row],[Population 2016]]</f>
        <v>1910.5685261707988</v>
      </c>
      <c r="AW477" s="46">
        <v>8.2672460000000001</v>
      </c>
      <c r="AX477" s="13">
        <f>Table1[[#This Row],[Total (HRK million)                                                        ]]*1000000/Table1[[#This Row],[Population 2016]]</f>
        <v>2846.8477961432509</v>
      </c>
      <c r="AY477" s="82">
        <f>Table1[[#This Row],[Total (HRK million)                                ]]-Table1[[#This Row],[Total (HRK million)                                                        ]]</f>
        <v>-2.7189550000000002</v>
      </c>
      <c r="AZ477" s="13">
        <f>Table1[[#This Row],[Total (HRK million)                                                                      ]]*1000000/Table1[[#This Row],[Population 2016]]</f>
        <v>-936.27926997245174</v>
      </c>
      <c r="BA477" s="68">
        <v>2910</v>
      </c>
      <c r="BB477" s="52">
        <v>5.8046179999999996</v>
      </c>
      <c r="BC477" s="13">
        <f>Table1[[#This Row],[Total (HRK million)                                                           ]]*1000000/Table1[[#This Row],[Population 2015]]</f>
        <v>1994.7140893470789</v>
      </c>
      <c r="BD477" s="52">
        <v>5.2937329999999996</v>
      </c>
      <c r="BE477" s="13">
        <f>Table1[[#This Row],[Total (HRK million) ]]*1000000/Table1[[#This Row],[Population 2015]]</f>
        <v>1819.152233676976</v>
      </c>
      <c r="BF477" s="82">
        <f>Table1[[#This Row],[Total (HRK million)                                                           ]]-Table1[[#This Row],[Total (HRK million) ]]</f>
        <v>0.51088500000000003</v>
      </c>
      <c r="BG477" s="13">
        <f>Table1[[#This Row],[Total (HRK million)     ]]*1000000/Table1[[#This Row],[Population 2015]]</f>
        <v>175.56185567010311</v>
      </c>
      <c r="BH477" s="68">
        <v>2916</v>
      </c>
      <c r="BI477" s="88">
        <v>5.8724429999999996</v>
      </c>
      <c r="BJ477" s="12">
        <f>Table1[[#This Row],[Total (HRK million)                                  ]]*1000000/Table1[[#This Row],[Population 2014]]</f>
        <v>2013.8693415637861</v>
      </c>
      <c r="BK477" s="88">
        <v>6.062811</v>
      </c>
      <c r="BL477" s="12">
        <f>Table1[[#This Row],[Total (HRK million)    ]]*1000000/Table1[[#This Row],[Population 2014]]</f>
        <v>2079.1532921810699</v>
      </c>
      <c r="BM477" s="88">
        <f>Table1[[#This Row],[Total (HRK million)                                  ]]-Table1[[#This Row],[Total (HRK million)    ]]</f>
        <v>-0.19036800000000031</v>
      </c>
      <c r="BN477" s="12">
        <f>Table1[[#This Row],[Total (HRK million)      ]]*1000000/Table1[[#This Row],[Population 2014]]</f>
        <v>-65.283950617284063</v>
      </c>
      <c r="BO477" s="94">
        <v>5</v>
      </c>
      <c r="BP477" s="53">
        <v>5</v>
      </c>
      <c r="BQ477" s="55">
        <v>5</v>
      </c>
      <c r="BR477" s="26">
        <v>5</v>
      </c>
      <c r="BS477" s="13">
        <v>3</v>
      </c>
      <c r="BT477" s="13">
        <v>4</v>
      </c>
      <c r="BU477" s="13">
        <v>4</v>
      </c>
      <c r="BV477" s="13">
        <v>2</v>
      </c>
      <c r="BW477" s="56">
        <v>0</v>
      </c>
    </row>
    <row r="478" spans="1:75" x14ac:dyDescent="0.25">
      <c r="A478" s="14" t="s">
        <v>608</v>
      </c>
      <c r="B478" s="15" t="s">
        <v>660</v>
      </c>
      <c r="C478" s="15" t="s">
        <v>491</v>
      </c>
      <c r="D478" s="47">
        <v>1622</v>
      </c>
      <c r="E478" s="46">
        <v>7.3137044299999996</v>
      </c>
      <c r="F478" s="36">
        <f>Table1[[#This Row],[Total (HRK million)]]*1000000/Table1[[#This Row],[Population 2022]]</f>
        <v>4509.0656165228111</v>
      </c>
      <c r="G478" s="46">
        <v>7.8110304900000003</v>
      </c>
      <c r="H478" s="36">
        <f>Table1[[#This Row],[Total (HRK million)                ]]*1000000/Table1[[#This Row],[Population 2022]]</f>
        <v>4815.678477188656</v>
      </c>
      <c r="I478" s="46">
        <v>-0.49732606000000051</v>
      </c>
      <c r="J478" s="36">
        <f>Table1[[#This Row],[Total (HRK million)                           ]]*1000000/Table1[[#This Row],[Population 2022]]</f>
        <v>-306.61286066584495</v>
      </c>
      <c r="K478" s="47">
        <v>1669</v>
      </c>
      <c r="L478" s="46">
        <v>7.8758460000000001</v>
      </c>
      <c r="M478" s="36">
        <f>Table1[[#This Row],[Total (HRK million)  ]]*1000000/Table1[[#This Row],[Population 2021]]</f>
        <v>4718.9011384062314</v>
      </c>
      <c r="N478" s="46">
        <v>7.5010770000000004</v>
      </c>
      <c r="O478" s="36">
        <f>Table1[[#This Row],[Total (HRK million)                 ]]*1000000/Table1[[#This Row],[Population 2021]]</f>
        <v>4494.3541042540446</v>
      </c>
      <c r="P478" s="46">
        <v>0.37476899999999969</v>
      </c>
      <c r="Q478" s="36">
        <f>Table1[[#This Row],[Total (HRK million)                            ]]*1000000/Table1[[#This Row],[Population 2021]]</f>
        <v>224.54703415218677</v>
      </c>
      <c r="R478" s="64">
        <v>1700</v>
      </c>
      <c r="S478" s="35">
        <v>6.245082</v>
      </c>
      <c r="T478" s="36">
        <f>Table1[[#This Row],[Total (HRK million)   ]]*1000000/Table1[[#This Row],[Population 2020]]</f>
        <v>3673.5776470588235</v>
      </c>
      <c r="U478" s="35">
        <v>6.0821399999999999</v>
      </c>
      <c r="V478" s="36">
        <f>Table1[[#This Row],[Total (HRK million)                  ]]*1000000/Table1[[#This Row],[Population 2020]]</f>
        <v>3577.7294117647057</v>
      </c>
      <c r="W478" s="35">
        <f>Table1[[#This Row],[Total (HRK million)   ]]-Table1[[#This Row],[Total (HRK million)                  ]]</f>
        <v>0.16294200000000014</v>
      </c>
      <c r="X478" s="36">
        <f>Table1[[#This Row],[Total (HRK million)                             ]]*1000000/Table1[[#This Row],[Population 2020]]</f>
        <v>95.848235294117728</v>
      </c>
      <c r="Y478" s="68">
        <v>1707</v>
      </c>
      <c r="Z478" s="7">
        <v>6.8665279999999997</v>
      </c>
      <c r="AA478" s="6">
        <f>Table1[[#This Row],[Total (HRK million)                     ]]*1000000/Table1[[#This Row],[Population 2019                 ]]</f>
        <v>4022.5705916813122</v>
      </c>
      <c r="AB478" s="7">
        <v>5.9140189999999997</v>
      </c>
      <c r="AC478" s="6">
        <f>Table1[[#This Row],[Total (HRK million)                                   ]]*1000000/Table1[[#This Row],[Population 2019                 ]]</f>
        <v>3464.5688342120679</v>
      </c>
      <c r="AD478" s="7">
        <f>Table1[[#This Row],[Total (HRK million)                     ]]-Table1[[#This Row],[Total (HRK million)                                   ]]</f>
        <v>0.95250900000000005</v>
      </c>
      <c r="AE478" s="8">
        <f>Table1[[#This Row],[Total (HRK million)                       ]]*1000000/Table1[[#This Row],[Population 2019                 ]]</f>
        <v>558.00175746924424</v>
      </c>
      <c r="AF478" s="6">
        <v>1716</v>
      </c>
      <c r="AG478" s="7">
        <v>6.5177899999999998</v>
      </c>
      <c r="AH478" s="6">
        <f>Table1[[#This Row],[Total (HRK million)                                 ]]*1000000/Table1[[#This Row],[Population 2018]]</f>
        <v>3798.2459207459206</v>
      </c>
      <c r="AI478" s="7">
        <v>6.7999140000000002</v>
      </c>
      <c r="AJ478" s="6">
        <f>Table1[[#This Row],[Total (HRK million)                                     ]]*1000000/Table1[[#This Row],[Population 2018]]</f>
        <v>3962.6538461538462</v>
      </c>
      <c r="AK478" s="7">
        <f>Table1[[#This Row],[Total (HRK million)                                 ]]-Table1[[#This Row],[Total (HRK million)                                     ]]</f>
        <v>-0.28212400000000049</v>
      </c>
      <c r="AL478" s="8">
        <f>Table1[[#This Row],[Total (HRK million)                                      ]]*1000000/Table1[[#This Row],[Population 2018]]</f>
        <v>-164.40792540792569</v>
      </c>
      <c r="AM478" s="9">
        <v>1749</v>
      </c>
      <c r="AN478" s="10">
        <v>7.0512829999999997</v>
      </c>
      <c r="AO478" s="11">
        <f>Table1[[#This Row],[Total (HRK million)                                         ]]*1000000/Table1[[#This Row],[Population 2017               ]]</f>
        <v>4031.6083476272156</v>
      </c>
      <c r="AP478" s="10">
        <v>5.8626880000000003</v>
      </c>
      <c r="AQ478" s="11">
        <f>Table1[[#This Row],[Total (HRK million)                                          ]]*1000000/Table1[[#This Row],[Population 2017               ]]</f>
        <v>3352.0228702115496</v>
      </c>
      <c r="AR478" s="10">
        <f>Table1[[#This Row],[Total (HRK million)                                         ]]-Table1[[#This Row],[Total (HRK million)                                          ]]</f>
        <v>1.1885949999999994</v>
      </c>
      <c r="AS478" s="11">
        <f>Table1[[#This Row],[Total (HRK million)                                                  ]]*1000000/Table1[[#This Row],[Population 2017               ]]</f>
        <v>679.58547741566565</v>
      </c>
      <c r="AT478" s="45">
        <v>1771</v>
      </c>
      <c r="AU478" s="46">
        <v>6.1508929999999999</v>
      </c>
      <c r="AV478" s="13">
        <f>Table1[[#This Row],[Total (HRK million)                                ]]*1000000/Table1[[#This Row],[Population 2016]]</f>
        <v>3473.118577075099</v>
      </c>
      <c r="AW478" s="46">
        <v>6.5656509999999999</v>
      </c>
      <c r="AX478" s="13">
        <f>Table1[[#This Row],[Total (HRK million)                                                        ]]*1000000/Table1[[#This Row],[Population 2016]]</f>
        <v>3707.3128176171654</v>
      </c>
      <c r="AY478" s="82">
        <f>Table1[[#This Row],[Total (HRK million)                                ]]-Table1[[#This Row],[Total (HRK million)                                                        ]]</f>
        <v>-0.41475799999999996</v>
      </c>
      <c r="AZ478" s="13">
        <f>Table1[[#This Row],[Total (HRK million)                                                                      ]]*1000000/Table1[[#This Row],[Population 2016]]</f>
        <v>-234.19424054206661</v>
      </c>
      <c r="BA478" s="68">
        <v>1769</v>
      </c>
      <c r="BB478" s="52">
        <v>5.2887430000000002</v>
      </c>
      <c r="BC478" s="13">
        <f>Table1[[#This Row],[Total (HRK million)                                                           ]]*1000000/Table1[[#This Row],[Population 2015]]</f>
        <v>2989.6794799321651</v>
      </c>
      <c r="BD478" s="52">
        <v>4.391</v>
      </c>
      <c r="BE478" s="13">
        <f>Table1[[#This Row],[Total (HRK million) ]]*1000000/Table1[[#This Row],[Population 2015]]</f>
        <v>2482.1933295647259</v>
      </c>
      <c r="BF478" s="82">
        <f>Table1[[#This Row],[Total (HRK million)                                                           ]]-Table1[[#This Row],[Total (HRK million) ]]</f>
        <v>0.89774300000000018</v>
      </c>
      <c r="BG478" s="13">
        <f>Table1[[#This Row],[Total (HRK million)     ]]*1000000/Table1[[#This Row],[Population 2015]]</f>
        <v>507.48615036743934</v>
      </c>
      <c r="BH478" s="68">
        <v>1795</v>
      </c>
      <c r="BI478" s="88">
        <v>4.2180330000000001</v>
      </c>
      <c r="BJ478" s="12">
        <f>Table1[[#This Row],[Total (HRK million)                                  ]]*1000000/Table1[[#This Row],[Population 2014]]</f>
        <v>2349.8791086350975</v>
      </c>
      <c r="BK478" s="88">
        <v>4.7459249999999997</v>
      </c>
      <c r="BL478" s="12">
        <f>Table1[[#This Row],[Total (HRK million)    ]]*1000000/Table1[[#This Row],[Population 2014]]</f>
        <v>2643.9693593314764</v>
      </c>
      <c r="BM478" s="88">
        <f>Table1[[#This Row],[Total (HRK million)                                  ]]-Table1[[#This Row],[Total (HRK million)    ]]</f>
        <v>-0.52789199999999958</v>
      </c>
      <c r="BN478" s="12">
        <f>Table1[[#This Row],[Total (HRK million)      ]]*1000000/Table1[[#This Row],[Population 2014]]</f>
        <v>-294.09025069637858</v>
      </c>
      <c r="BO478" s="94">
        <v>1</v>
      </c>
      <c r="BP478" s="53">
        <v>1</v>
      </c>
      <c r="BQ478" s="55">
        <v>1</v>
      </c>
      <c r="BR478" s="26">
        <v>2</v>
      </c>
      <c r="BS478" s="13">
        <v>1</v>
      </c>
      <c r="BT478" s="13">
        <v>1</v>
      </c>
      <c r="BU478" s="13">
        <v>1</v>
      </c>
      <c r="BV478" s="13">
        <v>1</v>
      </c>
      <c r="BW478" s="56">
        <v>1</v>
      </c>
    </row>
    <row r="479" spans="1:75" x14ac:dyDescent="0.25">
      <c r="A479" s="14" t="s">
        <v>607</v>
      </c>
      <c r="B479" s="15" t="s">
        <v>676</v>
      </c>
      <c r="C479" s="15" t="s">
        <v>86</v>
      </c>
      <c r="D479" s="45">
        <v>42284</v>
      </c>
      <c r="E479" s="44">
        <v>275.77827414999996</v>
      </c>
      <c r="F479" s="40">
        <f>Table1[[#This Row],[Total (HRK million)]]*1000000/Table1[[#This Row],[Population 2022]]</f>
        <v>6522.0479176520666</v>
      </c>
      <c r="G479" s="44">
        <v>282.09955758000001</v>
      </c>
      <c r="H479" s="40">
        <f>Table1[[#This Row],[Total (HRK million)                ]]*1000000/Table1[[#This Row],[Population 2022]]</f>
        <v>6671.5437891400998</v>
      </c>
      <c r="I479" s="44">
        <v>-6.3212834300000074</v>
      </c>
      <c r="J479" s="40">
        <f>Table1[[#This Row],[Total (HRK million)                           ]]*1000000/Table1[[#This Row],[Population 2022]]</f>
        <v>-149.49587148803346</v>
      </c>
      <c r="K479" s="45">
        <v>42599</v>
      </c>
      <c r="L479" s="44">
        <v>228.896365</v>
      </c>
      <c r="M479" s="40">
        <f>Table1[[#This Row],[Total (HRK million)  ]]*1000000/Table1[[#This Row],[Population 2021]]</f>
        <v>5373.2802413202189</v>
      </c>
      <c r="N479" s="44">
        <v>264.64811900000001</v>
      </c>
      <c r="O479" s="40">
        <f>Table1[[#This Row],[Total (HRK million)                 ]]*1000000/Table1[[#This Row],[Population 2021]]</f>
        <v>6212.5429939669948</v>
      </c>
      <c r="P479" s="44">
        <v>-35.751754000000005</v>
      </c>
      <c r="Q479" s="40">
        <f>Table1[[#This Row],[Total (HRK million)                            ]]*1000000/Table1[[#This Row],[Population 2021]]</f>
        <v>-839.26275264677588</v>
      </c>
      <c r="R479" s="64">
        <v>43791</v>
      </c>
      <c r="S479" s="35">
        <v>204.51000500000001</v>
      </c>
      <c r="T479" s="36">
        <f>Table1[[#This Row],[Total (HRK million)   ]]*1000000/Table1[[#This Row],[Population 2020]]</f>
        <v>4670.1378137060128</v>
      </c>
      <c r="U479" s="35">
        <v>221.89933300000001</v>
      </c>
      <c r="V479" s="36">
        <f>Table1[[#This Row],[Total (HRK million)                  ]]*1000000/Table1[[#This Row],[Population 2020]]</f>
        <v>5067.2360302345232</v>
      </c>
      <c r="W479" s="35">
        <f>Table1[[#This Row],[Total (HRK million)   ]]-Table1[[#This Row],[Total (HRK million)                  ]]</f>
        <v>-17.389328000000006</v>
      </c>
      <c r="X479" s="36">
        <f>Table1[[#This Row],[Total (HRK million)                             ]]*1000000/Table1[[#This Row],[Population 2020]]</f>
        <v>-397.09821652851059</v>
      </c>
      <c r="Y479" s="68">
        <v>44275</v>
      </c>
      <c r="Z479" s="7">
        <v>212.50813400000001</v>
      </c>
      <c r="AA479" s="6">
        <f>Table1[[#This Row],[Total (HRK million)                     ]]*1000000/Table1[[#This Row],[Population 2019                 ]]</f>
        <v>4799.7319932241671</v>
      </c>
      <c r="AB479" s="7">
        <v>223.37376699999999</v>
      </c>
      <c r="AC479" s="6">
        <f>Table1[[#This Row],[Total (HRK million)                                   ]]*1000000/Table1[[#This Row],[Population 2019                 ]]</f>
        <v>5045.1443704121966</v>
      </c>
      <c r="AD479" s="7">
        <f>Table1[[#This Row],[Total (HRK million)                     ]]-Table1[[#This Row],[Total (HRK million)                                   ]]</f>
        <v>-10.865632999999974</v>
      </c>
      <c r="AE479" s="8">
        <f>Table1[[#This Row],[Total (HRK million)                       ]]*1000000/Table1[[#This Row],[Population 2019                 ]]</f>
        <v>-245.41237718802878</v>
      </c>
      <c r="AF479" s="6">
        <v>44539</v>
      </c>
      <c r="AG479" s="7">
        <v>191.97276199999999</v>
      </c>
      <c r="AH479" s="6">
        <f>Table1[[#This Row],[Total (HRK million)                                 ]]*1000000/Table1[[#This Row],[Population 2018]]</f>
        <v>4310.2171579963624</v>
      </c>
      <c r="AI479" s="7">
        <v>176.804957</v>
      </c>
      <c r="AJ479" s="6">
        <f>Table1[[#This Row],[Total (HRK million)                                     ]]*1000000/Table1[[#This Row],[Population 2018]]</f>
        <v>3969.6660679404567</v>
      </c>
      <c r="AK479" s="7">
        <f>Table1[[#This Row],[Total (HRK million)                                 ]]-Table1[[#This Row],[Total (HRK million)                                     ]]</f>
        <v>15.167804999999987</v>
      </c>
      <c r="AL479" s="8">
        <f>Table1[[#This Row],[Total (HRK million)                                      ]]*1000000/Table1[[#This Row],[Population 2018]]</f>
        <v>340.55109005590577</v>
      </c>
      <c r="AM479" s="9">
        <v>44771</v>
      </c>
      <c r="AN479" s="10">
        <v>174.490185</v>
      </c>
      <c r="AO479" s="11">
        <f>Table1[[#This Row],[Total (HRK million)                                         ]]*1000000/Table1[[#This Row],[Population 2017               ]]</f>
        <v>3897.3930669406536</v>
      </c>
      <c r="AP479" s="10">
        <v>174.67662899999999</v>
      </c>
      <c r="AQ479" s="11">
        <f>Table1[[#This Row],[Total (HRK million)                                          ]]*1000000/Table1[[#This Row],[Population 2017               ]]</f>
        <v>3901.5574590694869</v>
      </c>
      <c r="AR479" s="10">
        <f>Table1[[#This Row],[Total (HRK million)                                         ]]-Table1[[#This Row],[Total (HRK million)                                          ]]</f>
        <v>-0.1864439999999945</v>
      </c>
      <c r="AS479" s="11">
        <f>Table1[[#This Row],[Total (HRK million)                                                  ]]*1000000/Table1[[#This Row],[Population 2017               ]]</f>
        <v>-4.1643921288332741</v>
      </c>
      <c r="AT479" s="45">
        <v>45008</v>
      </c>
      <c r="AU479" s="46">
        <v>163.52512400000001</v>
      </c>
      <c r="AV479" s="13">
        <f>Table1[[#This Row],[Total (HRK million)                                ]]*1000000/Table1[[#This Row],[Population 2016]]</f>
        <v>3633.2457340917172</v>
      </c>
      <c r="AW479" s="46">
        <v>164.06743800000001</v>
      </c>
      <c r="AX479" s="13">
        <f>Table1[[#This Row],[Total (HRK million)                                                        ]]*1000000/Table1[[#This Row],[Population 2016]]</f>
        <v>3645.2950142196942</v>
      </c>
      <c r="AY479" s="82">
        <f>Table1[[#This Row],[Total (HRK million)                                ]]-Table1[[#This Row],[Total (HRK million)                                                        ]]</f>
        <v>-0.54231400000000463</v>
      </c>
      <c r="AZ479" s="13">
        <f>Table1[[#This Row],[Total (HRK million)                                                                      ]]*1000000/Table1[[#This Row],[Population 2016]]</f>
        <v>-12.049280127977353</v>
      </c>
      <c r="BA479" s="68">
        <v>45294</v>
      </c>
      <c r="BB479" s="52">
        <v>163.40001100000001</v>
      </c>
      <c r="BC479" s="13">
        <f>Table1[[#This Row],[Total (HRK million)                                                           ]]*1000000/Table1[[#This Row],[Population 2015]]</f>
        <v>3607.5420806287807</v>
      </c>
      <c r="BD479" s="52">
        <v>176.69365199999999</v>
      </c>
      <c r="BE479" s="13">
        <f>Table1[[#This Row],[Total (HRK million) ]]*1000000/Table1[[#This Row],[Population 2015]]</f>
        <v>3901.0388130878264</v>
      </c>
      <c r="BF479" s="82">
        <f>Table1[[#This Row],[Total (HRK million)                                                           ]]-Table1[[#This Row],[Total (HRK million) ]]</f>
        <v>-13.29364099999998</v>
      </c>
      <c r="BG479" s="13">
        <f>Table1[[#This Row],[Total (HRK million)     ]]*1000000/Table1[[#This Row],[Population 2015]]</f>
        <v>-293.49673245904489</v>
      </c>
      <c r="BH479" s="68">
        <v>45714</v>
      </c>
      <c r="BI479" s="88">
        <v>183.813221</v>
      </c>
      <c r="BJ479" s="12">
        <f>Table1[[#This Row],[Total (HRK million)                                  ]]*1000000/Table1[[#This Row],[Population 2014]]</f>
        <v>4020.9393402458763</v>
      </c>
      <c r="BK479" s="88">
        <v>198.18990199999999</v>
      </c>
      <c r="BL479" s="12">
        <f>Table1[[#This Row],[Total (HRK million)    ]]*1000000/Table1[[#This Row],[Population 2014]]</f>
        <v>4335.4312026950165</v>
      </c>
      <c r="BM479" s="88">
        <f>Table1[[#This Row],[Total (HRK million)                                  ]]-Table1[[#This Row],[Total (HRK million)    ]]</f>
        <v>-14.376680999999991</v>
      </c>
      <c r="BN479" s="12">
        <f>Table1[[#This Row],[Total (HRK million)      ]]*1000000/Table1[[#This Row],[Population 2014]]</f>
        <v>-314.49186244914011</v>
      </c>
      <c r="BO479" s="94">
        <v>5</v>
      </c>
      <c r="BP479" s="53">
        <v>5</v>
      </c>
      <c r="BQ479" s="55">
        <v>5</v>
      </c>
      <c r="BR479" s="26">
        <v>5</v>
      </c>
      <c r="BS479" s="13">
        <v>4</v>
      </c>
      <c r="BT479" s="13">
        <v>4</v>
      </c>
      <c r="BU479" s="13">
        <v>5</v>
      </c>
      <c r="BV479" s="13">
        <v>5</v>
      </c>
      <c r="BW479" s="56">
        <v>5</v>
      </c>
    </row>
    <row r="480" spans="1:75" x14ac:dyDescent="0.25">
      <c r="A480" s="14" t="s">
        <v>606</v>
      </c>
      <c r="B480" s="15" t="s">
        <v>676</v>
      </c>
      <c r="C480" s="15" t="s">
        <v>136</v>
      </c>
      <c r="D480" s="45">
        <v>95441</v>
      </c>
      <c r="E480" s="44">
        <v>188.61631040999998</v>
      </c>
      <c r="F480" s="40">
        <f>Table1[[#This Row],[Total (HRK million)]]*1000000/Table1[[#This Row],[Population 2022]]</f>
        <v>1976.2608355947652</v>
      </c>
      <c r="G480" s="44">
        <v>201.89747743999999</v>
      </c>
      <c r="H480" s="40">
        <f>Table1[[#This Row],[Total (HRK million)                ]]*1000000/Table1[[#This Row],[Population 2022]]</f>
        <v>2115.4166180153184</v>
      </c>
      <c r="I480" s="44">
        <v>-13.281167030000001</v>
      </c>
      <c r="J480" s="40">
        <f>Table1[[#This Row],[Total (HRK million)                           ]]*1000000/Table1[[#This Row],[Population 2022]]</f>
        <v>-139.15578242055304</v>
      </c>
      <c r="K480" s="45">
        <v>96381</v>
      </c>
      <c r="L480" s="44">
        <v>151.06810200000001</v>
      </c>
      <c r="M480" s="40">
        <f>Table1[[#This Row],[Total (HRK million)  ]]*1000000/Table1[[#This Row],[Population 2021]]</f>
        <v>1567.4054222305226</v>
      </c>
      <c r="N480" s="44">
        <v>149.01786000000001</v>
      </c>
      <c r="O480" s="40">
        <f>Table1[[#This Row],[Total (HRK million)                 ]]*1000000/Table1[[#This Row],[Population 2021]]</f>
        <v>1546.1331590251191</v>
      </c>
      <c r="P480" s="44">
        <v>2.0502419999999972</v>
      </c>
      <c r="Q480" s="40">
        <f>Table1[[#This Row],[Total (HRK million)                            ]]*1000000/Table1[[#This Row],[Population 2021]]</f>
        <v>21.272263205403526</v>
      </c>
      <c r="R480" s="65">
        <v>98453</v>
      </c>
      <c r="S480" s="35">
        <v>138.821158</v>
      </c>
      <c r="T480" s="36">
        <f>Table1[[#This Row],[Total (HRK million)   ]]*1000000/Table1[[#This Row],[Population 2020]]</f>
        <v>1410.0246615136157</v>
      </c>
      <c r="U480" s="35">
        <v>135.78272200000001</v>
      </c>
      <c r="V480" s="36">
        <f>Table1[[#This Row],[Total (HRK million)                  ]]*1000000/Table1[[#This Row],[Population 2020]]</f>
        <v>1379.1628695925974</v>
      </c>
      <c r="W480" s="35">
        <f>Table1[[#This Row],[Total (HRK million)   ]]-Table1[[#This Row],[Total (HRK million)                  ]]</f>
        <v>3.0384359999999901</v>
      </c>
      <c r="X480" s="36">
        <f>Table1[[#This Row],[Total (HRK million)                             ]]*1000000/Table1[[#This Row],[Population 2020]]</f>
        <v>30.861791921018053</v>
      </c>
      <c r="Y480" s="68">
        <v>99210</v>
      </c>
      <c r="Z480" s="7">
        <v>134.67670100000001</v>
      </c>
      <c r="AA480" s="6">
        <f>Table1[[#This Row],[Total (HRK million)                     ]]*1000000/Table1[[#This Row],[Population 2019                 ]]</f>
        <v>1357.491190404193</v>
      </c>
      <c r="AB480" s="7">
        <v>125.80646900000001</v>
      </c>
      <c r="AC480" s="6">
        <f>Table1[[#This Row],[Total (HRK million)                                   ]]*1000000/Table1[[#This Row],[Population 2019                 ]]</f>
        <v>1268.0825420824513</v>
      </c>
      <c r="AD480" s="7">
        <f>Table1[[#This Row],[Total (HRK million)                     ]]-Table1[[#This Row],[Total (HRK million)                                   ]]</f>
        <v>8.8702320000000014</v>
      </c>
      <c r="AE480" s="8">
        <f>Table1[[#This Row],[Total (HRK million)                       ]]*1000000/Table1[[#This Row],[Population 2019                 ]]</f>
        <v>89.408648321741779</v>
      </c>
      <c r="AF480" s="6">
        <v>99633</v>
      </c>
      <c r="AG480" s="7">
        <v>123.237843</v>
      </c>
      <c r="AH480" s="6">
        <f>Table1[[#This Row],[Total (HRK million)                                 ]]*1000000/Table1[[#This Row],[Population 2018]]</f>
        <v>1236.9179187618561</v>
      </c>
      <c r="AI480" s="7">
        <v>121.133684</v>
      </c>
      <c r="AJ480" s="6">
        <f>Table1[[#This Row],[Total (HRK million)                                     ]]*1000000/Table1[[#This Row],[Population 2018]]</f>
        <v>1215.7988216755493</v>
      </c>
      <c r="AK480" s="7">
        <f>Table1[[#This Row],[Total (HRK million)                                 ]]-Table1[[#This Row],[Total (HRK million)                                     ]]</f>
        <v>2.1041589999999957</v>
      </c>
      <c r="AL480" s="8">
        <f>Table1[[#This Row],[Total (HRK million)                                      ]]*1000000/Table1[[#This Row],[Population 2018]]</f>
        <v>21.119097086306702</v>
      </c>
      <c r="AM480" s="17">
        <v>100695</v>
      </c>
      <c r="AN480" s="10">
        <v>130.29075</v>
      </c>
      <c r="AO480" s="24">
        <f>Table1[[#This Row],[Total (HRK million)                                         ]]*1000000/Table1[[#This Row],[Population 2017               ]]</f>
        <v>1293.9147921942499</v>
      </c>
      <c r="AP480" s="10">
        <v>138.98826199999999</v>
      </c>
      <c r="AQ480" s="11">
        <f>Table1[[#This Row],[Total (HRK million)                                          ]]*1000000/Table1[[#This Row],[Population 2017               ]]</f>
        <v>1380.2896072297533</v>
      </c>
      <c r="AR480" s="10">
        <f>Table1[[#This Row],[Total (HRK million)                                         ]]-Table1[[#This Row],[Total (HRK million)                                          ]]</f>
        <v>-8.697511999999989</v>
      </c>
      <c r="AS480" s="11">
        <f>Table1[[#This Row],[Total (HRK million)                                                  ]]*1000000/Table1[[#This Row],[Population 2017               ]]</f>
        <v>-86.374815035503147</v>
      </c>
      <c r="AT480" s="45">
        <v>102238</v>
      </c>
      <c r="AU480" s="46">
        <v>108.625698</v>
      </c>
      <c r="AV480" s="13">
        <f>Table1[[#This Row],[Total (HRK million)                                ]]*1000000/Table1[[#This Row],[Population 2016]]</f>
        <v>1062.4787065474677</v>
      </c>
      <c r="AW480" s="46">
        <v>101.63596</v>
      </c>
      <c r="AX480" s="13">
        <f>Table1[[#This Row],[Total (HRK million)                                                        ]]*1000000/Table1[[#This Row],[Population 2016]]</f>
        <v>994.11138715546076</v>
      </c>
      <c r="AY480" s="82">
        <f>Table1[[#This Row],[Total (HRK million)                                ]]-Table1[[#This Row],[Total (HRK million)                                                        ]]</f>
        <v>6.9897380000000027</v>
      </c>
      <c r="AZ480" s="13">
        <f>Table1[[#This Row],[Total (HRK million)                                                                      ]]*1000000/Table1[[#This Row],[Population 2016]]</f>
        <v>68.36731939200692</v>
      </c>
      <c r="BA480" s="68">
        <v>103608</v>
      </c>
      <c r="BB480" s="52">
        <v>109.995645</v>
      </c>
      <c r="BC480" s="13">
        <f>Table1[[#This Row],[Total (HRK million)                                                           ]]*1000000/Table1[[#This Row],[Population 2015]]</f>
        <v>1061.6520442436877</v>
      </c>
      <c r="BD480" s="52">
        <v>110.588847</v>
      </c>
      <c r="BE480" s="13">
        <f>Table1[[#This Row],[Total (HRK million) ]]*1000000/Table1[[#This Row],[Population 2015]]</f>
        <v>1067.3774901552003</v>
      </c>
      <c r="BF480" s="82">
        <f>Table1[[#This Row],[Total (HRK million)                                                           ]]-Table1[[#This Row],[Total (HRK million) ]]</f>
        <v>-0.59320200000000511</v>
      </c>
      <c r="BG480" s="13">
        <f>Table1[[#This Row],[Total (HRK million)     ]]*1000000/Table1[[#This Row],[Population 2015]]</f>
        <v>-5.7254459115126739</v>
      </c>
      <c r="BH480" s="68">
        <v>105041</v>
      </c>
      <c r="BI480" s="88">
        <v>125.99084999999999</v>
      </c>
      <c r="BJ480" s="12">
        <f>Table1[[#This Row],[Total (HRK million)                                  ]]*1000000/Table1[[#This Row],[Population 2014]]</f>
        <v>1199.4445026227854</v>
      </c>
      <c r="BK480" s="88">
        <v>125.06558099999999</v>
      </c>
      <c r="BL480" s="12">
        <f>Table1[[#This Row],[Total (HRK million)    ]]*1000000/Table1[[#This Row],[Population 2014]]</f>
        <v>1190.6358564750906</v>
      </c>
      <c r="BM480" s="88">
        <f>Table1[[#This Row],[Total (HRK million)                                  ]]-Table1[[#This Row],[Total (HRK million)    ]]</f>
        <v>0.92526900000000012</v>
      </c>
      <c r="BN480" s="12">
        <f>Table1[[#This Row],[Total (HRK million)      ]]*1000000/Table1[[#This Row],[Population 2014]]</f>
        <v>8.8086461476947111</v>
      </c>
      <c r="BO480" s="94">
        <v>4</v>
      </c>
      <c r="BP480" s="53">
        <v>5</v>
      </c>
      <c r="BQ480" s="55">
        <v>5</v>
      </c>
      <c r="BR480" s="26">
        <v>5</v>
      </c>
      <c r="BS480" s="13">
        <v>5</v>
      </c>
      <c r="BT480" s="13">
        <v>5</v>
      </c>
      <c r="BU480" s="13">
        <v>5</v>
      </c>
      <c r="BV480" s="13">
        <v>5</v>
      </c>
      <c r="BW480" s="56">
        <v>5</v>
      </c>
    </row>
    <row r="481" spans="1:75" x14ac:dyDescent="0.25">
      <c r="A481" s="14" t="s">
        <v>608</v>
      </c>
      <c r="B481" s="15" t="s">
        <v>75</v>
      </c>
      <c r="C481" s="15" t="s">
        <v>379</v>
      </c>
      <c r="D481" s="45">
        <v>1634</v>
      </c>
      <c r="E481" s="44">
        <v>6.54108628</v>
      </c>
      <c r="F481" s="40">
        <f>Table1[[#This Row],[Total (HRK million)]]*1000000/Table1[[#This Row],[Population 2022]]</f>
        <v>4003.1127784577725</v>
      </c>
      <c r="G481" s="44">
        <v>5.1698952199999999</v>
      </c>
      <c r="H481" s="40">
        <f>Table1[[#This Row],[Total (HRK million)                ]]*1000000/Table1[[#This Row],[Population 2022]]</f>
        <v>3163.9505630354956</v>
      </c>
      <c r="I481" s="44">
        <v>1.3711910600000006</v>
      </c>
      <c r="J481" s="40">
        <f>Table1[[#This Row],[Total (HRK million)                           ]]*1000000/Table1[[#This Row],[Population 2022]]</f>
        <v>839.16221542227697</v>
      </c>
      <c r="K481" s="45">
        <v>1661</v>
      </c>
      <c r="L481" s="44">
        <v>4.9158929999999996</v>
      </c>
      <c r="M481" s="40">
        <f>Table1[[#This Row],[Total (HRK million)  ]]*1000000/Table1[[#This Row],[Population 2021]]</f>
        <v>2959.5984346779051</v>
      </c>
      <c r="N481" s="44">
        <v>6.8369720000000003</v>
      </c>
      <c r="O481" s="40">
        <f>Table1[[#This Row],[Total (HRK million)                 ]]*1000000/Table1[[#This Row],[Population 2021]]</f>
        <v>4116.1782059000598</v>
      </c>
      <c r="P481" s="44">
        <v>-1.9210790000000006</v>
      </c>
      <c r="Q481" s="40">
        <f>Table1[[#This Row],[Total (HRK million)                            ]]*1000000/Table1[[#This Row],[Population 2021]]</f>
        <v>-1156.5797712221558</v>
      </c>
      <c r="R481" s="64">
        <v>1681</v>
      </c>
      <c r="S481" s="35">
        <v>4.192215</v>
      </c>
      <c r="T481" s="36">
        <f>Table1[[#This Row],[Total (HRK million)   ]]*1000000/Table1[[#This Row],[Population 2020]]</f>
        <v>2493.8816180844733</v>
      </c>
      <c r="U481" s="35">
        <v>4.1200530000000004</v>
      </c>
      <c r="V481" s="36">
        <f>Table1[[#This Row],[Total (HRK million)                  ]]*1000000/Table1[[#This Row],[Population 2020]]</f>
        <v>2450.9535990481859</v>
      </c>
      <c r="W481" s="35">
        <f>Table1[[#This Row],[Total (HRK million)   ]]-Table1[[#This Row],[Total (HRK million)                  ]]</f>
        <v>7.2161999999999615E-2</v>
      </c>
      <c r="X481" s="36">
        <f>Table1[[#This Row],[Total (HRK million)                             ]]*1000000/Table1[[#This Row],[Population 2020]]</f>
        <v>42.928019036287701</v>
      </c>
      <c r="Y481" s="68">
        <v>1684</v>
      </c>
      <c r="Z481" s="7">
        <v>4.3276469999999998</v>
      </c>
      <c r="AA481" s="6">
        <f>Table1[[#This Row],[Total (HRK million)                     ]]*1000000/Table1[[#This Row],[Population 2019                 ]]</f>
        <v>2569.8616389548692</v>
      </c>
      <c r="AB481" s="7">
        <v>4.636539</v>
      </c>
      <c r="AC481" s="6">
        <f>Table1[[#This Row],[Total (HRK million)                                   ]]*1000000/Table1[[#This Row],[Population 2019                 ]]</f>
        <v>2753.2891923990501</v>
      </c>
      <c r="AD481" s="7">
        <f>Table1[[#This Row],[Total (HRK million)                     ]]-Table1[[#This Row],[Total (HRK million)                                   ]]</f>
        <v>-0.30889200000000017</v>
      </c>
      <c r="AE481" s="8">
        <f>Table1[[#This Row],[Total (HRK million)                       ]]*1000000/Table1[[#This Row],[Population 2019                 ]]</f>
        <v>-183.42755344418063</v>
      </c>
      <c r="AF481" s="6">
        <v>1685</v>
      </c>
      <c r="AG481" s="7">
        <v>4.2398410000000002</v>
      </c>
      <c r="AH481" s="6">
        <f>Table1[[#This Row],[Total (HRK million)                                 ]]*1000000/Table1[[#This Row],[Population 2018]]</f>
        <v>2516.2261127596439</v>
      </c>
      <c r="AI481" s="7">
        <v>5.0148780000000004</v>
      </c>
      <c r="AJ481" s="6">
        <f>Table1[[#This Row],[Total (HRK million)                                     ]]*1000000/Table1[[#This Row],[Population 2018]]</f>
        <v>2976.1887240356082</v>
      </c>
      <c r="AK481" s="7">
        <f>Table1[[#This Row],[Total (HRK million)                                 ]]-Table1[[#This Row],[Total (HRK million)                                     ]]</f>
        <v>-0.7750370000000002</v>
      </c>
      <c r="AL481" s="8">
        <f>Table1[[#This Row],[Total (HRK million)                                      ]]*1000000/Table1[[#This Row],[Population 2018]]</f>
        <v>-459.96261127596455</v>
      </c>
      <c r="AM481" s="9">
        <v>1702</v>
      </c>
      <c r="AN481" s="10">
        <v>3.751099</v>
      </c>
      <c r="AO481" s="11">
        <f>Table1[[#This Row],[Total (HRK million)                                         ]]*1000000/Table1[[#This Row],[Population 2017               ]]</f>
        <v>2203.9359576968272</v>
      </c>
      <c r="AP481" s="10">
        <v>4.358123</v>
      </c>
      <c r="AQ481" s="11">
        <f>Table1[[#This Row],[Total (HRK million)                                          ]]*1000000/Table1[[#This Row],[Population 2017               ]]</f>
        <v>2560.5893066980025</v>
      </c>
      <c r="AR481" s="10">
        <f>Table1[[#This Row],[Total (HRK million)                                         ]]-Table1[[#This Row],[Total (HRK million)                                          ]]</f>
        <v>-0.60702400000000001</v>
      </c>
      <c r="AS481" s="11">
        <f>Table1[[#This Row],[Total (HRK million)                                                  ]]*1000000/Table1[[#This Row],[Population 2017               ]]</f>
        <v>-356.65334900117512</v>
      </c>
      <c r="AT481" s="45">
        <v>1718</v>
      </c>
      <c r="AU481" s="46">
        <v>6.4636909999999999</v>
      </c>
      <c r="AV481" s="13">
        <f>Table1[[#This Row],[Total (HRK million)                                ]]*1000000/Table1[[#This Row],[Population 2016]]</f>
        <v>3762.3346915017464</v>
      </c>
      <c r="AW481" s="46">
        <v>4.2602710000000004</v>
      </c>
      <c r="AX481" s="13">
        <f>Table1[[#This Row],[Total (HRK million)                                                        ]]*1000000/Table1[[#This Row],[Population 2016]]</f>
        <v>2479.7852153667054</v>
      </c>
      <c r="AY481" s="82">
        <f>Table1[[#This Row],[Total (HRK million)                                ]]-Table1[[#This Row],[Total (HRK million)                                                        ]]</f>
        <v>2.2034199999999995</v>
      </c>
      <c r="AZ481" s="13">
        <f>Table1[[#This Row],[Total (HRK million)                                                                      ]]*1000000/Table1[[#This Row],[Population 2016]]</f>
        <v>1282.5494761350405</v>
      </c>
      <c r="BA481" s="68">
        <v>1735</v>
      </c>
      <c r="BB481" s="52">
        <v>4.2324270000000004</v>
      </c>
      <c r="BC481" s="13">
        <f>Table1[[#This Row],[Total (HRK million)                                                           ]]*1000000/Table1[[#This Row],[Population 2015]]</f>
        <v>2439.4391930835736</v>
      </c>
      <c r="BD481" s="52">
        <v>4.2598419999999999</v>
      </c>
      <c r="BE481" s="13">
        <f>Table1[[#This Row],[Total (HRK million) ]]*1000000/Table1[[#This Row],[Population 2015]]</f>
        <v>2455.2403458213257</v>
      </c>
      <c r="BF481" s="82">
        <f>Table1[[#This Row],[Total (HRK million)                                                           ]]-Table1[[#This Row],[Total (HRK million) ]]</f>
        <v>-2.7414999999999523E-2</v>
      </c>
      <c r="BG481" s="13">
        <f>Table1[[#This Row],[Total (HRK million)     ]]*1000000/Table1[[#This Row],[Population 2015]]</f>
        <v>-15.801152737751886</v>
      </c>
      <c r="BH481" s="68">
        <v>1745</v>
      </c>
      <c r="BI481" s="88">
        <v>3.422968</v>
      </c>
      <c r="BJ481" s="12">
        <f>Table1[[#This Row],[Total (HRK million)                                  ]]*1000000/Table1[[#This Row],[Population 2014]]</f>
        <v>1961.5862464183381</v>
      </c>
      <c r="BK481" s="88">
        <v>3.3126660000000001</v>
      </c>
      <c r="BL481" s="12">
        <f>Table1[[#This Row],[Total (HRK million)    ]]*1000000/Table1[[#This Row],[Population 2014]]</f>
        <v>1898.3759312320917</v>
      </c>
      <c r="BM481" s="88">
        <f>Table1[[#This Row],[Total (HRK million)                                  ]]-Table1[[#This Row],[Total (HRK million)    ]]</f>
        <v>0.1103019999999999</v>
      </c>
      <c r="BN481" s="12">
        <f>Table1[[#This Row],[Total (HRK million)      ]]*1000000/Table1[[#This Row],[Population 2014]]</f>
        <v>63.210315186246362</v>
      </c>
      <c r="BO481" s="94">
        <v>5</v>
      </c>
      <c r="BP481" s="53">
        <v>3</v>
      </c>
      <c r="BQ481" s="55">
        <v>4</v>
      </c>
      <c r="BR481" s="26">
        <v>2</v>
      </c>
      <c r="BS481" s="13">
        <v>1</v>
      </c>
      <c r="BT481" s="13">
        <v>2</v>
      </c>
      <c r="BU481" s="13">
        <v>3</v>
      </c>
      <c r="BV481" s="13">
        <v>0</v>
      </c>
      <c r="BW481" s="56">
        <v>0</v>
      </c>
    </row>
    <row r="482" spans="1:75" x14ac:dyDescent="0.25">
      <c r="A482" s="14" t="s">
        <v>608</v>
      </c>
      <c r="B482" s="15" t="s">
        <v>666</v>
      </c>
      <c r="C482" s="15" t="s">
        <v>413</v>
      </c>
      <c r="D482" s="45">
        <v>1211</v>
      </c>
      <c r="E482" s="44">
        <v>9.1570050500000004</v>
      </c>
      <c r="F482" s="40">
        <f>Table1[[#This Row],[Total (HRK million)]]*1000000/Table1[[#This Row],[Population 2022]]</f>
        <v>7561.5235755573913</v>
      </c>
      <c r="G482" s="44">
        <v>8.5693748200000002</v>
      </c>
      <c r="H482" s="40">
        <f>Table1[[#This Row],[Total (HRK million)                ]]*1000000/Table1[[#This Row],[Population 2022]]</f>
        <v>7076.2797853014044</v>
      </c>
      <c r="I482" s="44">
        <v>0.58763023000000048</v>
      </c>
      <c r="J482" s="40">
        <f>Table1[[#This Row],[Total (HRK million)                           ]]*1000000/Table1[[#This Row],[Population 2022]]</f>
        <v>485.24379025598716</v>
      </c>
      <c r="K482" s="45">
        <v>1217</v>
      </c>
      <c r="L482" s="44">
        <v>7.7529880000000002</v>
      </c>
      <c r="M482" s="40">
        <f>Table1[[#This Row],[Total (HRK million)  ]]*1000000/Table1[[#This Row],[Population 2021]]</f>
        <v>6370.5735414954806</v>
      </c>
      <c r="N482" s="44">
        <v>7.9597499999999997</v>
      </c>
      <c r="O482" s="40">
        <f>Table1[[#This Row],[Total (HRK million)                 ]]*1000000/Table1[[#This Row],[Population 2021]]</f>
        <v>6540.4683648315531</v>
      </c>
      <c r="P482" s="44">
        <v>-0.20676199999999945</v>
      </c>
      <c r="Q482" s="40">
        <f>Table1[[#This Row],[Total (HRK million)                            ]]*1000000/Table1[[#This Row],[Population 2021]]</f>
        <v>-169.89482333607185</v>
      </c>
      <c r="R482" s="64">
        <v>1248</v>
      </c>
      <c r="S482" s="35">
        <v>7.2864769999999996</v>
      </c>
      <c r="T482" s="36">
        <f>Table1[[#This Row],[Total (HRK million)   ]]*1000000/Table1[[#This Row],[Population 2020]]</f>
        <v>5838.5232371794873</v>
      </c>
      <c r="U482" s="35">
        <v>7.5462040000000004</v>
      </c>
      <c r="V482" s="36">
        <f>Table1[[#This Row],[Total (HRK million)                  ]]*1000000/Table1[[#This Row],[Population 2020]]</f>
        <v>6046.6378205128203</v>
      </c>
      <c r="W482" s="35">
        <f>Table1[[#This Row],[Total (HRK million)   ]]-Table1[[#This Row],[Total (HRK million)                  ]]</f>
        <v>-0.25972700000000071</v>
      </c>
      <c r="X482" s="36">
        <f>Table1[[#This Row],[Total (HRK million)                             ]]*1000000/Table1[[#This Row],[Population 2020]]</f>
        <v>-208.11458333333388</v>
      </c>
      <c r="Y482" s="68">
        <v>1278</v>
      </c>
      <c r="Z482" s="7">
        <v>5.343731</v>
      </c>
      <c r="AA482" s="6">
        <f>Table1[[#This Row],[Total (HRK million)                     ]]*1000000/Table1[[#This Row],[Population 2019                 ]]</f>
        <v>4181.323161189358</v>
      </c>
      <c r="AB482" s="7">
        <v>4.9946989999999998</v>
      </c>
      <c r="AC482" s="6">
        <f>Table1[[#This Row],[Total (HRK million)                                   ]]*1000000/Table1[[#This Row],[Population 2019                 ]]</f>
        <v>3908.2151799687012</v>
      </c>
      <c r="AD482" s="7">
        <f>Table1[[#This Row],[Total (HRK million)                     ]]-Table1[[#This Row],[Total (HRK million)                                   ]]</f>
        <v>0.34903200000000023</v>
      </c>
      <c r="AE482" s="8">
        <f>Table1[[#This Row],[Total (HRK million)                       ]]*1000000/Table1[[#This Row],[Population 2019                 ]]</f>
        <v>273.10798122065745</v>
      </c>
      <c r="AF482" s="6">
        <v>1310</v>
      </c>
      <c r="AG482" s="7">
        <v>6.1398320000000002</v>
      </c>
      <c r="AH482" s="6">
        <f>Table1[[#This Row],[Total (HRK million)                                 ]]*1000000/Table1[[#This Row],[Population 2018]]</f>
        <v>4686.89465648855</v>
      </c>
      <c r="AI482" s="7">
        <v>5.3697710000000001</v>
      </c>
      <c r="AJ482" s="6">
        <f>Table1[[#This Row],[Total (HRK million)                                     ]]*1000000/Table1[[#This Row],[Population 2018]]</f>
        <v>4099.0618320610683</v>
      </c>
      <c r="AK482" s="7">
        <f>Table1[[#This Row],[Total (HRK million)                                 ]]-Table1[[#This Row],[Total (HRK million)                                     ]]</f>
        <v>0.77006100000000011</v>
      </c>
      <c r="AL482" s="8">
        <f>Table1[[#This Row],[Total (HRK million)                                      ]]*1000000/Table1[[#This Row],[Population 2018]]</f>
        <v>587.832824427481</v>
      </c>
      <c r="AM482" s="9">
        <v>1334</v>
      </c>
      <c r="AN482" s="10">
        <v>4.2373370000000001</v>
      </c>
      <c r="AO482" s="11">
        <f>Table1[[#This Row],[Total (HRK million)                                         ]]*1000000/Table1[[#This Row],[Population 2017               ]]</f>
        <v>3176.4145427286358</v>
      </c>
      <c r="AP482" s="10">
        <v>4.1729329999999996</v>
      </c>
      <c r="AQ482" s="11">
        <f>Table1[[#This Row],[Total (HRK million)                                          ]]*1000000/Table1[[#This Row],[Population 2017               ]]</f>
        <v>3128.1356821589202</v>
      </c>
      <c r="AR482" s="10">
        <f>Table1[[#This Row],[Total (HRK million)                                         ]]-Table1[[#This Row],[Total (HRK million)                                          ]]</f>
        <v>6.4404000000000572E-2</v>
      </c>
      <c r="AS482" s="11">
        <f>Table1[[#This Row],[Total (HRK million)                                                  ]]*1000000/Table1[[#This Row],[Population 2017               ]]</f>
        <v>48.278860569715576</v>
      </c>
      <c r="AT482" s="45">
        <v>1398</v>
      </c>
      <c r="AU482" s="46">
        <v>3.9416120000000001</v>
      </c>
      <c r="AV482" s="13">
        <f>Table1[[#This Row],[Total (HRK million)                                ]]*1000000/Table1[[#This Row],[Population 2016]]</f>
        <v>2819.4649499284692</v>
      </c>
      <c r="AW482" s="46">
        <v>3.4614199999999999</v>
      </c>
      <c r="AX482" s="13">
        <f>Table1[[#This Row],[Total (HRK million)                                                        ]]*1000000/Table1[[#This Row],[Population 2016]]</f>
        <v>2475.9799713876969</v>
      </c>
      <c r="AY482" s="82">
        <f>Table1[[#This Row],[Total (HRK million)                                ]]-Table1[[#This Row],[Total (HRK million)                                                        ]]</f>
        <v>0.48019200000000017</v>
      </c>
      <c r="AZ482" s="13">
        <f>Table1[[#This Row],[Total (HRK million)                                                                      ]]*1000000/Table1[[#This Row],[Population 2016]]</f>
        <v>343.48497854077266</v>
      </c>
      <c r="BA482" s="68">
        <v>1443</v>
      </c>
      <c r="BB482" s="52">
        <v>4.1919180000000003</v>
      </c>
      <c r="BC482" s="13">
        <f>Table1[[#This Row],[Total (HRK million)                                                           ]]*1000000/Table1[[#This Row],[Population 2015]]</f>
        <v>2905.0020790020794</v>
      </c>
      <c r="BD482" s="52">
        <v>4.6150650000000004</v>
      </c>
      <c r="BE482" s="13">
        <f>Table1[[#This Row],[Total (HRK million) ]]*1000000/Table1[[#This Row],[Population 2015]]</f>
        <v>3198.2432432432433</v>
      </c>
      <c r="BF482" s="82">
        <f>Table1[[#This Row],[Total (HRK million)                                                           ]]-Table1[[#This Row],[Total (HRK million) ]]</f>
        <v>-0.42314700000000016</v>
      </c>
      <c r="BG482" s="13">
        <f>Table1[[#This Row],[Total (HRK million)     ]]*1000000/Table1[[#This Row],[Population 2015]]</f>
        <v>-293.24116424116437</v>
      </c>
      <c r="BH482" s="68">
        <v>1485</v>
      </c>
      <c r="BI482" s="88">
        <v>3.297612</v>
      </c>
      <c r="BJ482" s="12">
        <f>Table1[[#This Row],[Total (HRK million)                                  ]]*1000000/Table1[[#This Row],[Population 2014]]</f>
        <v>2220.6141414141416</v>
      </c>
      <c r="BK482" s="88">
        <v>3.0020159999999998</v>
      </c>
      <c r="BL482" s="12">
        <f>Table1[[#This Row],[Total (HRK million)    ]]*1000000/Table1[[#This Row],[Population 2014]]</f>
        <v>2021.559595959596</v>
      </c>
      <c r="BM482" s="88">
        <f>Table1[[#This Row],[Total (HRK million)                                  ]]-Table1[[#This Row],[Total (HRK million)    ]]</f>
        <v>0.29559600000000019</v>
      </c>
      <c r="BN482" s="12">
        <f>Table1[[#This Row],[Total (HRK million)      ]]*1000000/Table1[[#This Row],[Population 2014]]</f>
        <v>199.05454545454558</v>
      </c>
      <c r="BO482" s="94">
        <v>5</v>
      </c>
      <c r="BP482" s="53">
        <v>5</v>
      </c>
      <c r="BQ482" s="55">
        <v>5</v>
      </c>
      <c r="BR482" s="26">
        <v>3</v>
      </c>
      <c r="BS482" s="13">
        <v>5</v>
      </c>
      <c r="BT482" s="13">
        <v>5</v>
      </c>
      <c r="BU482" s="13">
        <v>3</v>
      </c>
      <c r="BV482" s="13">
        <v>3</v>
      </c>
      <c r="BW482" s="56">
        <v>1</v>
      </c>
    </row>
    <row r="483" spans="1:75" x14ac:dyDescent="0.25">
      <c r="A483" s="14" t="s">
        <v>608</v>
      </c>
      <c r="B483" s="15" t="s">
        <v>660</v>
      </c>
      <c r="C483" s="15" t="s">
        <v>492</v>
      </c>
      <c r="D483" s="47">
        <v>2001</v>
      </c>
      <c r="E483" s="46">
        <v>19.3452108</v>
      </c>
      <c r="F483" s="36">
        <f>Table1[[#This Row],[Total (HRK million)]]*1000000/Table1[[#This Row],[Population 2022]]</f>
        <v>9667.7715142428788</v>
      </c>
      <c r="G483" s="46">
        <v>20.82583</v>
      </c>
      <c r="H483" s="36">
        <f>Table1[[#This Row],[Total (HRK million)                ]]*1000000/Table1[[#This Row],[Population 2022]]</f>
        <v>10407.711144427785</v>
      </c>
      <c r="I483" s="46">
        <v>-1.4806191999999994</v>
      </c>
      <c r="J483" s="36">
        <f>Table1[[#This Row],[Total (HRK million)                           ]]*1000000/Table1[[#This Row],[Population 2022]]</f>
        <v>-739.93963018490717</v>
      </c>
      <c r="K483" s="47">
        <v>1975</v>
      </c>
      <c r="L483" s="46">
        <v>16.033659</v>
      </c>
      <c r="M483" s="36">
        <f>Table1[[#This Row],[Total (HRK million)  ]]*1000000/Table1[[#This Row],[Population 2021]]</f>
        <v>8118.3083544303799</v>
      </c>
      <c r="N483" s="46">
        <v>17.111032000000002</v>
      </c>
      <c r="O483" s="36">
        <f>Table1[[#This Row],[Total (HRK million)                 ]]*1000000/Table1[[#This Row],[Population 2021]]</f>
        <v>8663.8136708860766</v>
      </c>
      <c r="P483" s="46">
        <v>-1.0773730000000015</v>
      </c>
      <c r="Q483" s="36">
        <f>Table1[[#This Row],[Total (HRK million)                            ]]*1000000/Table1[[#This Row],[Population 2021]]</f>
        <v>-545.50531645569686</v>
      </c>
      <c r="R483" s="64">
        <v>2261</v>
      </c>
      <c r="S483" s="35">
        <v>16.190564999999999</v>
      </c>
      <c r="T483" s="36">
        <f>Table1[[#This Row],[Total (HRK million)   ]]*1000000/Table1[[#This Row],[Population 2020]]</f>
        <v>7160.7983193277314</v>
      </c>
      <c r="U483" s="35">
        <v>18.148727000000001</v>
      </c>
      <c r="V483" s="36">
        <f>Table1[[#This Row],[Total (HRK million)                  ]]*1000000/Table1[[#This Row],[Population 2020]]</f>
        <v>8026.8584697036713</v>
      </c>
      <c r="W483" s="35">
        <f>Table1[[#This Row],[Total (HRK million)   ]]-Table1[[#This Row],[Total (HRK million)                  ]]</f>
        <v>-1.9581620000000015</v>
      </c>
      <c r="X483" s="36">
        <f>Table1[[#This Row],[Total (HRK million)                             ]]*1000000/Table1[[#This Row],[Population 2020]]</f>
        <v>-866.06015037594045</v>
      </c>
      <c r="Y483" s="68">
        <v>2234</v>
      </c>
      <c r="Z483" s="7">
        <v>13.315362</v>
      </c>
      <c r="AA483" s="6">
        <f>Table1[[#This Row],[Total (HRK million)                     ]]*1000000/Table1[[#This Row],[Population 2019                 ]]</f>
        <v>5960.3231871083262</v>
      </c>
      <c r="AB483" s="7">
        <v>13.831882</v>
      </c>
      <c r="AC483" s="6">
        <f>Table1[[#This Row],[Total (HRK million)                                   ]]*1000000/Table1[[#This Row],[Population 2019                 ]]</f>
        <v>6191.5317815577437</v>
      </c>
      <c r="AD483" s="7">
        <f>Table1[[#This Row],[Total (HRK million)                     ]]-Table1[[#This Row],[Total (HRK million)                                   ]]</f>
        <v>-0.51651999999999987</v>
      </c>
      <c r="AE483" s="8">
        <f>Table1[[#This Row],[Total (HRK million)                       ]]*1000000/Table1[[#This Row],[Population 2019                 ]]</f>
        <v>-231.20859444941803</v>
      </c>
      <c r="AF483" s="6">
        <v>2176</v>
      </c>
      <c r="AG483" s="7">
        <v>15.203913</v>
      </c>
      <c r="AH483" s="6">
        <f>Table1[[#This Row],[Total (HRK million)                                 ]]*1000000/Table1[[#This Row],[Population 2018]]</f>
        <v>6987.0923713235297</v>
      </c>
      <c r="AI483" s="7">
        <v>15.855016000000001</v>
      </c>
      <c r="AJ483" s="6">
        <f>Table1[[#This Row],[Total (HRK million)                                     ]]*1000000/Table1[[#This Row],[Population 2018]]</f>
        <v>7286.3125</v>
      </c>
      <c r="AK483" s="7">
        <f>Table1[[#This Row],[Total (HRK million)                                 ]]-Table1[[#This Row],[Total (HRK million)                                     ]]</f>
        <v>-0.65110300000000088</v>
      </c>
      <c r="AL483" s="8">
        <f>Table1[[#This Row],[Total (HRK million)                                      ]]*1000000/Table1[[#This Row],[Population 2018]]</f>
        <v>-299.22012867647101</v>
      </c>
      <c r="AM483" s="9">
        <v>2134</v>
      </c>
      <c r="AN483" s="10">
        <v>17.226821999999999</v>
      </c>
      <c r="AO483" s="11">
        <f>Table1[[#This Row],[Total (HRK million)                                         ]]*1000000/Table1[[#This Row],[Population 2017               ]]</f>
        <v>8072.5501405810683</v>
      </c>
      <c r="AP483" s="10">
        <v>18.711026</v>
      </c>
      <c r="AQ483" s="11">
        <f>Table1[[#This Row],[Total (HRK million)                                          ]]*1000000/Table1[[#This Row],[Population 2017               ]]</f>
        <v>8768.053420805998</v>
      </c>
      <c r="AR483" s="10">
        <f>Table1[[#This Row],[Total (HRK million)                                         ]]-Table1[[#This Row],[Total (HRK million)                                          ]]</f>
        <v>-1.4842040000000019</v>
      </c>
      <c r="AS483" s="11">
        <f>Table1[[#This Row],[Total (HRK million)                                                  ]]*1000000/Table1[[#This Row],[Population 2017               ]]</f>
        <v>-695.50328022493056</v>
      </c>
      <c r="AT483" s="45">
        <v>2080</v>
      </c>
      <c r="AU483" s="46">
        <v>15.0791</v>
      </c>
      <c r="AV483" s="13">
        <f>Table1[[#This Row],[Total (HRK million)                                ]]*1000000/Table1[[#This Row],[Population 2016]]</f>
        <v>7249.5673076923076</v>
      </c>
      <c r="AW483" s="46">
        <v>15.663741</v>
      </c>
      <c r="AX483" s="13">
        <f>Table1[[#This Row],[Total (HRK million)                                                        ]]*1000000/Table1[[#This Row],[Population 2016]]</f>
        <v>7530.6447115384617</v>
      </c>
      <c r="AY483" s="82">
        <f>Table1[[#This Row],[Total (HRK million)                                ]]-Table1[[#This Row],[Total (HRK million)                                                        ]]</f>
        <v>-0.58464099999999952</v>
      </c>
      <c r="AZ483" s="13">
        <f>Table1[[#This Row],[Total (HRK million)                                                                      ]]*1000000/Table1[[#This Row],[Population 2016]]</f>
        <v>-281.07740384615363</v>
      </c>
      <c r="BA483" s="68">
        <v>2050</v>
      </c>
      <c r="BB483" s="52">
        <v>15.724278999999999</v>
      </c>
      <c r="BC483" s="13">
        <f>Table1[[#This Row],[Total (HRK million)                                                           ]]*1000000/Table1[[#This Row],[Population 2015]]</f>
        <v>7670.38</v>
      </c>
      <c r="BD483" s="52">
        <v>13.111962999999999</v>
      </c>
      <c r="BE483" s="13">
        <f>Table1[[#This Row],[Total (HRK million) ]]*1000000/Table1[[#This Row],[Population 2015]]</f>
        <v>6396.0795121951223</v>
      </c>
      <c r="BF483" s="82">
        <f>Table1[[#This Row],[Total (HRK million)                                                           ]]-Table1[[#This Row],[Total (HRK million) ]]</f>
        <v>2.6123159999999999</v>
      </c>
      <c r="BG483" s="13">
        <f>Table1[[#This Row],[Total (HRK million)     ]]*1000000/Table1[[#This Row],[Population 2015]]</f>
        <v>1274.300487804878</v>
      </c>
      <c r="BH483" s="68">
        <v>1990</v>
      </c>
      <c r="BI483" s="88">
        <v>21.855968000000001</v>
      </c>
      <c r="BJ483" s="12">
        <f>Table1[[#This Row],[Total (HRK million)                                  ]]*1000000/Table1[[#This Row],[Population 2014]]</f>
        <v>10982.898492462311</v>
      </c>
      <c r="BK483" s="88">
        <v>21.548698000000002</v>
      </c>
      <c r="BL483" s="12">
        <f>Table1[[#This Row],[Total (HRK million)    ]]*1000000/Table1[[#This Row],[Population 2014]]</f>
        <v>10828.491457286433</v>
      </c>
      <c r="BM483" s="88">
        <f>Table1[[#This Row],[Total (HRK million)                                  ]]-Table1[[#This Row],[Total (HRK million)    ]]</f>
        <v>0.30726999999999904</v>
      </c>
      <c r="BN483" s="12">
        <f>Table1[[#This Row],[Total (HRK million)      ]]*1000000/Table1[[#This Row],[Population 2014]]</f>
        <v>154.40703517587892</v>
      </c>
      <c r="BO483" s="94">
        <v>5</v>
      </c>
      <c r="BP483" s="53">
        <v>5</v>
      </c>
      <c r="BQ483" s="55">
        <v>5</v>
      </c>
      <c r="BR483" s="26">
        <v>5</v>
      </c>
      <c r="BS483" s="13">
        <v>5</v>
      </c>
      <c r="BT483" s="13">
        <v>4</v>
      </c>
      <c r="BU483" s="13">
        <v>0</v>
      </c>
      <c r="BV483" s="13">
        <v>1</v>
      </c>
      <c r="BW483" s="56">
        <v>1</v>
      </c>
    </row>
    <row r="484" spans="1:75" x14ac:dyDescent="0.25">
      <c r="A484" s="14" t="s">
        <v>608</v>
      </c>
      <c r="B484" s="15" t="s">
        <v>665</v>
      </c>
      <c r="C484" s="15" t="s">
        <v>323</v>
      </c>
      <c r="D484" s="45">
        <v>3205</v>
      </c>
      <c r="E484" s="44">
        <v>21.976846120000001</v>
      </c>
      <c r="F484" s="40">
        <f>Table1[[#This Row],[Total (HRK million)]]*1000000/Table1[[#This Row],[Population 2022]]</f>
        <v>6857.0502714508584</v>
      </c>
      <c r="G484" s="44">
        <v>19.614366080000003</v>
      </c>
      <c r="H484" s="40">
        <f>Table1[[#This Row],[Total (HRK million)                ]]*1000000/Table1[[#This Row],[Population 2022]]</f>
        <v>6119.9270140405624</v>
      </c>
      <c r="I484" s="44">
        <v>2.362480039999999</v>
      </c>
      <c r="J484" s="40">
        <f>Table1[[#This Row],[Total (HRK million)                           ]]*1000000/Table1[[#This Row],[Population 2022]]</f>
        <v>737.12325741029611</v>
      </c>
      <c r="K484" s="45">
        <v>3303</v>
      </c>
      <c r="L484" s="44">
        <v>17.432224999999999</v>
      </c>
      <c r="M484" s="40">
        <f>Table1[[#This Row],[Total (HRK million)  ]]*1000000/Table1[[#This Row],[Population 2021]]</f>
        <v>5277.6945201332119</v>
      </c>
      <c r="N484" s="44">
        <v>20.112507999999998</v>
      </c>
      <c r="O484" s="40">
        <f>Table1[[#This Row],[Total (HRK million)                 ]]*1000000/Table1[[#This Row],[Population 2021]]</f>
        <v>6089.1637904934905</v>
      </c>
      <c r="P484" s="44">
        <v>-2.6802829999999993</v>
      </c>
      <c r="Q484" s="40">
        <f>Table1[[#This Row],[Total (HRK million)                            ]]*1000000/Table1[[#This Row],[Population 2021]]</f>
        <v>-811.46927036027841</v>
      </c>
      <c r="R484" s="64">
        <v>3450</v>
      </c>
      <c r="S484" s="35">
        <v>15.163774999999999</v>
      </c>
      <c r="T484" s="36">
        <f>Table1[[#This Row],[Total (HRK million)   ]]*1000000/Table1[[#This Row],[Population 2020]]</f>
        <v>4395.297101449275</v>
      </c>
      <c r="U484" s="35">
        <v>15.235158999999999</v>
      </c>
      <c r="V484" s="36">
        <f>Table1[[#This Row],[Total (HRK million)                  ]]*1000000/Table1[[#This Row],[Population 2020]]</f>
        <v>4415.9881159420293</v>
      </c>
      <c r="W484" s="35">
        <f>Table1[[#This Row],[Total (HRK million)   ]]-Table1[[#This Row],[Total (HRK million)                  ]]</f>
        <v>-7.1384000000000114E-2</v>
      </c>
      <c r="X484" s="36">
        <f>Table1[[#This Row],[Total (HRK million)                             ]]*1000000/Table1[[#This Row],[Population 2020]]</f>
        <v>-20.691014492753656</v>
      </c>
      <c r="Y484" s="68">
        <v>3528</v>
      </c>
      <c r="Z484" s="7">
        <v>16.154596000000002</v>
      </c>
      <c r="AA484" s="6">
        <f>Table1[[#This Row],[Total (HRK million)                     ]]*1000000/Table1[[#This Row],[Population 2019                 ]]</f>
        <v>4578.9671201814062</v>
      </c>
      <c r="AB484" s="7">
        <v>19.191524999999999</v>
      </c>
      <c r="AC484" s="6">
        <f>Table1[[#This Row],[Total (HRK million)                                   ]]*1000000/Table1[[#This Row],[Population 2019                 ]]</f>
        <v>5439.774659863946</v>
      </c>
      <c r="AD484" s="7">
        <f>Table1[[#This Row],[Total (HRK million)                     ]]-Table1[[#This Row],[Total (HRK million)                                   ]]</f>
        <v>-3.0369289999999971</v>
      </c>
      <c r="AE484" s="8">
        <f>Table1[[#This Row],[Total (HRK million)                       ]]*1000000/Table1[[#This Row],[Population 2019                 ]]</f>
        <v>-860.80753968253885</v>
      </c>
      <c r="AF484" s="6">
        <v>3635</v>
      </c>
      <c r="AG484" s="7">
        <v>12.624985000000001</v>
      </c>
      <c r="AH484" s="6">
        <f>Table1[[#This Row],[Total (HRK million)                                 ]]*1000000/Table1[[#This Row],[Population 2018]]</f>
        <v>3473.1733149931224</v>
      </c>
      <c r="AI484" s="7">
        <v>12.965081</v>
      </c>
      <c r="AJ484" s="6">
        <f>Table1[[#This Row],[Total (HRK million)                                     ]]*1000000/Table1[[#This Row],[Population 2018]]</f>
        <v>3566.7348005502063</v>
      </c>
      <c r="AK484" s="7">
        <f>Table1[[#This Row],[Total (HRK million)                                 ]]-Table1[[#This Row],[Total (HRK million)                                     ]]</f>
        <v>-0.34009599999999907</v>
      </c>
      <c r="AL484" s="8">
        <f>Table1[[#This Row],[Total (HRK million)                                      ]]*1000000/Table1[[#This Row],[Population 2018]]</f>
        <v>-93.561485557083657</v>
      </c>
      <c r="AM484" s="9">
        <v>3722</v>
      </c>
      <c r="AN484" s="10">
        <v>8.7750439999999994</v>
      </c>
      <c r="AO484" s="11">
        <f>Table1[[#This Row],[Total (HRK million)                                         ]]*1000000/Table1[[#This Row],[Population 2017               ]]</f>
        <v>2357.6152606125738</v>
      </c>
      <c r="AP484" s="10">
        <v>7.6599589999999997</v>
      </c>
      <c r="AQ484" s="11">
        <f>Table1[[#This Row],[Total (HRK million)                                          ]]*1000000/Table1[[#This Row],[Population 2017               ]]</f>
        <v>2058.0222998387962</v>
      </c>
      <c r="AR484" s="10">
        <f>Table1[[#This Row],[Total (HRK million)                                         ]]-Table1[[#This Row],[Total (HRK million)                                          ]]</f>
        <v>1.1150849999999997</v>
      </c>
      <c r="AS484" s="11">
        <f>Table1[[#This Row],[Total (HRK million)                                                  ]]*1000000/Table1[[#This Row],[Population 2017               ]]</f>
        <v>299.59296077377746</v>
      </c>
      <c r="AT484" s="45">
        <v>3849</v>
      </c>
      <c r="AU484" s="46">
        <v>6.4237979999999997</v>
      </c>
      <c r="AV484" s="13">
        <f>Table1[[#This Row],[Total (HRK million)                                ]]*1000000/Table1[[#This Row],[Population 2016]]</f>
        <v>1668.9524551831644</v>
      </c>
      <c r="AW484" s="46">
        <v>5.9931710000000002</v>
      </c>
      <c r="AX484" s="13">
        <f>Table1[[#This Row],[Total (HRK million)                                                        ]]*1000000/Table1[[#This Row],[Population 2016]]</f>
        <v>1557.0722265523514</v>
      </c>
      <c r="AY484" s="82">
        <f>Table1[[#This Row],[Total (HRK million)                                ]]-Table1[[#This Row],[Total (HRK million)                                                        ]]</f>
        <v>0.43062699999999943</v>
      </c>
      <c r="AZ484" s="13">
        <f>Table1[[#This Row],[Total (HRK million)                                                                      ]]*1000000/Table1[[#This Row],[Population 2016]]</f>
        <v>111.88022863081305</v>
      </c>
      <c r="BA484" s="68">
        <v>3943</v>
      </c>
      <c r="BB484" s="52">
        <v>5.4214719999999996</v>
      </c>
      <c r="BC484" s="13">
        <f>Table1[[#This Row],[Total (HRK million)                                                           ]]*1000000/Table1[[#This Row],[Population 2015]]</f>
        <v>1374.9611970580777</v>
      </c>
      <c r="BD484" s="52">
        <v>5.632072</v>
      </c>
      <c r="BE484" s="13">
        <f>Table1[[#This Row],[Total (HRK million) ]]*1000000/Table1[[#This Row],[Population 2015]]</f>
        <v>1428.3723053512554</v>
      </c>
      <c r="BF484" s="82">
        <f>Table1[[#This Row],[Total (HRK million)                                                           ]]-Table1[[#This Row],[Total (HRK million) ]]</f>
        <v>-0.21060000000000034</v>
      </c>
      <c r="BG484" s="13">
        <f>Table1[[#This Row],[Total (HRK million)     ]]*1000000/Table1[[#This Row],[Population 2015]]</f>
        <v>-53.411108293177875</v>
      </c>
      <c r="BH484" s="68">
        <v>4047</v>
      </c>
      <c r="BI484" s="88">
        <v>5.2460339999999999</v>
      </c>
      <c r="BJ484" s="12">
        <f>Table1[[#This Row],[Total (HRK million)                                  ]]*1000000/Table1[[#This Row],[Population 2014]]</f>
        <v>1296.2772424017792</v>
      </c>
      <c r="BK484" s="88">
        <v>5.1844489999999999</v>
      </c>
      <c r="BL484" s="12">
        <f>Table1[[#This Row],[Total (HRK million)    ]]*1000000/Table1[[#This Row],[Population 2014]]</f>
        <v>1281.059797380776</v>
      </c>
      <c r="BM484" s="88">
        <f>Table1[[#This Row],[Total (HRK million)                                  ]]-Table1[[#This Row],[Total (HRK million)    ]]</f>
        <v>6.1585000000000001E-2</v>
      </c>
      <c r="BN484" s="12">
        <f>Table1[[#This Row],[Total (HRK million)      ]]*1000000/Table1[[#This Row],[Population 2014]]</f>
        <v>15.217445021003213</v>
      </c>
      <c r="BO484" s="94">
        <v>5</v>
      </c>
      <c r="BP484" s="53">
        <v>4</v>
      </c>
      <c r="BQ484" s="55">
        <v>5</v>
      </c>
      <c r="BR484" s="26">
        <v>4</v>
      </c>
      <c r="BS484" s="13">
        <v>3</v>
      </c>
      <c r="BT484" s="13">
        <v>4</v>
      </c>
      <c r="BU484" s="13">
        <v>2</v>
      </c>
      <c r="BV484" s="13">
        <v>0</v>
      </c>
      <c r="BW484" s="56">
        <v>0</v>
      </c>
    </row>
    <row r="485" spans="1:75" x14ac:dyDescent="0.25">
      <c r="A485" s="14" t="s">
        <v>608</v>
      </c>
      <c r="B485" s="15" t="s">
        <v>662</v>
      </c>
      <c r="C485" s="15" t="s">
        <v>277</v>
      </c>
      <c r="D485" s="47">
        <v>1667</v>
      </c>
      <c r="E485" s="46">
        <v>6.3110443099999998</v>
      </c>
      <c r="F485" s="36">
        <f>Table1[[#This Row],[Total (HRK million)]]*1000000/Table1[[#This Row],[Population 2022]]</f>
        <v>3785.8694121175763</v>
      </c>
      <c r="G485" s="46">
        <v>5.7738415599999993</v>
      </c>
      <c r="H485" s="36">
        <f>Table1[[#This Row],[Total (HRK million)                ]]*1000000/Table1[[#This Row],[Population 2022]]</f>
        <v>3463.6122135572882</v>
      </c>
      <c r="I485" s="46">
        <v>0.53720274999999995</v>
      </c>
      <c r="J485" s="36">
        <f>Table1[[#This Row],[Total (HRK million)                           ]]*1000000/Table1[[#This Row],[Population 2022]]</f>
        <v>322.25719856028792</v>
      </c>
      <c r="K485" s="47">
        <v>1688</v>
      </c>
      <c r="L485" s="46">
        <v>7.8101599999999998</v>
      </c>
      <c r="M485" s="36">
        <f>Table1[[#This Row],[Total (HRK million)  ]]*1000000/Table1[[#This Row],[Population 2021]]</f>
        <v>4626.8720379146916</v>
      </c>
      <c r="N485" s="46">
        <v>7.245546</v>
      </c>
      <c r="O485" s="36">
        <f>Table1[[#This Row],[Total (HRK million)                 ]]*1000000/Table1[[#This Row],[Population 2021]]</f>
        <v>4292.3850710900469</v>
      </c>
      <c r="P485" s="46">
        <v>0.56461399999999973</v>
      </c>
      <c r="Q485" s="36">
        <f>Table1[[#This Row],[Total (HRK million)                            ]]*1000000/Table1[[#This Row],[Population 2021]]</f>
        <v>334.48696682464441</v>
      </c>
      <c r="R485" s="64">
        <v>1687</v>
      </c>
      <c r="S485" s="35">
        <v>10.062994</v>
      </c>
      <c r="T485" s="36">
        <f>Table1[[#This Row],[Total (HRK million)   ]]*1000000/Table1[[#This Row],[Population 2020]]</f>
        <v>5965.0231179608772</v>
      </c>
      <c r="U485" s="35">
        <v>12.908740999999999</v>
      </c>
      <c r="V485" s="36">
        <f>Table1[[#This Row],[Total (HRK million)                  ]]*1000000/Table1[[#This Row],[Population 2020]]</f>
        <v>7651.8915234143451</v>
      </c>
      <c r="W485" s="35">
        <f>Table1[[#This Row],[Total (HRK million)   ]]-Table1[[#This Row],[Total (HRK million)                  ]]</f>
        <v>-2.8457469999999994</v>
      </c>
      <c r="X485" s="36">
        <f>Table1[[#This Row],[Total (HRK million)                             ]]*1000000/Table1[[#This Row],[Population 2020]]</f>
        <v>-1686.8684054534674</v>
      </c>
      <c r="Y485" s="68">
        <v>1734</v>
      </c>
      <c r="Z485" s="7">
        <v>10.622622</v>
      </c>
      <c r="AA485" s="6">
        <f>Table1[[#This Row],[Total (HRK million)                     ]]*1000000/Table1[[#This Row],[Population 2019                 ]]</f>
        <v>6126.0795847750869</v>
      </c>
      <c r="AB485" s="7">
        <v>12.14697</v>
      </c>
      <c r="AC485" s="6">
        <f>Table1[[#This Row],[Total (HRK million)                                   ]]*1000000/Table1[[#This Row],[Population 2019                 ]]</f>
        <v>7005.1730103806231</v>
      </c>
      <c r="AD485" s="7">
        <f>Table1[[#This Row],[Total (HRK million)                     ]]-Table1[[#This Row],[Total (HRK million)                                   ]]</f>
        <v>-1.5243479999999998</v>
      </c>
      <c r="AE485" s="8">
        <f>Table1[[#This Row],[Total (HRK million)                       ]]*1000000/Table1[[#This Row],[Population 2019                 ]]</f>
        <v>-879.09342560553625</v>
      </c>
      <c r="AF485" s="6">
        <v>1739</v>
      </c>
      <c r="AG485" s="7">
        <v>5.7350019999999997</v>
      </c>
      <c r="AH485" s="6">
        <f>Table1[[#This Row],[Total (HRK million)                                 ]]*1000000/Table1[[#This Row],[Population 2018]]</f>
        <v>3297.8734905117885</v>
      </c>
      <c r="AI485" s="7">
        <v>4.7755559999999999</v>
      </c>
      <c r="AJ485" s="6">
        <f>Table1[[#This Row],[Total (HRK million)                                     ]]*1000000/Table1[[#This Row],[Population 2018]]</f>
        <v>2746.1506612995977</v>
      </c>
      <c r="AK485" s="7">
        <f>Table1[[#This Row],[Total (HRK million)                                 ]]-Table1[[#This Row],[Total (HRK million)                                     ]]</f>
        <v>0.9594459999999998</v>
      </c>
      <c r="AL485" s="8">
        <f>Table1[[#This Row],[Total (HRK million)                                      ]]*1000000/Table1[[#This Row],[Population 2018]]</f>
        <v>551.72282921219073</v>
      </c>
      <c r="AM485" s="9">
        <v>1777</v>
      </c>
      <c r="AN485" s="10">
        <v>4.4686880000000002</v>
      </c>
      <c r="AO485" s="11">
        <f>Table1[[#This Row],[Total (HRK million)                                         ]]*1000000/Table1[[#This Row],[Population 2017               ]]</f>
        <v>2514.7371975239166</v>
      </c>
      <c r="AP485" s="10">
        <v>4.2643979999999999</v>
      </c>
      <c r="AQ485" s="11">
        <f>Table1[[#This Row],[Total (HRK million)                                          ]]*1000000/Table1[[#This Row],[Population 2017               ]]</f>
        <v>2399.773776027012</v>
      </c>
      <c r="AR485" s="10">
        <f>Table1[[#This Row],[Total (HRK million)                                         ]]-Table1[[#This Row],[Total (HRK million)                                          ]]</f>
        <v>0.2042900000000003</v>
      </c>
      <c r="AS485" s="11">
        <f>Table1[[#This Row],[Total (HRK million)                                                  ]]*1000000/Table1[[#This Row],[Population 2017               ]]</f>
        <v>114.96342149690506</v>
      </c>
      <c r="AT485" s="45">
        <v>1812</v>
      </c>
      <c r="AU485" s="46">
        <v>3.914593</v>
      </c>
      <c r="AV485" s="13">
        <f>Table1[[#This Row],[Total (HRK million)                                ]]*1000000/Table1[[#This Row],[Population 2016]]</f>
        <v>2160.3714128035322</v>
      </c>
      <c r="AW485" s="46">
        <v>4.2783040000000003</v>
      </c>
      <c r="AX485" s="13">
        <f>Table1[[#This Row],[Total (HRK million)                                                        ]]*1000000/Table1[[#This Row],[Population 2016]]</f>
        <v>2361.0949227373067</v>
      </c>
      <c r="AY485" s="82">
        <f>Table1[[#This Row],[Total (HRK million)                                ]]-Table1[[#This Row],[Total (HRK million)                                                        ]]</f>
        <v>-0.36371100000000034</v>
      </c>
      <c r="AZ485" s="13">
        <f>Table1[[#This Row],[Total (HRK million)                                                                      ]]*1000000/Table1[[#This Row],[Population 2016]]</f>
        <v>-200.72350993377503</v>
      </c>
      <c r="BA485" s="68">
        <v>1873</v>
      </c>
      <c r="BB485" s="52">
        <v>4.2326940000000004</v>
      </c>
      <c r="BC485" s="13">
        <f>Table1[[#This Row],[Total (HRK million)                                                           ]]*1000000/Table1[[#This Row],[Population 2015]]</f>
        <v>2259.8473037907102</v>
      </c>
      <c r="BD485" s="52">
        <v>4.2075050000000003</v>
      </c>
      <c r="BE485" s="13">
        <f>Table1[[#This Row],[Total (HRK million) ]]*1000000/Table1[[#This Row],[Population 2015]]</f>
        <v>2246.3988254137748</v>
      </c>
      <c r="BF485" s="82">
        <f>Table1[[#This Row],[Total (HRK million)                                                           ]]-Table1[[#This Row],[Total (HRK million) ]]</f>
        <v>2.5189000000000128E-2</v>
      </c>
      <c r="BG485" s="13">
        <f>Table1[[#This Row],[Total (HRK million)     ]]*1000000/Table1[[#This Row],[Population 2015]]</f>
        <v>13.448478376935466</v>
      </c>
      <c r="BH485" s="68">
        <v>1934</v>
      </c>
      <c r="BI485" s="88">
        <v>2.017801</v>
      </c>
      <c r="BJ485" s="12">
        <f>Table1[[#This Row],[Total (HRK million)                                  ]]*1000000/Table1[[#This Row],[Population 2014]]</f>
        <v>1043.3304033092038</v>
      </c>
      <c r="BK485" s="88">
        <v>1.703951</v>
      </c>
      <c r="BL485" s="12">
        <f>Table1[[#This Row],[Total (HRK million)    ]]*1000000/Table1[[#This Row],[Population 2014]]</f>
        <v>881.05015511892452</v>
      </c>
      <c r="BM485" s="88">
        <f>Table1[[#This Row],[Total (HRK million)                                  ]]-Table1[[#This Row],[Total (HRK million)    ]]</f>
        <v>0.31384999999999996</v>
      </c>
      <c r="BN485" s="12">
        <f>Table1[[#This Row],[Total (HRK million)      ]]*1000000/Table1[[#This Row],[Population 2014]]</f>
        <v>162.2802481902792</v>
      </c>
      <c r="BO485" s="94">
        <v>5</v>
      </c>
      <c r="BP485" s="53">
        <v>4</v>
      </c>
      <c r="BQ485" s="55">
        <v>4</v>
      </c>
      <c r="BR485" s="26">
        <v>2</v>
      </c>
      <c r="BS485" s="13">
        <v>3</v>
      </c>
      <c r="BT485" s="13">
        <v>3</v>
      </c>
      <c r="BU485" s="13">
        <v>1</v>
      </c>
      <c r="BV485" s="13">
        <v>0</v>
      </c>
      <c r="BW485" s="56">
        <v>1</v>
      </c>
    </row>
    <row r="486" spans="1:75" x14ac:dyDescent="0.25">
      <c r="A486" s="14" t="s">
        <v>608</v>
      </c>
      <c r="B486" s="15" t="s">
        <v>664</v>
      </c>
      <c r="C486" s="15" t="s">
        <v>451</v>
      </c>
      <c r="D486" s="45">
        <v>1481</v>
      </c>
      <c r="E486" s="44">
        <v>5.9277498</v>
      </c>
      <c r="F486" s="40">
        <f>Table1[[#This Row],[Total (HRK million)]]*1000000/Table1[[#This Row],[Population 2022]]</f>
        <v>4002.5319378798108</v>
      </c>
      <c r="G486" s="44">
        <v>6.4202121899999991</v>
      </c>
      <c r="H486" s="40">
        <f>Table1[[#This Row],[Total (HRK million)                ]]*1000000/Table1[[#This Row],[Population 2022]]</f>
        <v>4335.0521201890615</v>
      </c>
      <c r="I486" s="44">
        <v>-0.49246238999999964</v>
      </c>
      <c r="J486" s="40">
        <f>Table1[[#This Row],[Total (HRK million)                           ]]*1000000/Table1[[#This Row],[Population 2022]]</f>
        <v>-332.52018230925029</v>
      </c>
      <c r="K486" s="45">
        <v>1552</v>
      </c>
      <c r="L486" s="44">
        <v>5.5474899999999998</v>
      </c>
      <c r="M486" s="40">
        <f>Table1[[#This Row],[Total (HRK million)  ]]*1000000/Table1[[#This Row],[Population 2021]]</f>
        <v>3574.4136597938145</v>
      </c>
      <c r="N486" s="44">
        <v>6.0484600000000004</v>
      </c>
      <c r="O486" s="40">
        <f>Table1[[#This Row],[Total (HRK million)                 ]]*1000000/Table1[[#This Row],[Population 2021]]</f>
        <v>3897.2036082474228</v>
      </c>
      <c r="P486" s="44">
        <v>-0.50097000000000058</v>
      </c>
      <c r="Q486" s="40">
        <f>Table1[[#This Row],[Total (HRK million)                            ]]*1000000/Table1[[#This Row],[Population 2021]]</f>
        <v>-322.78994845360864</v>
      </c>
      <c r="R486" s="64">
        <v>1548</v>
      </c>
      <c r="S486" s="35">
        <v>6.0684240000000003</v>
      </c>
      <c r="T486" s="36">
        <f>Table1[[#This Row],[Total (HRK million)   ]]*1000000/Table1[[#This Row],[Population 2020]]</f>
        <v>3920.1705426356589</v>
      </c>
      <c r="U486" s="35">
        <v>4.1506800000000004</v>
      </c>
      <c r="V486" s="36">
        <f>Table1[[#This Row],[Total (HRK million)                  ]]*1000000/Table1[[#This Row],[Population 2020]]</f>
        <v>2681.3178294573645</v>
      </c>
      <c r="W486" s="35">
        <f>Table1[[#This Row],[Total (HRK million)   ]]-Table1[[#This Row],[Total (HRK million)                  ]]</f>
        <v>1.9177439999999999</v>
      </c>
      <c r="X486" s="36">
        <f>Table1[[#This Row],[Total (HRK million)                             ]]*1000000/Table1[[#This Row],[Population 2020]]</f>
        <v>1238.8527131782946</v>
      </c>
      <c r="Y486" s="68">
        <v>1598</v>
      </c>
      <c r="Z486" s="7">
        <v>6.6081560000000001</v>
      </c>
      <c r="AA486" s="6">
        <f>Table1[[#This Row],[Total (HRK million)                     ]]*1000000/Table1[[#This Row],[Population 2019                 ]]</f>
        <v>4135.2665832290359</v>
      </c>
      <c r="AB486" s="7">
        <v>7.2773349999999999</v>
      </c>
      <c r="AC486" s="6">
        <f>Table1[[#This Row],[Total (HRK million)                                   ]]*1000000/Table1[[#This Row],[Population 2019                 ]]</f>
        <v>4554.0269086357948</v>
      </c>
      <c r="AD486" s="7">
        <f>Table1[[#This Row],[Total (HRK million)                     ]]-Table1[[#This Row],[Total (HRK million)                                   ]]</f>
        <v>-0.66917899999999975</v>
      </c>
      <c r="AE486" s="8">
        <f>Table1[[#This Row],[Total (HRK million)                       ]]*1000000/Table1[[#This Row],[Population 2019                 ]]</f>
        <v>-418.76032540675828</v>
      </c>
      <c r="AF486" s="6">
        <v>1634</v>
      </c>
      <c r="AG486" s="7">
        <v>6.6622320000000004</v>
      </c>
      <c r="AH486" s="6">
        <f>Table1[[#This Row],[Total (HRK million)                                 ]]*1000000/Table1[[#This Row],[Population 2018]]</f>
        <v>4077.2533659730721</v>
      </c>
      <c r="AI486" s="7">
        <v>5.6559520000000001</v>
      </c>
      <c r="AJ486" s="6">
        <f>Table1[[#This Row],[Total (HRK million)                                     ]]*1000000/Table1[[#This Row],[Population 2018]]</f>
        <v>3461.4149326805386</v>
      </c>
      <c r="AK486" s="7">
        <f>Table1[[#This Row],[Total (HRK million)                                 ]]-Table1[[#This Row],[Total (HRK million)                                     ]]</f>
        <v>1.0062800000000003</v>
      </c>
      <c r="AL486" s="8">
        <f>Table1[[#This Row],[Total (HRK million)                                      ]]*1000000/Table1[[#This Row],[Population 2018]]</f>
        <v>615.83843329253375</v>
      </c>
      <c r="AM486" s="9">
        <v>1704</v>
      </c>
      <c r="AN486" s="10">
        <v>2.7216339999999999</v>
      </c>
      <c r="AO486" s="11">
        <f>Table1[[#This Row],[Total (HRK million)                                         ]]*1000000/Table1[[#This Row],[Population 2017               ]]</f>
        <v>1597.2030516431926</v>
      </c>
      <c r="AP486" s="10">
        <v>2.0567600000000001</v>
      </c>
      <c r="AQ486" s="11">
        <f>Table1[[#This Row],[Total (HRK million)                                          ]]*1000000/Table1[[#This Row],[Population 2017               ]]</f>
        <v>1207.0187793427231</v>
      </c>
      <c r="AR486" s="10">
        <f>Table1[[#This Row],[Total (HRK million)                                         ]]-Table1[[#This Row],[Total (HRK million)                                          ]]</f>
        <v>0.66487399999999974</v>
      </c>
      <c r="AS486" s="11">
        <f>Table1[[#This Row],[Total (HRK million)                                                  ]]*1000000/Table1[[#This Row],[Population 2017               ]]</f>
        <v>390.18427230046933</v>
      </c>
      <c r="AT486" s="45">
        <v>1870</v>
      </c>
      <c r="AU486" s="46">
        <v>2.9846529999999998</v>
      </c>
      <c r="AV486" s="13">
        <f>Table1[[#This Row],[Total (HRK million)                                ]]*1000000/Table1[[#This Row],[Population 2016]]</f>
        <v>1596.0711229946523</v>
      </c>
      <c r="AW486" s="46">
        <v>2.0344350000000002</v>
      </c>
      <c r="AX486" s="13">
        <f>Table1[[#This Row],[Total (HRK million)                                                        ]]*1000000/Table1[[#This Row],[Population 2016]]</f>
        <v>1087.933155080214</v>
      </c>
      <c r="AY486" s="82">
        <f>Table1[[#This Row],[Total (HRK million)                                ]]-Table1[[#This Row],[Total (HRK million)                                                        ]]</f>
        <v>0.95021799999999956</v>
      </c>
      <c r="AZ486" s="13">
        <f>Table1[[#This Row],[Total (HRK million)                                                                      ]]*1000000/Table1[[#This Row],[Population 2016]]</f>
        <v>508.13796791443826</v>
      </c>
      <c r="BA486" s="68">
        <v>1994</v>
      </c>
      <c r="BB486" s="52">
        <v>2.1933370000000001</v>
      </c>
      <c r="BC486" s="13">
        <f>Table1[[#This Row],[Total (HRK million)                                                           ]]*1000000/Table1[[#This Row],[Population 2015]]</f>
        <v>1099.968405215647</v>
      </c>
      <c r="BD486" s="52">
        <v>1.904099</v>
      </c>
      <c r="BE486" s="13">
        <f>Table1[[#This Row],[Total (HRK million) ]]*1000000/Table1[[#This Row],[Population 2015]]</f>
        <v>954.9142427281846</v>
      </c>
      <c r="BF486" s="82">
        <f>Table1[[#This Row],[Total (HRK million)                                                           ]]-Table1[[#This Row],[Total (HRK million) ]]</f>
        <v>0.28923800000000011</v>
      </c>
      <c r="BG486" s="13">
        <f>Table1[[#This Row],[Total (HRK million)     ]]*1000000/Table1[[#This Row],[Population 2015]]</f>
        <v>145.05416248746243</v>
      </c>
      <c r="BH486" s="68">
        <v>2052</v>
      </c>
      <c r="BI486" s="88">
        <v>1.4594720000000001</v>
      </c>
      <c r="BJ486" s="12">
        <f>Table1[[#This Row],[Total (HRK million)                                  ]]*1000000/Table1[[#This Row],[Population 2014]]</f>
        <v>711.24366471734891</v>
      </c>
      <c r="BK486" s="88">
        <v>1.320198</v>
      </c>
      <c r="BL486" s="12">
        <f>Table1[[#This Row],[Total (HRK million)    ]]*1000000/Table1[[#This Row],[Population 2014]]</f>
        <v>643.37134502923982</v>
      </c>
      <c r="BM486" s="88">
        <f>Table1[[#This Row],[Total (HRK million)                                  ]]-Table1[[#This Row],[Total (HRK million)    ]]</f>
        <v>0.13927400000000012</v>
      </c>
      <c r="BN486" s="12">
        <f>Table1[[#This Row],[Total (HRK million)      ]]*1000000/Table1[[#This Row],[Population 2014]]</f>
        <v>67.872319688109215</v>
      </c>
      <c r="BO486" s="94">
        <v>5</v>
      </c>
      <c r="BP486" s="53">
        <v>3</v>
      </c>
      <c r="BQ486" s="55">
        <v>3</v>
      </c>
      <c r="BR486" s="26">
        <v>4</v>
      </c>
      <c r="BS486" s="13">
        <v>4</v>
      </c>
      <c r="BT486" s="13">
        <v>4</v>
      </c>
      <c r="BU486" s="13">
        <v>3</v>
      </c>
      <c r="BV486" s="13">
        <v>3</v>
      </c>
      <c r="BW486" s="56">
        <v>1</v>
      </c>
    </row>
    <row r="487" spans="1:75" x14ac:dyDescent="0.25">
      <c r="A487" s="14" t="s">
        <v>608</v>
      </c>
      <c r="B487" s="15" t="s">
        <v>659</v>
      </c>
      <c r="C487" s="15" t="s">
        <v>549</v>
      </c>
      <c r="D487" s="45">
        <v>2334</v>
      </c>
      <c r="E487" s="44">
        <v>25.456928010000002</v>
      </c>
      <c r="F487" s="40">
        <f>Table1[[#This Row],[Total (HRK million)]]*1000000/Table1[[#This Row],[Population 2022]]</f>
        <v>10906.995719794346</v>
      </c>
      <c r="G487" s="44">
        <v>14.524042379999999</v>
      </c>
      <c r="H487" s="40">
        <f>Table1[[#This Row],[Total (HRK million)                ]]*1000000/Table1[[#This Row],[Population 2022]]</f>
        <v>6222.8116452442155</v>
      </c>
      <c r="I487" s="44">
        <v>10.932885630000003</v>
      </c>
      <c r="J487" s="40">
        <f>Table1[[#This Row],[Total (HRK million)                           ]]*1000000/Table1[[#This Row],[Population 2022]]</f>
        <v>4684.1840745501295</v>
      </c>
      <c r="K487" s="45">
        <v>2357</v>
      </c>
      <c r="L487" s="44">
        <v>12.221373</v>
      </c>
      <c r="M487" s="40">
        <f>Table1[[#This Row],[Total (HRK million)  ]]*1000000/Table1[[#This Row],[Population 2021]]</f>
        <v>5185.139159949088</v>
      </c>
      <c r="N487" s="44">
        <v>11.477993</v>
      </c>
      <c r="O487" s="40">
        <f>Table1[[#This Row],[Total (HRK million)                 ]]*1000000/Table1[[#This Row],[Population 2021]]</f>
        <v>4869.7467119219345</v>
      </c>
      <c r="P487" s="44">
        <v>0.74338000000000015</v>
      </c>
      <c r="Q487" s="40">
        <f>Table1[[#This Row],[Total (HRK million)                            ]]*1000000/Table1[[#This Row],[Population 2021]]</f>
        <v>315.39244802715319</v>
      </c>
      <c r="R487" s="64">
        <v>2509</v>
      </c>
      <c r="S487" s="35">
        <v>12.582811</v>
      </c>
      <c r="T487" s="36">
        <f>Table1[[#This Row],[Total (HRK million)   ]]*1000000/Table1[[#This Row],[Population 2020]]</f>
        <v>5015.0701474691114</v>
      </c>
      <c r="U487" s="35">
        <v>17.761393000000002</v>
      </c>
      <c r="V487" s="36">
        <f>Table1[[#This Row],[Total (HRK million)                  ]]*1000000/Table1[[#This Row],[Population 2020]]</f>
        <v>7079.072538860104</v>
      </c>
      <c r="W487" s="35">
        <f>Table1[[#This Row],[Total (HRK million)   ]]-Table1[[#This Row],[Total (HRK million)                  ]]</f>
        <v>-5.1785820000000022</v>
      </c>
      <c r="X487" s="36">
        <f>Table1[[#This Row],[Total (HRK million)                             ]]*1000000/Table1[[#This Row],[Population 2020]]</f>
        <v>-2064.0023913909931</v>
      </c>
      <c r="Y487" s="68">
        <v>2547</v>
      </c>
      <c r="Z487" s="7">
        <v>9.9209599999999991</v>
      </c>
      <c r="AA487" s="6">
        <f>Table1[[#This Row],[Total (HRK million)                     ]]*1000000/Table1[[#This Row],[Population 2019                 ]]</f>
        <v>3895.1550844130347</v>
      </c>
      <c r="AB487" s="7">
        <v>12.962484999999999</v>
      </c>
      <c r="AC487" s="6">
        <f>Table1[[#This Row],[Total (HRK million)                                   ]]*1000000/Table1[[#This Row],[Population 2019                 ]]</f>
        <v>5089.314880251276</v>
      </c>
      <c r="AD487" s="7">
        <f>Table1[[#This Row],[Total (HRK million)                     ]]-Table1[[#This Row],[Total (HRK million)                                   ]]</f>
        <v>-3.041525</v>
      </c>
      <c r="AE487" s="8">
        <f>Table1[[#This Row],[Total (HRK million)                       ]]*1000000/Table1[[#This Row],[Population 2019                 ]]</f>
        <v>-1194.1597958382411</v>
      </c>
      <c r="AF487" s="6">
        <v>2553</v>
      </c>
      <c r="AG487" s="7">
        <v>11.308068</v>
      </c>
      <c r="AH487" s="6">
        <f>Table1[[#This Row],[Total (HRK million)                                 ]]*1000000/Table1[[#This Row],[Population 2018]]</f>
        <v>4429.3254994124563</v>
      </c>
      <c r="AI487" s="7">
        <v>8.8322109999999991</v>
      </c>
      <c r="AJ487" s="6">
        <f>Table1[[#This Row],[Total (HRK million)                                     ]]*1000000/Table1[[#This Row],[Population 2018]]</f>
        <v>3459.5421073247162</v>
      </c>
      <c r="AK487" s="7">
        <f>Table1[[#This Row],[Total (HRK million)                                 ]]-Table1[[#This Row],[Total (HRK million)                                     ]]</f>
        <v>2.4758570000000013</v>
      </c>
      <c r="AL487" s="8">
        <f>Table1[[#This Row],[Total (HRK million)                                      ]]*1000000/Table1[[#This Row],[Population 2018]]</f>
        <v>969.78339208774048</v>
      </c>
      <c r="AM487" s="9">
        <v>2576</v>
      </c>
      <c r="AN487" s="10">
        <v>8.5042790000000004</v>
      </c>
      <c r="AO487" s="11">
        <f>Table1[[#This Row],[Total (HRK million)                                         ]]*1000000/Table1[[#This Row],[Population 2017               ]]</f>
        <v>3301.350543478261</v>
      </c>
      <c r="AP487" s="10">
        <v>7.8283740000000002</v>
      </c>
      <c r="AQ487" s="11">
        <f>Table1[[#This Row],[Total (HRK million)                                          ]]*1000000/Table1[[#This Row],[Population 2017               ]]</f>
        <v>3038.9650621118012</v>
      </c>
      <c r="AR487" s="10">
        <f>Table1[[#This Row],[Total (HRK million)                                         ]]-Table1[[#This Row],[Total (HRK million)                                          ]]</f>
        <v>0.6759050000000002</v>
      </c>
      <c r="AS487" s="11">
        <f>Table1[[#This Row],[Total (HRK million)                                                  ]]*1000000/Table1[[#This Row],[Population 2017               ]]</f>
        <v>262.38548136645971</v>
      </c>
      <c r="AT487" s="45">
        <v>2626</v>
      </c>
      <c r="AU487" s="46">
        <v>6.369281</v>
      </c>
      <c r="AV487" s="13">
        <f>Table1[[#This Row],[Total (HRK million)                                ]]*1000000/Table1[[#This Row],[Population 2016]]</f>
        <v>2425.4687738004568</v>
      </c>
      <c r="AW487" s="46">
        <v>5.6671279999999999</v>
      </c>
      <c r="AX487" s="13">
        <f>Table1[[#This Row],[Total (HRK million)                                                        ]]*1000000/Table1[[#This Row],[Population 2016]]</f>
        <v>2158.08377760853</v>
      </c>
      <c r="AY487" s="82">
        <f>Table1[[#This Row],[Total (HRK million)                                ]]-Table1[[#This Row],[Total (HRK million)                                                        ]]</f>
        <v>0.70215300000000003</v>
      </c>
      <c r="AZ487" s="13">
        <f>Table1[[#This Row],[Total (HRK million)                                                                      ]]*1000000/Table1[[#This Row],[Population 2016]]</f>
        <v>267.38499619192686</v>
      </c>
      <c r="BA487" s="68">
        <v>2706</v>
      </c>
      <c r="BB487" s="52">
        <v>4.3543849999999997</v>
      </c>
      <c r="BC487" s="13">
        <f>Table1[[#This Row],[Total (HRK million)                                                           ]]*1000000/Table1[[#This Row],[Population 2015]]</f>
        <v>1609.159275683666</v>
      </c>
      <c r="BD487" s="52">
        <v>4.4818939999999996</v>
      </c>
      <c r="BE487" s="13">
        <f>Table1[[#This Row],[Total (HRK million) ]]*1000000/Table1[[#This Row],[Population 2015]]</f>
        <v>1656.280118255728</v>
      </c>
      <c r="BF487" s="82">
        <f>Table1[[#This Row],[Total (HRK million)                                                           ]]-Table1[[#This Row],[Total (HRK million) ]]</f>
        <v>-0.12750899999999987</v>
      </c>
      <c r="BG487" s="13">
        <f>Table1[[#This Row],[Total (HRK million)     ]]*1000000/Table1[[#This Row],[Population 2015]]</f>
        <v>-47.120842572062038</v>
      </c>
      <c r="BH487" s="68">
        <v>2731</v>
      </c>
      <c r="BI487" s="88">
        <v>3.247576</v>
      </c>
      <c r="BJ487" s="12">
        <f>Table1[[#This Row],[Total (HRK million)                                  ]]*1000000/Table1[[#This Row],[Population 2014]]</f>
        <v>1189.1526913218602</v>
      </c>
      <c r="BK487" s="88">
        <v>2.8568669999999998</v>
      </c>
      <c r="BL487" s="12">
        <f>Table1[[#This Row],[Total (HRK million)    ]]*1000000/Table1[[#This Row],[Population 2014]]</f>
        <v>1046.0882460637129</v>
      </c>
      <c r="BM487" s="88">
        <f>Table1[[#This Row],[Total (HRK million)                                  ]]-Table1[[#This Row],[Total (HRK million)    ]]</f>
        <v>0.3907090000000002</v>
      </c>
      <c r="BN487" s="12">
        <f>Table1[[#This Row],[Total (HRK million)      ]]*1000000/Table1[[#This Row],[Population 2014]]</f>
        <v>143.06444525814726</v>
      </c>
      <c r="BO487" s="94">
        <v>5</v>
      </c>
      <c r="BP487" s="53">
        <v>5</v>
      </c>
      <c r="BQ487" s="55">
        <v>5</v>
      </c>
      <c r="BR487" s="26">
        <v>5</v>
      </c>
      <c r="BS487" s="13">
        <v>5</v>
      </c>
      <c r="BT487" s="13">
        <v>5</v>
      </c>
      <c r="BU487" s="13">
        <v>2</v>
      </c>
      <c r="BV487" s="13">
        <v>2</v>
      </c>
      <c r="BW487" s="56">
        <v>1</v>
      </c>
    </row>
    <row r="488" spans="1:75" x14ac:dyDescent="0.25">
      <c r="A488" s="14" t="s">
        <v>608</v>
      </c>
      <c r="B488" s="15" t="s">
        <v>671</v>
      </c>
      <c r="C488" s="41" t="s">
        <v>633</v>
      </c>
      <c r="D488" s="45">
        <v>2233</v>
      </c>
      <c r="E488" s="46">
        <v>40.641789930000002</v>
      </c>
      <c r="F488" s="36">
        <f>Table1[[#This Row],[Total (HRK million)]]*1000000/Table1[[#This Row],[Population 2022]]</f>
        <v>18200.53288401254</v>
      </c>
      <c r="G488" s="46">
        <v>28.917884759999996</v>
      </c>
      <c r="H488" s="36">
        <f>Table1[[#This Row],[Total (HRK million)                ]]*1000000/Table1[[#This Row],[Population 2022]]</f>
        <v>12950.23948051948</v>
      </c>
      <c r="I488" s="46">
        <v>11.723905170000002</v>
      </c>
      <c r="J488" s="36">
        <f>Table1[[#This Row],[Total (HRK million)                           ]]*1000000/Table1[[#This Row],[Population 2022]]</f>
        <v>5250.2934034930595</v>
      </c>
      <c r="K488" s="45">
        <v>2148</v>
      </c>
      <c r="L488" s="46">
        <v>29.068003000000001</v>
      </c>
      <c r="M488" s="36">
        <f>Table1[[#This Row],[Total (HRK million)  ]]*1000000/Table1[[#This Row],[Population 2021]]</f>
        <v>13532.589851024208</v>
      </c>
      <c r="N488" s="46">
        <v>29.671606000000001</v>
      </c>
      <c r="O488" s="36">
        <f>Table1[[#This Row],[Total (HRK million)                 ]]*1000000/Table1[[#This Row],[Population 2021]]</f>
        <v>13813.596834264432</v>
      </c>
      <c r="P488" s="46">
        <v>-0.60360299999999967</v>
      </c>
      <c r="Q488" s="36">
        <f>Table1[[#This Row],[Total (HRK million)                            ]]*1000000/Table1[[#This Row],[Population 2021]]</f>
        <v>-281.00698324022329</v>
      </c>
      <c r="R488" s="64">
        <v>2397</v>
      </c>
      <c r="S488" s="35">
        <v>23.386064000000001</v>
      </c>
      <c r="T488" s="36">
        <f>Table1[[#This Row],[Total (HRK million)   ]]*1000000/Table1[[#This Row],[Population 2020]]</f>
        <v>9756.3888193575294</v>
      </c>
      <c r="U488" s="35">
        <v>20.586255999999999</v>
      </c>
      <c r="V488" s="36">
        <f>Table1[[#This Row],[Total (HRK million)                  ]]*1000000/Table1[[#This Row],[Population 2020]]</f>
        <v>8588.3420942845223</v>
      </c>
      <c r="W488" s="35">
        <f>Table1[[#This Row],[Total (HRK million)   ]]-Table1[[#This Row],[Total (HRK million)                  ]]</f>
        <v>2.7998080000000023</v>
      </c>
      <c r="X488" s="36">
        <f>Table1[[#This Row],[Total (HRK million)                             ]]*1000000/Table1[[#This Row],[Population 2020]]</f>
        <v>1168.0467250730089</v>
      </c>
      <c r="Y488" s="68">
        <v>2367</v>
      </c>
      <c r="Z488" s="7">
        <v>35.597613000000003</v>
      </c>
      <c r="AA488" s="6">
        <f>Table1[[#This Row],[Total (HRK million)                     ]]*1000000/Table1[[#This Row],[Population 2019                 ]]</f>
        <v>15039.126742712295</v>
      </c>
      <c r="AB488" s="7">
        <v>32.903083000000002</v>
      </c>
      <c r="AC488" s="6">
        <f>Table1[[#This Row],[Total (HRK million)                                   ]]*1000000/Table1[[#This Row],[Population 2019                 ]]</f>
        <v>13900.753274186736</v>
      </c>
      <c r="AD488" s="7">
        <f>Table1[[#This Row],[Total (HRK million)                     ]]-Table1[[#This Row],[Total (HRK million)                                   ]]</f>
        <v>2.6945300000000003</v>
      </c>
      <c r="AE488" s="8">
        <f>Table1[[#This Row],[Total (HRK million)                       ]]*1000000/Table1[[#This Row],[Population 2019                 ]]</f>
        <v>1138.3734685255599</v>
      </c>
      <c r="AF488" s="6">
        <v>2334</v>
      </c>
      <c r="AG488" s="7">
        <v>31.246576999999998</v>
      </c>
      <c r="AH488" s="6">
        <f>Table1[[#This Row],[Total (HRK million)                                 ]]*1000000/Table1[[#This Row],[Population 2018]]</f>
        <v>13387.565124250214</v>
      </c>
      <c r="AI488" s="7">
        <v>41.244157999999999</v>
      </c>
      <c r="AJ488" s="6">
        <f>Table1[[#This Row],[Total (HRK million)                                     ]]*1000000/Table1[[#This Row],[Population 2018]]</f>
        <v>17671.018851756642</v>
      </c>
      <c r="AK488" s="7">
        <f>Table1[[#This Row],[Total (HRK million)                                 ]]-Table1[[#This Row],[Total (HRK million)                                     ]]</f>
        <v>-9.9975810000000003</v>
      </c>
      <c r="AL488" s="8">
        <f>Table1[[#This Row],[Total (HRK million)                                      ]]*1000000/Table1[[#This Row],[Population 2018]]</f>
        <v>-4283.4537275064267</v>
      </c>
      <c r="AM488" s="9">
        <v>2291</v>
      </c>
      <c r="AN488" s="10">
        <v>28.764513999999998</v>
      </c>
      <c r="AO488" s="11">
        <f>Table1[[#This Row],[Total (HRK million)                                         ]]*1000000/Table1[[#This Row],[Population 2017               ]]</f>
        <v>12555.440419030991</v>
      </c>
      <c r="AP488" s="10">
        <v>23.697053</v>
      </c>
      <c r="AQ488" s="11">
        <f>Table1[[#This Row],[Total (HRK million)                                          ]]*1000000/Table1[[#This Row],[Population 2017               ]]</f>
        <v>10343.541248363161</v>
      </c>
      <c r="AR488" s="10">
        <f>Table1[[#This Row],[Total (HRK million)                                         ]]-Table1[[#This Row],[Total (HRK million)                                          ]]</f>
        <v>5.067460999999998</v>
      </c>
      <c r="AS488" s="11">
        <f>Table1[[#This Row],[Total (HRK million)                                                  ]]*1000000/Table1[[#This Row],[Population 2017               ]]</f>
        <v>2211.8991706678298</v>
      </c>
      <c r="AT488" s="45">
        <v>2224</v>
      </c>
      <c r="AU488" s="46">
        <v>19.429926999999999</v>
      </c>
      <c r="AV488" s="13">
        <f>Table1[[#This Row],[Total (HRK million)                                ]]*1000000/Table1[[#This Row],[Population 2016]]</f>
        <v>8736.4779676258986</v>
      </c>
      <c r="AW488" s="46">
        <v>20.091408000000001</v>
      </c>
      <c r="AX488" s="13">
        <f>Table1[[#This Row],[Total (HRK million)                                                        ]]*1000000/Table1[[#This Row],[Population 2016]]</f>
        <v>9033.9064748201436</v>
      </c>
      <c r="AY488" s="82">
        <f>Table1[[#This Row],[Total (HRK million)                                ]]-Table1[[#This Row],[Total (HRK million)                                                        ]]</f>
        <v>-0.66148100000000198</v>
      </c>
      <c r="AZ488" s="13">
        <f>Table1[[#This Row],[Total (HRK million)                                                                      ]]*1000000/Table1[[#This Row],[Population 2016]]</f>
        <v>-297.42850719424547</v>
      </c>
      <c r="BA488" s="68">
        <v>2171</v>
      </c>
      <c r="BB488" s="52">
        <v>17.517416999999998</v>
      </c>
      <c r="BC488" s="13">
        <f>Table1[[#This Row],[Total (HRK million)                                                           ]]*1000000/Table1[[#This Row],[Population 2015]]</f>
        <v>8068.8240442192537</v>
      </c>
      <c r="BD488" s="52">
        <v>19.172190000000001</v>
      </c>
      <c r="BE488" s="13">
        <f>Table1[[#This Row],[Total (HRK million) ]]*1000000/Table1[[#This Row],[Population 2015]]</f>
        <v>8831.0409949332097</v>
      </c>
      <c r="BF488" s="82">
        <f>Table1[[#This Row],[Total (HRK million)                                                           ]]-Table1[[#This Row],[Total (HRK million) ]]</f>
        <v>-1.6547730000000023</v>
      </c>
      <c r="BG488" s="13">
        <f>Table1[[#This Row],[Total (HRK million)     ]]*1000000/Table1[[#This Row],[Population 2015]]</f>
        <v>-762.21695071395777</v>
      </c>
      <c r="BH488" s="68">
        <v>2126</v>
      </c>
      <c r="BI488" s="88">
        <v>20.842416</v>
      </c>
      <c r="BJ488" s="12">
        <f>Table1[[#This Row],[Total (HRK million)                                  ]]*1000000/Table1[[#This Row],[Population 2014]]</f>
        <v>9803.5823142050795</v>
      </c>
      <c r="BK488" s="88">
        <v>23.114377000000001</v>
      </c>
      <c r="BL488" s="12">
        <f>Table1[[#This Row],[Total (HRK million)    ]]*1000000/Table1[[#This Row],[Population 2014]]</f>
        <v>10872.237535277516</v>
      </c>
      <c r="BM488" s="88">
        <f>Table1[[#This Row],[Total (HRK million)                                  ]]-Table1[[#This Row],[Total (HRK million)    ]]</f>
        <v>-2.271961000000001</v>
      </c>
      <c r="BN488" s="12">
        <f>Table1[[#This Row],[Total (HRK million)      ]]*1000000/Table1[[#This Row],[Population 2014]]</f>
        <v>-1068.6552210724369</v>
      </c>
      <c r="BO488" s="94">
        <v>5</v>
      </c>
      <c r="BP488" s="53">
        <v>4</v>
      </c>
      <c r="BQ488" s="55">
        <v>4</v>
      </c>
      <c r="BR488" s="26">
        <v>4</v>
      </c>
      <c r="BS488" s="13">
        <v>4</v>
      </c>
      <c r="BT488" s="13">
        <v>4</v>
      </c>
      <c r="BU488" s="13">
        <v>4</v>
      </c>
      <c r="BV488" s="13">
        <v>4</v>
      </c>
      <c r="BW488" s="56">
        <v>0</v>
      </c>
    </row>
    <row r="489" spans="1:75" x14ac:dyDescent="0.25">
      <c r="A489" s="14" t="s">
        <v>608</v>
      </c>
      <c r="B489" s="15" t="s">
        <v>671</v>
      </c>
      <c r="C489" s="15" t="s">
        <v>512</v>
      </c>
      <c r="D489" s="45">
        <v>1732</v>
      </c>
      <c r="E489" s="44">
        <v>16.94812894</v>
      </c>
      <c r="F489" s="40">
        <f>Table1[[#This Row],[Total (HRK million)]]*1000000/Table1[[#This Row],[Population 2022]]</f>
        <v>9785.293845265589</v>
      </c>
      <c r="G489" s="44">
        <v>9.0679716799999994</v>
      </c>
      <c r="H489" s="40">
        <f>Table1[[#This Row],[Total (HRK million)                ]]*1000000/Table1[[#This Row],[Population 2022]]</f>
        <v>5235.5494688221706</v>
      </c>
      <c r="I489" s="44">
        <v>7.8801572600000016</v>
      </c>
      <c r="J489" s="40">
        <f>Table1[[#This Row],[Total (HRK million)                           ]]*1000000/Table1[[#This Row],[Population 2022]]</f>
        <v>4549.7443764434192</v>
      </c>
      <c r="K489" s="45">
        <v>1729</v>
      </c>
      <c r="L489" s="44">
        <v>8.0078139999999998</v>
      </c>
      <c r="M489" s="40">
        <f>Table1[[#This Row],[Total (HRK million)  ]]*1000000/Table1[[#This Row],[Population 2021]]</f>
        <v>4631.471370734529</v>
      </c>
      <c r="N489" s="44">
        <v>10.883899</v>
      </c>
      <c r="O489" s="40">
        <f>Table1[[#This Row],[Total (HRK million)                 ]]*1000000/Table1[[#This Row],[Population 2021]]</f>
        <v>6294.9097744360906</v>
      </c>
      <c r="P489" s="44">
        <v>-2.8760849999999998</v>
      </c>
      <c r="Q489" s="40">
        <f>Table1[[#This Row],[Total (HRK million)                            ]]*1000000/Table1[[#This Row],[Population 2021]]</f>
        <v>-1663.4384037015616</v>
      </c>
      <c r="R489" s="64">
        <v>1771</v>
      </c>
      <c r="S489" s="35">
        <v>10.070888999999999</v>
      </c>
      <c r="T489" s="36">
        <f>Table1[[#This Row],[Total (HRK million)   ]]*1000000/Table1[[#This Row],[Population 2020]]</f>
        <v>5686.5550536420105</v>
      </c>
      <c r="U489" s="35">
        <v>13.717259</v>
      </c>
      <c r="V489" s="36">
        <f>Table1[[#This Row],[Total (HRK million)                  ]]*1000000/Table1[[#This Row],[Population 2020]]</f>
        <v>7745.4878599661206</v>
      </c>
      <c r="W489" s="35">
        <f>Table1[[#This Row],[Total (HRK million)   ]]-Table1[[#This Row],[Total (HRK million)                  ]]</f>
        <v>-3.646370000000001</v>
      </c>
      <c r="X489" s="36">
        <f>Table1[[#This Row],[Total (HRK million)                             ]]*1000000/Table1[[#This Row],[Population 2020]]</f>
        <v>-2058.9328063241114</v>
      </c>
      <c r="Y489" s="68">
        <v>1743</v>
      </c>
      <c r="Z489" s="7">
        <v>8.0601500000000001</v>
      </c>
      <c r="AA489" s="6">
        <f>Table1[[#This Row],[Total (HRK million)                     ]]*1000000/Table1[[#This Row],[Population 2019                 ]]</f>
        <v>4624.2971887550202</v>
      </c>
      <c r="AB489" s="7">
        <v>7.9863650000000002</v>
      </c>
      <c r="AC489" s="6">
        <f>Table1[[#This Row],[Total (HRK million)                                   ]]*1000000/Table1[[#This Row],[Population 2019                 ]]</f>
        <v>4581.9650028686174</v>
      </c>
      <c r="AD489" s="7">
        <f>Table1[[#This Row],[Total (HRK million)                     ]]-Table1[[#This Row],[Total (HRK million)                                   ]]</f>
        <v>7.3784999999999989E-2</v>
      </c>
      <c r="AE489" s="8">
        <f>Table1[[#This Row],[Total (HRK million)                       ]]*1000000/Table1[[#This Row],[Population 2019                 ]]</f>
        <v>42.332185886402748</v>
      </c>
      <c r="AF489" s="6">
        <v>1713</v>
      </c>
      <c r="AG489" s="7">
        <v>8.9506949999999996</v>
      </c>
      <c r="AH489" s="6">
        <f>Table1[[#This Row],[Total (HRK million)                                 ]]*1000000/Table1[[#This Row],[Population 2018]]</f>
        <v>5225.1576182136605</v>
      </c>
      <c r="AI489" s="7">
        <v>7.9123679999999998</v>
      </c>
      <c r="AJ489" s="6">
        <f>Table1[[#This Row],[Total (HRK million)                                     ]]*1000000/Table1[[#This Row],[Population 2018]]</f>
        <v>4619.0122591943955</v>
      </c>
      <c r="AK489" s="7">
        <f>Table1[[#This Row],[Total (HRK million)                                 ]]-Table1[[#This Row],[Total (HRK million)                                     ]]</f>
        <v>1.0383269999999998</v>
      </c>
      <c r="AL489" s="8">
        <f>Table1[[#This Row],[Total (HRK million)                                      ]]*1000000/Table1[[#This Row],[Population 2018]]</f>
        <v>606.14535901926433</v>
      </c>
      <c r="AM489" s="9">
        <v>1676</v>
      </c>
      <c r="AN489" s="10">
        <v>6.5115119999999997</v>
      </c>
      <c r="AO489" s="11">
        <f>Table1[[#This Row],[Total (HRK million)                                         ]]*1000000/Table1[[#This Row],[Population 2017               ]]</f>
        <v>3885.1503579952268</v>
      </c>
      <c r="AP489" s="10">
        <v>7.3066050000000002</v>
      </c>
      <c r="AQ489" s="11">
        <f>Table1[[#This Row],[Total (HRK million)                                          ]]*1000000/Table1[[#This Row],[Population 2017               ]]</f>
        <v>4359.5495226730309</v>
      </c>
      <c r="AR489" s="10">
        <f>Table1[[#This Row],[Total (HRK million)                                         ]]-Table1[[#This Row],[Total (HRK million)                                          ]]</f>
        <v>-0.79509300000000049</v>
      </c>
      <c r="AS489" s="11">
        <f>Table1[[#This Row],[Total (HRK million)                                                  ]]*1000000/Table1[[#This Row],[Population 2017               ]]</f>
        <v>-474.39916467780455</v>
      </c>
      <c r="AT489" s="45">
        <v>1682</v>
      </c>
      <c r="AU489" s="46">
        <v>5.8019309999999997</v>
      </c>
      <c r="AV489" s="13">
        <f>Table1[[#This Row],[Total (HRK million)                                ]]*1000000/Table1[[#This Row],[Population 2016]]</f>
        <v>3449.4239001189062</v>
      </c>
      <c r="AW489" s="46">
        <v>4.7225830000000002</v>
      </c>
      <c r="AX489" s="13">
        <f>Table1[[#This Row],[Total (HRK million)                                                        ]]*1000000/Table1[[#This Row],[Population 2016]]</f>
        <v>2807.718787158145</v>
      </c>
      <c r="AY489" s="82">
        <f>Table1[[#This Row],[Total (HRK million)                                ]]-Table1[[#This Row],[Total (HRK million)                                                        ]]</f>
        <v>1.0793479999999995</v>
      </c>
      <c r="AZ489" s="13">
        <f>Table1[[#This Row],[Total (HRK million)                                                                      ]]*1000000/Table1[[#This Row],[Population 2016]]</f>
        <v>641.70511296076074</v>
      </c>
      <c r="BA489" s="68">
        <v>1685</v>
      </c>
      <c r="BB489" s="52">
        <v>5.964575</v>
      </c>
      <c r="BC489" s="13">
        <f>Table1[[#This Row],[Total (HRK million)                                                           ]]*1000000/Table1[[#This Row],[Population 2015]]</f>
        <v>3539.8071216617209</v>
      </c>
      <c r="BD489" s="52">
        <v>5.7993629999999996</v>
      </c>
      <c r="BE489" s="13">
        <f>Table1[[#This Row],[Total (HRK million) ]]*1000000/Table1[[#This Row],[Population 2015]]</f>
        <v>3441.758456973294</v>
      </c>
      <c r="BF489" s="82">
        <f>Table1[[#This Row],[Total (HRK million)                                                           ]]-Table1[[#This Row],[Total (HRK million) ]]</f>
        <v>0.16521200000000036</v>
      </c>
      <c r="BG489" s="13">
        <f>Table1[[#This Row],[Total (HRK million)     ]]*1000000/Table1[[#This Row],[Population 2015]]</f>
        <v>98.048664688427507</v>
      </c>
      <c r="BH489" s="68">
        <v>1685</v>
      </c>
      <c r="BI489" s="88">
        <v>7.8687459999999998</v>
      </c>
      <c r="BJ489" s="12">
        <f>Table1[[#This Row],[Total (HRK million)                                  ]]*1000000/Table1[[#This Row],[Population 2014]]</f>
        <v>4669.8789317507417</v>
      </c>
      <c r="BK489" s="88">
        <v>4.6715210000000003</v>
      </c>
      <c r="BL489" s="12">
        <f>Table1[[#This Row],[Total (HRK million)    ]]*1000000/Table1[[#This Row],[Population 2014]]</f>
        <v>2772.4160237388724</v>
      </c>
      <c r="BM489" s="88">
        <f>Table1[[#This Row],[Total (HRK million)                                  ]]-Table1[[#This Row],[Total (HRK million)    ]]</f>
        <v>3.1972249999999995</v>
      </c>
      <c r="BN489" s="12">
        <f>Table1[[#This Row],[Total (HRK million)      ]]*1000000/Table1[[#This Row],[Population 2014]]</f>
        <v>1897.4629080118691</v>
      </c>
      <c r="BO489" s="94">
        <v>5</v>
      </c>
      <c r="BP489" s="53">
        <v>5</v>
      </c>
      <c r="BQ489" s="55">
        <v>5</v>
      </c>
      <c r="BR489" s="26">
        <v>5</v>
      </c>
      <c r="BS489" s="13">
        <v>5</v>
      </c>
      <c r="BT489" s="13">
        <v>1</v>
      </c>
      <c r="BU489" s="13">
        <v>1</v>
      </c>
      <c r="BV489" s="13">
        <v>0</v>
      </c>
      <c r="BW489" s="56">
        <v>0</v>
      </c>
    </row>
    <row r="490" spans="1:75" x14ac:dyDescent="0.25">
      <c r="A490" s="14" t="s">
        <v>608</v>
      </c>
      <c r="B490" s="15" t="s">
        <v>676</v>
      </c>
      <c r="C490" s="15" t="s">
        <v>430</v>
      </c>
      <c r="D490" s="45">
        <v>2905</v>
      </c>
      <c r="E490" s="44">
        <v>31.952420329999999</v>
      </c>
      <c r="F490" s="40">
        <f>Table1[[#This Row],[Total (HRK million)]]*1000000/Table1[[#This Row],[Population 2022]]</f>
        <v>10999.111989672978</v>
      </c>
      <c r="G490" s="44">
        <v>26.843408789999998</v>
      </c>
      <c r="H490" s="40">
        <f>Table1[[#This Row],[Total (HRK million)                ]]*1000000/Table1[[#This Row],[Population 2022]]</f>
        <v>9240.4161067125642</v>
      </c>
      <c r="I490" s="44">
        <v>5.1090115399999991</v>
      </c>
      <c r="J490" s="40">
        <f>Table1[[#This Row],[Total (HRK million)                           ]]*1000000/Table1[[#This Row],[Population 2022]]</f>
        <v>1758.6958829604127</v>
      </c>
      <c r="K490" s="45">
        <v>2908</v>
      </c>
      <c r="L490" s="44">
        <v>26.430056</v>
      </c>
      <c r="M490" s="40">
        <f>Table1[[#This Row],[Total (HRK million)  ]]*1000000/Table1[[#This Row],[Population 2021]]</f>
        <v>9088.7400275103155</v>
      </c>
      <c r="N490" s="44">
        <v>22.467984000000001</v>
      </c>
      <c r="O490" s="40">
        <f>Table1[[#This Row],[Total (HRK million)                 ]]*1000000/Table1[[#This Row],[Population 2021]]</f>
        <v>7726.266850068776</v>
      </c>
      <c r="P490" s="44">
        <v>3.9620719999999992</v>
      </c>
      <c r="Q490" s="40">
        <f>Table1[[#This Row],[Total (HRK million)                            ]]*1000000/Table1[[#This Row],[Population 2021]]</f>
        <v>1362.4731774415402</v>
      </c>
      <c r="R490" s="64">
        <v>3139</v>
      </c>
      <c r="S490" s="35">
        <v>24.702071</v>
      </c>
      <c r="T490" s="36">
        <f>Table1[[#This Row],[Total (HRK million)   ]]*1000000/Table1[[#This Row],[Population 2020]]</f>
        <v>7869.4077731761708</v>
      </c>
      <c r="U490" s="35">
        <v>28.063302</v>
      </c>
      <c r="V490" s="36">
        <f>Table1[[#This Row],[Total (HRK million)                  ]]*1000000/Table1[[#This Row],[Population 2020]]</f>
        <v>8940.2045237336733</v>
      </c>
      <c r="W490" s="35">
        <f>Table1[[#This Row],[Total (HRK million)   ]]-Table1[[#This Row],[Total (HRK million)                  ]]</f>
        <v>-3.3612310000000001</v>
      </c>
      <c r="X490" s="36">
        <f>Table1[[#This Row],[Total (HRK million)                             ]]*1000000/Table1[[#This Row],[Population 2020]]</f>
        <v>-1070.7967505575025</v>
      </c>
      <c r="Y490" s="68">
        <v>3124</v>
      </c>
      <c r="Z490" s="7">
        <v>22.737119</v>
      </c>
      <c r="AA490" s="6">
        <f>Table1[[#This Row],[Total (HRK million)                     ]]*1000000/Table1[[#This Row],[Population 2019                 ]]</f>
        <v>7278.2071062740079</v>
      </c>
      <c r="AB490" s="7">
        <v>25.274691000000001</v>
      </c>
      <c r="AC490" s="6">
        <f>Table1[[#This Row],[Total (HRK million)                                   ]]*1000000/Table1[[#This Row],[Population 2019                 ]]</f>
        <v>8090.4900768245843</v>
      </c>
      <c r="AD490" s="7">
        <f>Table1[[#This Row],[Total (HRK million)                     ]]-Table1[[#This Row],[Total (HRK million)                                   ]]</f>
        <v>-2.5375720000000008</v>
      </c>
      <c r="AE490" s="8">
        <f>Table1[[#This Row],[Total (HRK million)                       ]]*1000000/Table1[[#This Row],[Population 2019                 ]]</f>
        <v>-812.28297055057647</v>
      </c>
      <c r="AF490" s="6">
        <v>3127</v>
      </c>
      <c r="AG490" s="7">
        <v>24.744862000000001</v>
      </c>
      <c r="AH490" s="6">
        <f>Table1[[#This Row],[Total (HRK million)                                 ]]*1000000/Table1[[#This Row],[Population 2018]]</f>
        <v>7913.29133354653</v>
      </c>
      <c r="AI490" s="7">
        <v>23.567077000000001</v>
      </c>
      <c r="AJ490" s="6">
        <f>Table1[[#This Row],[Total (HRK million)                                     ]]*1000000/Table1[[#This Row],[Population 2018]]</f>
        <v>7536.6411896386317</v>
      </c>
      <c r="AK490" s="7">
        <f>Table1[[#This Row],[Total (HRK million)                                 ]]-Table1[[#This Row],[Total (HRK million)                                     ]]</f>
        <v>1.1777850000000001</v>
      </c>
      <c r="AL490" s="8">
        <f>Table1[[#This Row],[Total (HRK million)                                      ]]*1000000/Table1[[#This Row],[Population 2018]]</f>
        <v>376.65014390789895</v>
      </c>
      <c r="AM490" s="9">
        <v>3117</v>
      </c>
      <c r="AN490" s="10">
        <v>18.712081999999999</v>
      </c>
      <c r="AO490" s="11">
        <f>Table1[[#This Row],[Total (HRK million)                                         ]]*1000000/Table1[[#This Row],[Population 2017               ]]</f>
        <v>6003.2345203721525</v>
      </c>
      <c r="AP490" s="10">
        <v>26.084202000000001</v>
      </c>
      <c r="AQ490" s="11">
        <f>Table1[[#This Row],[Total (HRK million)                                          ]]*1000000/Table1[[#This Row],[Population 2017               ]]</f>
        <v>8368.3676612127038</v>
      </c>
      <c r="AR490" s="10">
        <f>Table1[[#This Row],[Total (HRK million)                                         ]]-Table1[[#This Row],[Total (HRK million)                                          ]]</f>
        <v>-7.3721200000000024</v>
      </c>
      <c r="AS490" s="11">
        <f>Table1[[#This Row],[Total (HRK million)                                                  ]]*1000000/Table1[[#This Row],[Population 2017               ]]</f>
        <v>-2365.1331408405526</v>
      </c>
      <c r="AT490" s="45">
        <v>3144</v>
      </c>
      <c r="AU490" s="46">
        <v>23.724132999999998</v>
      </c>
      <c r="AV490" s="13">
        <f>Table1[[#This Row],[Total (HRK million)                                ]]*1000000/Table1[[#This Row],[Population 2016]]</f>
        <v>7545.8438295165397</v>
      </c>
      <c r="AW490" s="46">
        <v>29.627428999999999</v>
      </c>
      <c r="AX490" s="13">
        <f>Table1[[#This Row],[Total (HRK million)                                                        ]]*1000000/Table1[[#This Row],[Population 2016]]</f>
        <v>9423.4825063613225</v>
      </c>
      <c r="AY490" s="82">
        <f>Table1[[#This Row],[Total (HRK million)                                ]]-Table1[[#This Row],[Total (HRK million)                                                        ]]</f>
        <v>-5.903296000000001</v>
      </c>
      <c r="AZ490" s="13">
        <f>Table1[[#This Row],[Total (HRK million)                                                                      ]]*1000000/Table1[[#This Row],[Population 2016]]</f>
        <v>-1877.638676844784</v>
      </c>
      <c r="BA490" s="68">
        <v>3163</v>
      </c>
      <c r="BB490" s="52">
        <v>35.288837000000001</v>
      </c>
      <c r="BC490" s="13">
        <f>Table1[[#This Row],[Total (HRK million)                                                           ]]*1000000/Table1[[#This Row],[Population 2015]]</f>
        <v>11156.761618716408</v>
      </c>
      <c r="BD490" s="52">
        <v>32.974508999999998</v>
      </c>
      <c r="BE490" s="13">
        <f>Table1[[#This Row],[Total (HRK million) ]]*1000000/Table1[[#This Row],[Population 2015]]</f>
        <v>10425.073980398354</v>
      </c>
      <c r="BF490" s="82">
        <f>Table1[[#This Row],[Total (HRK million)                                                           ]]-Table1[[#This Row],[Total (HRK million) ]]</f>
        <v>2.3143280000000033</v>
      </c>
      <c r="BG490" s="13">
        <f>Table1[[#This Row],[Total (HRK million)     ]]*1000000/Table1[[#This Row],[Population 2015]]</f>
        <v>731.68763831805347</v>
      </c>
      <c r="BH490" s="68">
        <v>3173</v>
      </c>
      <c r="BI490" s="88">
        <v>32.727544000000002</v>
      </c>
      <c r="BJ490" s="12">
        <f>Table1[[#This Row],[Total (HRK million)                                  ]]*1000000/Table1[[#This Row],[Population 2014]]</f>
        <v>10314.385124487866</v>
      </c>
      <c r="BK490" s="88">
        <v>16.461881000000002</v>
      </c>
      <c r="BL490" s="12">
        <f>Table1[[#This Row],[Total (HRK million)    ]]*1000000/Table1[[#This Row],[Population 2014]]</f>
        <v>5188.1125118184691</v>
      </c>
      <c r="BM490" s="88">
        <f>Table1[[#This Row],[Total (HRK million)                                  ]]-Table1[[#This Row],[Total (HRK million)    ]]</f>
        <v>16.265663</v>
      </c>
      <c r="BN490" s="12">
        <f>Table1[[#This Row],[Total (HRK million)      ]]*1000000/Table1[[#This Row],[Population 2014]]</f>
        <v>5126.2726126693979</v>
      </c>
      <c r="BO490" s="94">
        <v>5</v>
      </c>
      <c r="BP490" s="53">
        <v>5</v>
      </c>
      <c r="BQ490" s="55">
        <v>5</v>
      </c>
      <c r="BR490" s="26">
        <v>4</v>
      </c>
      <c r="BS490" s="13">
        <v>4</v>
      </c>
      <c r="BT490" s="13">
        <v>4</v>
      </c>
      <c r="BU490" s="13">
        <v>4</v>
      </c>
      <c r="BV490" s="13">
        <v>2</v>
      </c>
      <c r="BW490" s="56">
        <v>0</v>
      </c>
    </row>
    <row r="491" spans="1:75" x14ac:dyDescent="0.25">
      <c r="A491" s="14" t="s">
        <v>608</v>
      </c>
      <c r="B491" s="15" t="s">
        <v>75</v>
      </c>
      <c r="C491" s="15" t="s">
        <v>380</v>
      </c>
      <c r="D491" s="48">
        <v>754</v>
      </c>
      <c r="E491" s="44">
        <v>8.35236366</v>
      </c>
      <c r="F491" s="40">
        <f>Table1[[#This Row],[Total (HRK million)]]*1000000/Table1[[#This Row],[Population 2022]]</f>
        <v>11077.405384615386</v>
      </c>
      <c r="G491" s="44">
        <v>6.2048492900000003</v>
      </c>
      <c r="H491" s="40">
        <f>Table1[[#This Row],[Total (HRK million)                ]]*1000000/Table1[[#This Row],[Population 2022]]</f>
        <v>8229.2430901856769</v>
      </c>
      <c r="I491" s="44">
        <v>2.1475143699999992</v>
      </c>
      <c r="J491" s="40">
        <f>Table1[[#This Row],[Total (HRK million)                           ]]*1000000/Table1[[#This Row],[Population 2022]]</f>
        <v>2848.1622944297073</v>
      </c>
      <c r="K491" s="48">
        <v>748</v>
      </c>
      <c r="L491" s="44">
        <v>6.5367379999999997</v>
      </c>
      <c r="M491" s="40">
        <f>Table1[[#This Row],[Total (HRK million)  ]]*1000000/Table1[[#This Row],[Population 2021]]</f>
        <v>8738.954545454546</v>
      </c>
      <c r="N491" s="44">
        <v>6.7079849999999999</v>
      </c>
      <c r="O491" s="40">
        <f>Table1[[#This Row],[Total (HRK million)                 ]]*1000000/Table1[[#This Row],[Population 2021]]</f>
        <v>8967.8943850267387</v>
      </c>
      <c r="P491" s="44">
        <v>-0.17124700000000015</v>
      </c>
      <c r="Q491" s="40">
        <f>Table1[[#This Row],[Total (HRK million)                            ]]*1000000/Table1[[#This Row],[Population 2021]]</f>
        <v>-228.93983957219271</v>
      </c>
      <c r="R491" s="64">
        <v>821</v>
      </c>
      <c r="S491" s="35">
        <v>4.6478659999999996</v>
      </c>
      <c r="T491" s="36">
        <f>Table1[[#This Row],[Total (HRK million)   ]]*1000000/Table1[[#This Row],[Population 2020]]</f>
        <v>5661.2253349573693</v>
      </c>
      <c r="U491" s="35">
        <v>6.2353560000000003</v>
      </c>
      <c r="V491" s="36">
        <f>Table1[[#This Row],[Total (HRK million)                  ]]*1000000/Table1[[#This Row],[Population 2020]]</f>
        <v>7594.8306942752743</v>
      </c>
      <c r="W491" s="35">
        <f>Table1[[#This Row],[Total (HRK million)   ]]-Table1[[#This Row],[Total (HRK million)                  ]]</f>
        <v>-1.5874900000000007</v>
      </c>
      <c r="X491" s="36">
        <f>Table1[[#This Row],[Total (HRK million)                             ]]*1000000/Table1[[#This Row],[Population 2020]]</f>
        <v>-1933.6053593179058</v>
      </c>
      <c r="Y491" s="68">
        <v>810</v>
      </c>
      <c r="Z491" s="7">
        <v>5.1830059999999998</v>
      </c>
      <c r="AA491" s="6">
        <f>Table1[[#This Row],[Total (HRK million)                     ]]*1000000/Table1[[#This Row],[Population 2019                 ]]</f>
        <v>6398.7728395061731</v>
      </c>
      <c r="AB491" s="7">
        <v>6.2966329999999999</v>
      </c>
      <c r="AC491" s="6">
        <f>Table1[[#This Row],[Total (HRK million)                                   ]]*1000000/Table1[[#This Row],[Population 2019                 ]]</f>
        <v>7773.6209876543207</v>
      </c>
      <c r="AD491" s="7">
        <f>Table1[[#This Row],[Total (HRK million)                     ]]-Table1[[#This Row],[Total (HRK million)                                   ]]</f>
        <v>-1.1136270000000001</v>
      </c>
      <c r="AE491" s="8">
        <f>Table1[[#This Row],[Total (HRK million)                       ]]*1000000/Table1[[#This Row],[Population 2019                 ]]</f>
        <v>-1374.8481481481485</v>
      </c>
      <c r="AF491" s="6">
        <v>818</v>
      </c>
      <c r="AG491" s="7">
        <v>5.1857949999999997</v>
      </c>
      <c r="AH491" s="6">
        <f>Table1[[#This Row],[Total (HRK million)                                 ]]*1000000/Table1[[#This Row],[Population 2018]]</f>
        <v>6339.6026894865527</v>
      </c>
      <c r="AI491" s="7">
        <v>4.9250499999999997</v>
      </c>
      <c r="AJ491" s="6">
        <f>Table1[[#This Row],[Total (HRK million)                                     ]]*1000000/Table1[[#This Row],[Population 2018]]</f>
        <v>6020.8435207823959</v>
      </c>
      <c r="AK491" s="7">
        <f>Table1[[#This Row],[Total (HRK million)                                 ]]-Table1[[#This Row],[Total (HRK million)                                     ]]</f>
        <v>0.260745</v>
      </c>
      <c r="AL491" s="8">
        <f>Table1[[#This Row],[Total (HRK million)                                      ]]*1000000/Table1[[#This Row],[Population 2018]]</f>
        <v>318.75916870415648</v>
      </c>
      <c r="AM491" s="9">
        <v>799</v>
      </c>
      <c r="AN491" s="10">
        <v>4.8597219999999997</v>
      </c>
      <c r="AO491" s="11">
        <f>Table1[[#This Row],[Total (HRK million)                                         ]]*1000000/Table1[[#This Row],[Population 2017               ]]</f>
        <v>6082.255319148936</v>
      </c>
      <c r="AP491" s="10">
        <v>7.296049</v>
      </c>
      <c r="AQ491" s="11">
        <f>Table1[[#This Row],[Total (HRK million)                                          ]]*1000000/Table1[[#This Row],[Population 2017               ]]</f>
        <v>9131.4755944931167</v>
      </c>
      <c r="AR491" s="10">
        <f>Table1[[#This Row],[Total (HRK million)                                         ]]-Table1[[#This Row],[Total (HRK million)                                          ]]</f>
        <v>-2.4363270000000004</v>
      </c>
      <c r="AS491" s="11">
        <f>Table1[[#This Row],[Total (HRK million)                                                  ]]*1000000/Table1[[#This Row],[Population 2017               ]]</f>
        <v>-3049.2202753441807</v>
      </c>
      <c r="AT491" s="45">
        <v>796</v>
      </c>
      <c r="AU491" s="46">
        <v>5.1612539999999996</v>
      </c>
      <c r="AV491" s="13">
        <f>Table1[[#This Row],[Total (HRK million)                                ]]*1000000/Table1[[#This Row],[Population 2016]]</f>
        <v>6483.9874371859296</v>
      </c>
      <c r="AW491" s="46">
        <v>6.3308450000000001</v>
      </c>
      <c r="AX491" s="13">
        <f>Table1[[#This Row],[Total (HRK million)                                                        ]]*1000000/Table1[[#This Row],[Population 2016]]</f>
        <v>7953.322864321608</v>
      </c>
      <c r="AY491" s="82">
        <f>Table1[[#This Row],[Total (HRK million)                                ]]-Table1[[#This Row],[Total (HRK million)                                                        ]]</f>
        <v>-1.1695910000000005</v>
      </c>
      <c r="AZ491" s="13">
        <f>Table1[[#This Row],[Total (HRK million)                                                                      ]]*1000000/Table1[[#This Row],[Population 2016]]</f>
        <v>-1469.3354271356791</v>
      </c>
      <c r="BA491" s="68">
        <v>798</v>
      </c>
      <c r="BB491" s="52">
        <v>3.9233340000000001</v>
      </c>
      <c r="BC491" s="13">
        <f>Table1[[#This Row],[Total (HRK million)                                                           ]]*1000000/Table1[[#This Row],[Population 2015]]</f>
        <v>4916.458646616541</v>
      </c>
      <c r="BD491" s="52">
        <v>4.5614549999999996</v>
      </c>
      <c r="BE491" s="13">
        <f>Table1[[#This Row],[Total (HRK million) ]]*1000000/Table1[[#This Row],[Population 2015]]</f>
        <v>5716.1090225563912</v>
      </c>
      <c r="BF491" s="82">
        <f>Table1[[#This Row],[Total (HRK million)                                                           ]]-Table1[[#This Row],[Total (HRK million) ]]</f>
        <v>-0.63812099999999949</v>
      </c>
      <c r="BG491" s="13">
        <f>Table1[[#This Row],[Total (HRK million)     ]]*1000000/Table1[[#This Row],[Population 2015]]</f>
        <v>-799.65037593984903</v>
      </c>
      <c r="BH491" s="68">
        <v>804</v>
      </c>
      <c r="BI491" s="88">
        <v>4.4469760000000003</v>
      </c>
      <c r="BJ491" s="12">
        <f>Table1[[#This Row],[Total (HRK million)                                  ]]*1000000/Table1[[#This Row],[Population 2014]]</f>
        <v>5531.0646766169157</v>
      </c>
      <c r="BK491" s="88">
        <v>3.7533690000000002</v>
      </c>
      <c r="BL491" s="12">
        <f>Table1[[#This Row],[Total (HRK million)    ]]*1000000/Table1[[#This Row],[Population 2014]]</f>
        <v>4668.3694029850749</v>
      </c>
      <c r="BM491" s="88">
        <f>Table1[[#This Row],[Total (HRK million)                                  ]]-Table1[[#This Row],[Total (HRK million)    ]]</f>
        <v>0.69360700000000008</v>
      </c>
      <c r="BN491" s="12">
        <f>Table1[[#This Row],[Total (HRK million)      ]]*1000000/Table1[[#This Row],[Population 2014]]</f>
        <v>862.69527363184091</v>
      </c>
      <c r="BO491" s="94">
        <v>5</v>
      </c>
      <c r="BP491" s="53">
        <v>5</v>
      </c>
      <c r="BQ491" s="55">
        <v>4</v>
      </c>
      <c r="BR491" s="26">
        <v>5</v>
      </c>
      <c r="BS491" s="13">
        <v>5</v>
      </c>
      <c r="BT491" s="13">
        <v>5</v>
      </c>
      <c r="BU491" s="13">
        <v>4</v>
      </c>
      <c r="BV491" s="13">
        <v>1</v>
      </c>
      <c r="BW491" s="56">
        <v>1</v>
      </c>
    </row>
    <row r="492" spans="1:75" x14ac:dyDescent="0.25">
      <c r="A492" s="14" t="s">
        <v>608</v>
      </c>
      <c r="B492" s="15" t="s">
        <v>664</v>
      </c>
      <c r="C492" s="15" t="s">
        <v>452</v>
      </c>
      <c r="D492" s="45">
        <v>1056</v>
      </c>
      <c r="E492" s="44">
        <v>7.6587902300000001</v>
      </c>
      <c r="F492" s="40">
        <f>Table1[[#This Row],[Total (HRK million)]]*1000000/Table1[[#This Row],[Population 2022]]</f>
        <v>7252.6422632575759</v>
      </c>
      <c r="G492" s="44">
        <v>7.9778833100000002</v>
      </c>
      <c r="H492" s="40">
        <f>Table1[[#This Row],[Total (HRK million)                ]]*1000000/Table1[[#This Row],[Population 2022]]</f>
        <v>7554.8137405303032</v>
      </c>
      <c r="I492" s="44">
        <v>-0.31909308000000008</v>
      </c>
      <c r="J492" s="40">
        <f>Table1[[#This Row],[Total (HRK million)                           ]]*1000000/Table1[[#This Row],[Population 2022]]</f>
        <v>-302.17147727272732</v>
      </c>
      <c r="K492" s="45">
        <v>1116</v>
      </c>
      <c r="L492" s="44">
        <v>5.9807379999999997</v>
      </c>
      <c r="M492" s="40">
        <f>Table1[[#This Row],[Total (HRK million)  ]]*1000000/Table1[[#This Row],[Population 2021]]</f>
        <v>5359.0842293906808</v>
      </c>
      <c r="N492" s="44">
        <v>7.3468080000000002</v>
      </c>
      <c r="O492" s="40">
        <f>Table1[[#This Row],[Total (HRK million)                 ]]*1000000/Table1[[#This Row],[Population 2021]]</f>
        <v>6583.1612903225805</v>
      </c>
      <c r="P492" s="44">
        <v>-1.3660700000000006</v>
      </c>
      <c r="Q492" s="40">
        <f>Table1[[#This Row],[Total (HRK million)                            ]]*1000000/Table1[[#This Row],[Population 2021]]</f>
        <v>-1224.0770609319</v>
      </c>
      <c r="R492" s="64">
        <v>1035</v>
      </c>
      <c r="S492" s="35">
        <v>6.5863680000000002</v>
      </c>
      <c r="T492" s="36">
        <f>Table1[[#This Row],[Total (HRK million)   ]]*1000000/Table1[[#This Row],[Population 2020]]</f>
        <v>6363.6405797101452</v>
      </c>
      <c r="U492" s="35">
        <v>6.480639</v>
      </c>
      <c r="V492" s="36">
        <f>Table1[[#This Row],[Total (HRK million)                  ]]*1000000/Table1[[#This Row],[Population 2020]]</f>
        <v>6261.4869565217396</v>
      </c>
      <c r="W492" s="35">
        <f>Table1[[#This Row],[Total (HRK million)   ]]-Table1[[#This Row],[Total (HRK million)                  ]]</f>
        <v>0.10572900000000018</v>
      </c>
      <c r="X492" s="36">
        <f>Table1[[#This Row],[Total (HRK million)                             ]]*1000000/Table1[[#This Row],[Population 2020]]</f>
        <v>102.15362318840597</v>
      </c>
      <c r="Y492" s="68">
        <v>1080</v>
      </c>
      <c r="Z492" s="7">
        <v>6.4509489999999996</v>
      </c>
      <c r="AA492" s="6">
        <f>Table1[[#This Row],[Total (HRK million)                     ]]*1000000/Table1[[#This Row],[Population 2019                 ]]</f>
        <v>5973.1009259259263</v>
      </c>
      <c r="AB492" s="7">
        <v>6.6505179999999999</v>
      </c>
      <c r="AC492" s="6">
        <f>Table1[[#This Row],[Total (HRK million)                                   ]]*1000000/Table1[[#This Row],[Population 2019                 ]]</f>
        <v>6157.8870370370369</v>
      </c>
      <c r="AD492" s="7">
        <f>Table1[[#This Row],[Total (HRK million)                     ]]-Table1[[#This Row],[Total (HRK million)                                   ]]</f>
        <v>-0.19956900000000033</v>
      </c>
      <c r="AE492" s="8">
        <f>Table1[[#This Row],[Total (HRK million)                       ]]*1000000/Table1[[#This Row],[Population 2019                 ]]</f>
        <v>-184.78611111111141</v>
      </c>
      <c r="AF492" s="6">
        <v>1124</v>
      </c>
      <c r="AG492" s="7">
        <v>4.8911009999999999</v>
      </c>
      <c r="AH492" s="6">
        <f>Table1[[#This Row],[Total (HRK million)                                 ]]*1000000/Table1[[#This Row],[Population 2018]]</f>
        <v>4351.5133451957299</v>
      </c>
      <c r="AI492" s="7">
        <v>5.3415359999999996</v>
      </c>
      <c r="AJ492" s="6">
        <f>Table1[[#This Row],[Total (HRK million)                                     ]]*1000000/Table1[[#This Row],[Population 2018]]</f>
        <v>4752.2562277580073</v>
      </c>
      <c r="AK492" s="7">
        <f>Table1[[#This Row],[Total (HRK million)                                 ]]-Table1[[#This Row],[Total (HRK million)                                     ]]</f>
        <v>-0.4504349999999997</v>
      </c>
      <c r="AL492" s="8">
        <f>Table1[[#This Row],[Total (HRK million)                                      ]]*1000000/Table1[[#This Row],[Population 2018]]</f>
        <v>-400.74288256227732</v>
      </c>
      <c r="AM492" s="9">
        <v>1168</v>
      </c>
      <c r="AN492" s="10">
        <v>5.2286190000000001</v>
      </c>
      <c r="AO492" s="11">
        <f>Table1[[#This Row],[Total (HRK million)                                         ]]*1000000/Table1[[#This Row],[Population 2017               ]]</f>
        <v>4476.5573630136987</v>
      </c>
      <c r="AP492" s="10">
        <v>3.198496</v>
      </c>
      <c r="AQ492" s="11">
        <f>Table1[[#This Row],[Total (HRK million)                                          ]]*1000000/Table1[[#This Row],[Population 2017               ]]</f>
        <v>2738.4383561643835</v>
      </c>
      <c r="AR492" s="10">
        <f>Table1[[#This Row],[Total (HRK million)                                         ]]-Table1[[#This Row],[Total (HRK million)                                          ]]</f>
        <v>2.0301230000000001</v>
      </c>
      <c r="AS492" s="11">
        <f>Table1[[#This Row],[Total (HRK million)                                                  ]]*1000000/Table1[[#This Row],[Population 2017               ]]</f>
        <v>1738.1190068493152</v>
      </c>
      <c r="AT492" s="45">
        <v>1265</v>
      </c>
      <c r="AU492" s="46">
        <v>5.4990779999999999</v>
      </c>
      <c r="AV492" s="13">
        <f>Table1[[#This Row],[Total (HRK million)                                ]]*1000000/Table1[[#This Row],[Population 2016]]</f>
        <v>4347.0972332015808</v>
      </c>
      <c r="AW492" s="46">
        <v>4.6875099999999996</v>
      </c>
      <c r="AX492" s="13">
        <f>Table1[[#This Row],[Total (HRK million)                                                        ]]*1000000/Table1[[#This Row],[Population 2016]]</f>
        <v>3705.5415019762845</v>
      </c>
      <c r="AY492" s="82">
        <f>Table1[[#This Row],[Total (HRK million)                                ]]-Table1[[#This Row],[Total (HRK million)                                                        ]]</f>
        <v>0.81156800000000029</v>
      </c>
      <c r="AZ492" s="13">
        <f>Table1[[#This Row],[Total (HRK million)                                                                      ]]*1000000/Table1[[#This Row],[Population 2016]]</f>
        <v>641.55573122529665</v>
      </c>
      <c r="BA492" s="68">
        <v>1327</v>
      </c>
      <c r="BB492" s="52">
        <v>3.9537770000000001</v>
      </c>
      <c r="BC492" s="13">
        <f>Table1[[#This Row],[Total (HRK million)                                                           ]]*1000000/Table1[[#This Row],[Population 2015]]</f>
        <v>2979.4853051996984</v>
      </c>
      <c r="BD492" s="52">
        <v>4.0206799999999996</v>
      </c>
      <c r="BE492" s="13">
        <f>Table1[[#This Row],[Total (HRK million) ]]*1000000/Table1[[#This Row],[Population 2015]]</f>
        <v>3029.9020346646566</v>
      </c>
      <c r="BF492" s="82">
        <f>Table1[[#This Row],[Total (HRK million)                                                           ]]-Table1[[#This Row],[Total (HRK million) ]]</f>
        <v>-6.6902999999999491E-2</v>
      </c>
      <c r="BG492" s="13">
        <f>Table1[[#This Row],[Total (HRK million)     ]]*1000000/Table1[[#This Row],[Population 2015]]</f>
        <v>-50.416729464958166</v>
      </c>
      <c r="BH492" s="68">
        <v>1392</v>
      </c>
      <c r="BI492" s="88">
        <v>3.6886670000000001</v>
      </c>
      <c r="BJ492" s="12">
        <f>Table1[[#This Row],[Total (HRK million)                                  ]]*1000000/Table1[[#This Row],[Population 2014]]</f>
        <v>2649.9044540229884</v>
      </c>
      <c r="BK492" s="88">
        <v>4.1777509999999998</v>
      </c>
      <c r="BL492" s="12">
        <f>Table1[[#This Row],[Total (HRK million)    ]]*1000000/Table1[[#This Row],[Population 2014]]</f>
        <v>3001.2579022988507</v>
      </c>
      <c r="BM492" s="88">
        <f>Table1[[#This Row],[Total (HRK million)                                  ]]-Table1[[#This Row],[Total (HRK million)    ]]</f>
        <v>-0.48908399999999963</v>
      </c>
      <c r="BN492" s="12">
        <f>Table1[[#This Row],[Total (HRK million)      ]]*1000000/Table1[[#This Row],[Population 2014]]</f>
        <v>-351.35344827586181</v>
      </c>
      <c r="BO492" s="94">
        <v>5</v>
      </c>
      <c r="BP492" s="53">
        <v>5</v>
      </c>
      <c r="BQ492" s="55">
        <v>5</v>
      </c>
      <c r="BR492" s="26">
        <v>5</v>
      </c>
      <c r="BS492" s="13">
        <v>5</v>
      </c>
      <c r="BT492" s="13">
        <v>5</v>
      </c>
      <c r="BU492" s="13">
        <v>5</v>
      </c>
      <c r="BV492" s="13">
        <v>3</v>
      </c>
      <c r="BW492" s="56">
        <v>2</v>
      </c>
    </row>
    <row r="493" spans="1:75" x14ac:dyDescent="0.25">
      <c r="A493" s="14" t="s">
        <v>608</v>
      </c>
      <c r="B493" s="15" t="s">
        <v>674</v>
      </c>
      <c r="C493" s="15" t="s">
        <v>202</v>
      </c>
      <c r="D493" s="47">
        <v>2142</v>
      </c>
      <c r="E493" s="46">
        <v>12.21578585</v>
      </c>
      <c r="F493" s="36">
        <f>Table1[[#This Row],[Total (HRK million)]]*1000000/Table1[[#This Row],[Population 2022]]</f>
        <v>5702.9812558356671</v>
      </c>
      <c r="G493" s="46">
        <v>11.57085505</v>
      </c>
      <c r="H493" s="36">
        <f>Table1[[#This Row],[Total (HRK million)                ]]*1000000/Table1[[#This Row],[Population 2022]]</f>
        <v>5401.8931139122315</v>
      </c>
      <c r="I493" s="46">
        <v>0.64493079999999892</v>
      </c>
      <c r="J493" s="36">
        <f>Table1[[#This Row],[Total (HRK million)                           ]]*1000000/Table1[[#This Row],[Population 2022]]</f>
        <v>301.0881419234355</v>
      </c>
      <c r="K493" s="47">
        <v>2222</v>
      </c>
      <c r="L493" s="46">
        <v>14.208997</v>
      </c>
      <c r="M493" s="36">
        <f>Table1[[#This Row],[Total (HRK million)  ]]*1000000/Table1[[#This Row],[Population 2021]]</f>
        <v>6394.6881188118814</v>
      </c>
      <c r="N493" s="46">
        <v>13.024150000000001</v>
      </c>
      <c r="O493" s="36">
        <f>Table1[[#This Row],[Total (HRK million)                 ]]*1000000/Table1[[#This Row],[Population 2021]]</f>
        <v>5861.4536453645369</v>
      </c>
      <c r="P493" s="46">
        <v>1.1848469999999995</v>
      </c>
      <c r="Q493" s="36">
        <f>Table1[[#This Row],[Total (HRK million)                            ]]*1000000/Table1[[#This Row],[Population 2021]]</f>
        <v>533.2344734473445</v>
      </c>
      <c r="R493" s="64">
        <v>2205</v>
      </c>
      <c r="S493" s="35">
        <v>15.658811</v>
      </c>
      <c r="T493" s="36">
        <f>Table1[[#This Row],[Total (HRK million)   ]]*1000000/Table1[[#This Row],[Population 2020]]</f>
        <v>7101.5015873015873</v>
      </c>
      <c r="U493" s="35">
        <v>14.527906</v>
      </c>
      <c r="V493" s="36">
        <f>Table1[[#This Row],[Total (HRK million)                  ]]*1000000/Table1[[#This Row],[Population 2020]]</f>
        <v>6588.6195011337868</v>
      </c>
      <c r="W493" s="35">
        <f>Table1[[#This Row],[Total (HRK million)   ]]-Table1[[#This Row],[Total (HRK million)                  ]]</f>
        <v>1.1309050000000003</v>
      </c>
      <c r="X493" s="36">
        <f>Table1[[#This Row],[Total (HRK million)                             ]]*1000000/Table1[[#This Row],[Population 2020]]</f>
        <v>512.88208616780059</v>
      </c>
      <c r="Y493" s="68">
        <v>2272</v>
      </c>
      <c r="Z493" s="7">
        <v>11.919525</v>
      </c>
      <c r="AA493" s="6">
        <f>Table1[[#This Row],[Total (HRK million)                     ]]*1000000/Table1[[#This Row],[Population 2019                 ]]</f>
        <v>5246.2698063380285</v>
      </c>
      <c r="AB493" s="7">
        <v>10.818581999999999</v>
      </c>
      <c r="AC493" s="6">
        <f>Table1[[#This Row],[Total (HRK million)                                   ]]*1000000/Table1[[#This Row],[Population 2019                 ]]</f>
        <v>4761.6998239436616</v>
      </c>
      <c r="AD493" s="7">
        <f>Table1[[#This Row],[Total (HRK million)                     ]]-Table1[[#This Row],[Total (HRK million)                                   ]]</f>
        <v>1.1009430000000009</v>
      </c>
      <c r="AE493" s="8">
        <f>Table1[[#This Row],[Total (HRK million)                       ]]*1000000/Table1[[#This Row],[Population 2019                 ]]</f>
        <v>484.5699823943666</v>
      </c>
      <c r="AF493" s="6">
        <v>2351</v>
      </c>
      <c r="AG493" s="7">
        <v>8.8916889999999995</v>
      </c>
      <c r="AH493" s="6">
        <f>Table1[[#This Row],[Total (HRK million)                                 ]]*1000000/Table1[[#This Row],[Population 2018]]</f>
        <v>3782.0880476393022</v>
      </c>
      <c r="AI493" s="7">
        <v>7.7314910000000001</v>
      </c>
      <c r="AJ493" s="6">
        <f>Table1[[#This Row],[Total (HRK million)                                     ]]*1000000/Table1[[#This Row],[Population 2018]]</f>
        <v>3288.5967673330497</v>
      </c>
      <c r="AK493" s="7">
        <f>Table1[[#This Row],[Total (HRK million)                                 ]]-Table1[[#This Row],[Total (HRK million)                                     ]]</f>
        <v>1.1601979999999994</v>
      </c>
      <c r="AL493" s="8">
        <f>Table1[[#This Row],[Total (HRK million)                                      ]]*1000000/Table1[[#This Row],[Population 2018]]</f>
        <v>493.49128030625235</v>
      </c>
      <c r="AM493" s="9">
        <v>2448</v>
      </c>
      <c r="AN493" s="10">
        <v>7.5420040000000004</v>
      </c>
      <c r="AO493" s="11">
        <f>Table1[[#This Row],[Total (HRK million)                                         ]]*1000000/Table1[[#This Row],[Population 2017               ]]</f>
        <v>3080.8839869281046</v>
      </c>
      <c r="AP493" s="10">
        <v>6.6367649999999996</v>
      </c>
      <c r="AQ493" s="11">
        <f>Table1[[#This Row],[Total (HRK million)                                          ]]*1000000/Table1[[#This Row],[Population 2017               ]]</f>
        <v>2711.0968137254904</v>
      </c>
      <c r="AR493" s="10">
        <f>Table1[[#This Row],[Total (HRK million)                                         ]]-Table1[[#This Row],[Total (HRK million)                                          ]]</f>
        <v>0.90523900000000079</v>
      </c>
      <c r="AS493" s="11">
        <f>Table1[[#This Row],[Total (HRK million)                                                  ]]*1000000/Table1[[#This Row],[Population 2017               ]]</f>
        <v>369.78717320261472</v>
      </c>
      <c r="AT493" s="45">
        <v>2560</v>
      </c>
      <c r="AU493" s="46">
        <v>8.651764</v>
      </c>
      <c r="AV493" s="13">
        <f>Table1[[#This Row],[Total (HRK million)                                ]]*1000000/Table1[[#This Row],[Population 2016]]</f>
        <v>3379.5953125000001</v>
      </c>
      <c r="AW493" s="46">
        <v>7.8607750000000003</v>
      </c>
      <c r="AX493" s="13">
        <f>Table1[[#This Row],[Total (HRK million)                                                        ]]*1000000/Table1[[#This Row],[Population 2016]]</f>
        <v>3070.615234375</v>
      </c>
      <c r="AY493" s="82">
        <f>Table1[[#This Row],[Total (HRK million)                                ]]-Table1[[#This Row],[Total (HRK million)                                                        ]]</f>
        <v>0.79098899999999972</v>
      </c>
      <c r="AZ493" s="13">
        <f>Table1[[#This Row],[Total (HRK million)                                                                      ]]*1000000/Table1[[#This Row],[Population 2016]]</f>
        <v>308.98007812499992</v>
      </c>
      <c r="BA493" s="68">
        <v>2660</v>
      </c>
      <c r="BB493" s="52">
        <v>6.9993610000000004</v>
      </c>
      <c r="BC493" s="13">
        <f>Table1[[#This Row],[Total (HRK million)                                                           ]]*1000000/Table1[[#This Row],[Population 2015]]</f>
        <v>2631.3387218045114</v>
      </c>
      <c r="BD493" s="52">
        <v>6.7204949999999997</v>
      </c>
      <c r="BE493" s="13">
        <f>Table1[[#This Row],[Total (HRK million) ]]*1000000/Table1[[#This Row],[Population 2015]]</f>
        <v>2526.5018796992481</v>
      </c>
      <c r="BF493" s="82">
        <f>Table1[[#This Row],[Total (HRK million)                                                           ]]-Table1[[#This Row],[Total (HRK million) ]]</f>
        <v>0.27886600000000072</v>
      </c>
      <c r="BG493" s="13">
        <f>Table1[[#This Row],[Total (HRK million)     ]]*1000000/Table1[[#This Row],[Population 2015]]</f>
        <v>104.83684210526341</v>
      </c>
      <c r="BH493" s="68">
        <v>2751</v>
      </c>
      <c r="BI493" s="88">
        <v>6.3227880000000001</v>
      </c>
      <c r="BJ493" s="12">
        <f>Table1[[#This Row],[Total (HRK million)                                  ]]*1000000/Table1[[#This Row],[Population 2014]]</f>
        <v>2298.359869138495</v>
      </c>
      <c r="BK493" s="88">
        <v>6.9666860000000002</v>
      </c>
      <c r="BL493" s="12">
        <f>Table1[[#This Row],[Total (HRK million)    ]]*1000000/Table1[[#This Row],[Population 2014]]</f>
        <v>2532.4194838240642</v>
      </c>
      <c r="BM493" s="88">
        <f>Table1[[#This Row],[Total (HRK million)                                  ]]-Table1[[#This Row],[Total (HRK million)    ]]</f>
        <v>-0.64389800000000008</v>
      </c>
      <c r="BN493" s="12">
        <f>Table1[[#This Row],[Total (HRK million)      ]]*1000000/Table1[[#This Row],[Population 2014]]</f>
        <v>-234.05961468556893</v>
      </c>
      <c r="BO493" s="94">
        <v>4</v>
      </c>
      <c r="BP493" s="53">
        <v>5</v>
      </c>
      <c r="BQ493" s="55">
        <v>5</v>
      </c>
      <c r="BR493" s="26">
        <v>4</v>
      </c>
      <c r="BS493" s="13">
        <v>3</v>
      </c>
      <c r="BT493" s="13">
        <v>4</v>
      </c>
      <c r="BU493" s="13">
        <v>3</v>
      </c>
      <c r="BV493" s="13">
        <v>3</v>
      </c>
      <c r="BW493" s="56">
        <v>3</v>
      </c>
    </row>
    <row r="494" spans="1:75" x14ac:dyDescent="0.25">
      <c r="A494" s="14" t="s">
        <v>608</v>
      </c>
      <c r="B494" s="15" t="s">
        <v>664</v>
      </c>
      <c r="C494" s="15" t="s">
        <v>453</v>
      </c>
      <c r="D494" s="47">
        <v>1604</v>
      </c>
      <c r="E494" s="46">
        <v>6.8626554299999993</v>
      </c>
      <c r="F494" s="36">
        <f>Table1[[#This Row],[Total (HRK million)]]*1000000/Table1[[#This Row],[Population 2022]]</f>
        <v>4278.4634850374059</v>
      </c>
      <c r="G494" s="46">
        <v>8.4316118499999995</v>
      </c>
      <c r="H494" s="36">
        <f>Table1[[#This Row],[Total (HRK million)                ]]*1000000/Table1[[#This Row],[Population 2022]]</f>
        <v>5256.615866583541</v>
      </c>
      <c r="I494" s="46">
        <v>-1.5689564199999999</v>
      </c>
      <c r="J494" s="36">
        <f>Table1[[#This Row],[Total (HRK million)                           ]]*1000000/Table1[[#This Row],[Population 2022]]</f>
        <v>-978.15238154613462</v>
      </c>
      <c r="K494" s="47">
        <v>1657</v>
      </c>
      <c r="L494" s="46">
        <v>6.1191120000000003</v>
      </c>
      <c r="M494" s="36">
        <f>Table1[[#This Row],[Total (HRK million)  ]]*1000000/Table1[[#This Row],[Population 2021]]</f>
        <v>3692.8859384429693</v>
      </c>
      <c r="N494" s="46">
        <v>6.4961330000000004</v>
      </c>
      <c r="O494" s="36">
        <f>Table1[[#This Row],[Total (HRK million)                 ]]*1000000/Table1[[#This Row],[Population 2021]]</f>
        <v>3920.4182257091129</v>
      </c>
      <c r="P494" s="46">
        <v>-0.37702100000000005</v>
      </c>
      <c r="Q494" s="36">
        <f>Table1[[#This Row],[Total (HRK million)                            ]]*1000000/Table1[[#This Row],[Population 2021]]</f>
        <v>-227.53228726614367</v>
      </c>
      <c r="R494" s="64">
        <v>1586</v>
      </c>
      <c r="S494" s="35">
        <v>6.1905580000000002</v>
      </c>
      <c r="T494" s="36">
        <f>Table1[[#This Row],[Total (HRK million)   ]]*1000000/Table1[[#This Row],[Population 2020]]</f>
        <v>3903.2522068095836</v>
      </c>
      <c r="U494" s="35">
        <v>6.3495840000000001</v>
      </c>
      <c r="V494" s="36">
        <f>Table1[[#This Row],[Total (HRK million)                  ]]*1000000/Table1[[#This Row],[Population 2020]]</f>
        <v>4003.5208070617905</v>
      </c>
      <c r="W494" s="35">
        <f>Table1[[#This Row],[Total (HRK million)   ]]-Table1[[#This Row],[Total (HRK million)                  ]]</f>
        <v>-0.15902599999999989</v>
      </c>
      <c r="X494" s="36">
        <f>Table1[[#This Row],[Total (HRK million)                             ]]*1000000/Table1[[#This Row],[Population 2020]]</f>
        <v>-100.26860025220674</v>
      </c>
      <c r="Y494" s="68">
        <v>1632</v>
      </c>
      <c r="Z494" s="7">
        <v>6.4573280000000004</v>
      </c>
      <c r="AA494" s="6">
        <f>Table1[[#This Row],[Total (HRK million)                     ]]*1000000/Table1[[#This Row],[Population 2019                 ]]</f>
        <v>3956.6960784313724</v>
      </c>
      <c r="AB494" s="7">
        <v>6.77522</v>
      </c>
      <c r="AC494" s="6">
        <f>Table1[[#This Row],[Total (HRK million)                                   ]]*1000000/Table1[[#This Row],[Population 2019                 ]]</f>
        <v>4151.4828431372553</v>
      </c>
      <c r="AD494" s="7">
        <f>Table1[[#This Row],[Total (HRK million)                     ]]-Table1[[#This Row],[Total (HRK million)                                   ]]</f>
        <v>-0.31789199999999962</v>
      </c>
      <c r="AE494" s="8">
        <f>Table1[[#This Row],[Total (HRK million)                       ]]*1000000/Table1[[#This Row],[Population 2019                 ]]</f>
        <v>-194.78676470588209</v>
      </c>
      <c r="AF494" s="6">
        <v>1662</v>
      </c>
      <c r="AG494" s="7">
        <v>5.377688</v>
      </c>
      <c r="AH494" s="6">
        <f>Table1[[#This Row],[Total (HRK million)                                 ]]*1000000/Table1[[#This Row],[Population 2018]]</f>
        <v>3235.6726835138388</v>
      </c>
      <c r="AI494" s="7">
        <v>5.6225949999999996</v>
      </c>
      <c r="AJ494" s="6">
        <f>Table1[[#This Row],[Total (HRK million)                                     ]]*1000000/Table1[[#This Row],[Population 2018]]</f>
        <v>3383.0294825511432</v>
      </c>
      <c r="AK494" s="7">
        <f>Table1[[#This Row],[Total (HRK million)                                 ]]-Table1[[#This Row],[Total (HRK million)                                     ]]</f>
        <v>-0.24490699999999954</v>
      </c>
      <c r="AL494" s="8">
        <f>Table1[[#This Row],[Total (HRK million)                                      ]]*1000000/Table1[[#This Row],[Population 2018]]</f>
        <v>-147.35679903730417</v>
      </c>
      <c r="AM494" s="9">
        <v>1711</v>
      </c>
      <c r="AN494" s="10">
        <v>4.6961830000000004</v>
      </c>
      <c r="AO494" s="11">
        <f>Table1[[#This Row],[Total (HRK million)                                         ]]*1000000/Table1[[#This Row],[Population 2017               ]]</f>
        <v>2744.7007597895968</v>
      </c>
      <c r="AP494" s="10">
        <v>4.5849450000000003</v>
      </c>
      <c r="AQ494" s="11">
        <f>Table1[[#This Row],[Total (HRK million)                                          ]]*1000000/Table1[[#This Row],[Population 2017               ]]</f>
        <v>2679.6873173582699</v>
      </c>
      <c r="AR494" s="10">
        <f>Table1[[#This Row],[Total (HRK million)                                         ]]-Table1[[#This Row],[Total (HRK million)                                          ]]</f>
        <v>0.11123800000000017</v>
      </c>
      <c r="AS494" s="11">
        <f>Table1[[#This Row],[Total (HRK million)                                                  ]]*1000000/Table1[[#This Row],[Population 2017               ]]</f>
        <v>65.013442431326808</v>
      </c>
      <c r="AT494" s="45">
        <v>1759</v>
      </c>
      <c r="AU494" s="46">
        <v>3.9553199999999999</v>
      </c>
      <c r="AV494" s="13">
        <f>Table1[[#This Row],[Total (HRK million)                                ]]*1000000/Table1[[#This Row],[Population 2016]]</f>
        <v>2248.6185332575328</v>
      </c>
      <c r="AW494" s="46">
        <v>3.579701</v>
      </c>
      <c r="AX494" s="13">
        <f>Table1[[#This Row],[Total (HRK million)                                                        ]]*1000000/Table1[[#This Row],[Population 2016]]</f>
        <v>2035.0773166571917</v>
      </c>
      <c r="AY494" s="82">
        <f>Table1[[#This Row],[Total (HRK million)                                ]]-Table1[[#This Row],[Total (HRK million)                                                        ]]</f>
        <v>0.37561899999999993</v>
      </c>
      <c r="AZ494" s="13">
        <f>Table1[[#This Row],[Total (HRK million)                                                                      ]]*1000000/Table1[[#This Row],[Population 2016]]</f>
        <v>213.54121660034107</v>
      </c>
      <c r="BA494" s="68">
        <v>1817</v>
      </c>
      <c r="BB494" s="52">
        <v>4.4891509999999997</v>
      </c>
      <c r="BC494" s="13">
        <f>Table1[[#This Row],[Total (HRK million)                                                           ]]*1000000/Table1[[#This Row],[Population 2015]]</f>
        <v>2470.6389653274628</v>
      </c>
      <c r="BD494" s="52">
        <v>4.643262</v>
      </c>
      <c r="BE494" s="13">
        <f>Table1[[#This Row],[Total (HRK million) ]]*1000000/Table1[[#This Row],[Population 2015]]</f>
        <v>2555.4551458447991</v>
      </c>
      <c r="BF494" s="82">
        <f>Table1[[#This Row],[Total (HRK million)                                                           ]]-Table1[[#This Row],[Total (HRK million) ]]</f>
        <v>-0.15411100000000033</v>
      </c>
      <c r="BG494" s="13">
        <f>Table1[[#This Row],[Total (HRK million)     ]]*1000000/Table1[[#This Row],[Population 2015]]</f>
        <v>-84.816180517336448</v>
      </c>
      <c r="BH494" s="68">
        <v>1869</v>
      </c>
      <c r="BI494" s="88">
        <v>4.8497180000000002</v>
      </c>
      <c r="BJ494" s="12">
        <f>Table1[[#This Row],[Total (HRK million)                                  ]]*1000000/Table1[[#This Row],[Population 2014]]</f>
        <v>2594.8196896736222</v>
      </c>
      <c r="BK494" s="88">
        <v>4.1556980000000001</v>
      </c>
      <c r="BL494" s="12">
        <f>Table1[[#This Row],[Total (HRK million)    ]]*1000000/Table1[[#This Row],[Population 2014]]</f>
        <v>2223.4874264312466</v>
      </c>
      <c r="BM494" s="88">
        <f>Table1[[#This Row],[Total (HRK million)                                  ]]-Table1[[#This Row],[Total (HRK million)    ]]</f>
        <v>0.69402000000000008</v>
      </c>
      <c r="BN494" s="12">
        <f>Table1[[#This Row],[Total (HRK million)      ]]*1000000/Table1[[#This Row],[Population 2014]]</f>
        <v>371.33226324237569</v>
      </c>
      <c r="BO494" s="94">
        <v>4</v>
      </c>
      <c r="BP494" s="53">
        <v>3</v>
      </c>
      <c r="BQ494" s="55">
        <v>3</v>
      </c>
      <c r="BR494" s="26">
        <v>3</v>
      </c>
      <c r="BS494" s="13">
        <v>1</v>
      </c>
      <c r="BT494" s="13">
        <v>1</v>
      </c>
      <c r="BU494" s="13">
        <v>1</v>
      </c>
      <c r="BV494" s="13">
        <v>0</v>
      </c>
      <c r="BW494" s="56">
        <v>0</v>
      </c>
    </row>
    <row r="495" spans="1:75" x14ac:dyDescent="0.25">
      <c r="A495" s="14" t="s">
        <v>608</v>
      </c>
      <c r="B495" s="15" t="s">
        <v>24</v>
      </c>
      <c r="C495" s="15" t="s">
        <v>218</v>
      </c>
      <c r="D495" s="49">
        <v>991</v>
      </c>
      <c r="E495" s="46">
        <v>6.625343</v>
      </c>
      <c r="F495" s="36">
        <f>Table1[[#This Row],[Total (HRK million)]]*1000000/Table1[[#This Row],[Population 2022]]</f>
        <v>6685.5126135216951</v>
      </c>
      <c r="G495" s="46">
        <v>5.7063043499999999</v>
      </c>
      <c r="H495" s="36">
        <f>Table1[[#This Row],[Total (HRK million)                ]]*1000000/Table1[[#This Row],[Population 2022]]</f>
        <v>5758.127497477295</v>
      </c>
      <c r="I495" s="46">
        <v>0.9190386500000004</v>
      </c>
      <c r="J495" s="36">
        <f>Table1[[#This Row],[Total (HRK million)                           ]]*1000000/Table1[[#This Row],[Population 2022]]</f>
        <v>927.38511604439998</v>
      </c>
      <c r="K495" s="49">
        <v>1002</v>
      </c>
      <c r="L495" s="46">
        <v>6.2453200000000004</v>
      </c>
      <c r="M495" s="36">
        <f>Table1[[#This Row],[Total (HRK million)  ]]*1000000/Table1[[#This Row],[Population 2021]]</f>
        <v>6232.8542914171658</v>
      </c>
      <c r="N495" s="46">
        <v>5.3664110000000003</v>
      </c>
      <c r="O495" s="36">
        <f>Table1[[#This Row],[Total (HRK million)                 ]]*1000000/Table1[[#This Row],[Population 2021]]</f>
        <v>5355.6996007984035</v>
      </c>
      <c r="P495" s="46">
        <v>0.87890900000000016</v>
      </c>
      <c r="Q495" s="36">
        <f>Table1[[#This Row],[Total (HRK million)                            ]]*1000000/Table1[[#This Row],[Population 2021]]</f>
        <v>877.15469061876263</v>
      </c>
      <c r="R495" s="64">
        <v>955</v>
      </c>
      <c r="S495" s="35">
        <v>4.6235119999999998</v>
      </c>
      <c r="T495" s="36">
        <f>Table1[[#This Row],[Total (HRK million)   ]]*1000000/Table1[[#This Row],[Population 2020]]</f>
        <v>4841.3738219895286</v>
      </c>
      <c r="U495" s="35">
        <v>4.0806399999999998</v>
      </c>
      <c r="V495" s="36">
        <f>Table1[[#This Row],[Total (HRK million)                  ]]*1000000/Table1[[#This Row],[Population 2020]]</f>
        <v>4272.9214659685867</v>
      </c>
      <c r="W495" s="35">
        <f>Table1[[#This Row],[Total (HRK million)   ]]-Table1[[#This Row],[Total (HRK million)                  ]]</f>
        <v>0.54287200000000002</v>
      </c>
      <c r="X495" s="36">
        <f>Table1[[#This Row],[Total (HRK million)                             ]]*1000000/Table1[[#This Row],[Population 2020]]</f>
        <v>568.45235602094237</v>
      </c>
      <c r="Y495" s="68">
        <v>959</v>
      </c>
      <c r="Z495" s="7">
        <v>4.2817809999999996</v>
      </c>
      <c r="AA495" s="6">
        <f>Table1[[#This Row],[Total (HRK million)                     ]]*1000000/Table1[[#This Row],[Population 2019                 ]]</f>
        <v>4464.8394160583939</v>
      </c>
      <c r="AB495" s="7">
        <v>7.0751590000000002</v>
      </c>
      <c r="AC495" s="6">
        <f>Table1[[#This Row],[Total (HRK million)                                   ]]*1000000/Table1[[#This Row],[Population 2019                 ]]</f>
        <v>7377.6423357664235</v>
      </c>
      <c r="AD495" s="7">
        <f>Table1[[#This Row],[Total (HRK million)                     ]]-Table1[[#This Row],[Total (HRK million)                                   ]]</f>
        <v>-2.7933780000000006</v>
      </c>
      <c r="AE495" s="8">
        <f>Table1[[#This Row],[Total (HRK million)                       ]]*1000000/Table1[[#This Row],[Population 2019                 ]]</f>
        <v>-2912.8029197080295</v>
      </c>
      <c r="AF495" s="6">
        <v>996</v>
      </c>
      <c r="AG495" s="7">
        <v>6.2645580000000001</v>
      </c>
      <c r="AH495" s="6">
        <f>Table1[[#This Row],[Total (HRK million)                                 ]]*1000000/Table1[[#This Row],[Population 2018]]</f>
        <v>6289.7168674698796</v>
      </c>
      <c r="AI495" s="7">
        <v>6.3665529999999997</v>
      </c>
      <c r="AJ495" s="6">
        <f>Table1[[#This Row],[Total (HRK million)                                     ]]*1000000/Table1[[#This Row],[Population 2018]]</f>
        <v>6392.121485943775</v>
      </c>
      <c r="AK495" s="7">
        <f>Table1[[#This Row],[Total (HRK million)                                 ]]-Table1[[#This Row],[Total (HRK million)                                     ]]</f>
        <v>-0.10199499999999961</v>
      </c>
      <c r="AL495" s="8">
        <f>Table1[[#This Row],[Total (HRK million)                                      ]]*1000000/Table1[[#This Row],[Population 2018]]</f>
        <v>-102.40461847389518</v>
      </c>
      <c r="AM495" s="9">
        <v>1023</v>
      </c>
      <c r="AN495" s="10">
        <v>3.6979679999999999</v>
      </c>
      <c r="AO495" s="11">
        <f>Table1[[#This Row],[Total (HRK million)                                         ]]*1000000/Table1[[#This Row],[Population 2017               ]]</f>
        <v>3614.8269794721409</v>
      </c>
      <c r="AP495" s="10">
        <v>3.4008669999999999</v>
      </c>
      <c r="AQ495" s="11">
        <f>Table1[[#This Row],[Total (HRK million)                                          ]]*1000000/Table1[[#This Row],[Population 2017               ]]</f>
        <v>3324.4056695992181</v>
      </c>
      <c r="AR495" s="10">
        <f>Table1[[#This Row],[Total (HRK million)                                         ]]-Table1[[#This Row],[Total (HRK million)                                          ]]</f>
        <v>0.29710100000000006</v>
      </c>
      <c r="AS495" s="11">
        <f>Table1[[#This Row],[Total (HRK million)                                                  ]]*1000000/Table1[[#This Row],[Population 2017               ]]</f>
        <v>290.42130987292285</v>
      </c>
      <c r="AT495" s="45">
        <v>1058</v>
      </c>
      <c r="AU495" s="46">
        <v>3.619472</v>
      </c>
      <c r="AV495" s="13">
        <f>Table1[[#This Row],[Total (HRK million)                                ]]*1000000/Table1[[#This Row],[Population 2016]]</f>
        <v>3421.0510396975424</v>
      </c>
      <c r="AW495" s="46">
        <v>3.2346940000000002</v>
      </c>
      <c r="AX495" s="13">
        <f>Table1[[#This Row],[Total (HRK million)                                                        ]]*1000000/Table1[[#This Row],[Population 2016]]</f>
        <v>3057.3667296786389</v>
      </c>
      <c r="AY495" s="82">
        <f>Table1[[#This Row],[Total (HRK million)                                ]]-Table1[[#This Row],[Total (HRK million)                                                        ]]</f>
        <v>0.38477799999999984</v>
      </c>
      <c r="AZ495" s="13">
        <f>Table1[[#This Row],[Total (HRK million)                                                                      ]]*1000000/Table1[[#This Row],[Population 2016]]</f>
        <v>363.68431001890343</v>
      </c>
      <c r="BA495" s="68">
        <v>1056</v>
      </c>
      <c r="BB495" s="52">
        <v>2.9937459999999998</v>
      </c>
      <c r="BC495" s="13">
        <f>Table1[[#This Row],[Total (HRK million)                                                           ]]*1000000/Table1[[#This Row],[Population 2015]]</f>
        <v>2834.9867424242425</v>
      </c>
      <c r="BD495" s="52">
        <v>2.3190569999999999</v>
      </c>
      <c r="BE495" s="13">
        <f>Table1[[#This Row],[Total (HRK million) ]]*1000000/Table1[[#This Row],[Population 2015]]</f>
        <v>2196.0767045454545</v>
      </c>
      <c r="BF495" s="82">
        <f>Table1[[#This Row],[Total (HRK million)                                                           ]]-Table1[[#This Row],[Total (HRK million) ]]</f>
        <v>0.67468899999999987</v>
      </c>
      <c r="BG495" s="13">
        <f>Table1[[#This Row],[Total (HRK million)     ]]*1000000/Table1[[#This Row],[Population 2015]]</f>
        <v>638.91003787878776</v>
      </c>
      <c r="BH495" s="68">
        <v>1080</v>
      </c>
      <c r="BI495" s="88">
        <v>2.8397890000000001</v>
      </c>
      <c r="BJ495" s="12">
        <f>Table1[[#This Row],[Total (HRK million)                                  ]]*1000000/Table1[[#This Row],[Population 2014]]</f>
        <v>2629.4342592592593</v>
      </c>
      <c r="BK495" s="88">
        <v>1.9077660000000001</v>
      </c>
      <c r="BL495" s="12">
        <f>Table1[[#This Row],[Total (HRK million)    ]]*1000000/Table1[[#This Row],[Population 2014]]</f>
        <v>1766.45</v>
      </c>
      <c r="BM495" s="88">
        <f>Table1[[#This Row],[Total (HRK million)                                  ]]-Table1[[#This Row],[Total (HRK million)    ]]</f>
        <v>0.93202300000000005</v>
      </c>
      <c r="BN495" s="12">
        <f>Table1[[#This Row],[Total (HRK million)      ]]*1000000/Table1[[#This Row],[Population 2014]]</f>
        <v>862.98425925925926</v>
      </c>
      <c r="BO495" s="94">
        <v>4</v>
      </c>
      <c r="BP495" s="53">
        <v>3</v>
      </c>
      <c r="BQ495" s="55">
        <v>5</v>
      </c>
      <c r="BR495" s="26">
        <v>4</v>
      </c>
      <c r="BS495" s="13">
        <v>3</v>
      </c>
      <c r="BT495" s="13">
        <v>5</v>
      </c>
      <c r="BU495" s="13">
        <v>5</v>
      </c>
      <c r="BV495" s="13">
        <v>3</v>
      </c>
      <c r="BW495" s="56">
        <v>4</v>
      </c>
    </row>
    <row r="496" spans="1:75" x14ac:dyDescent="0.25">
      <c r="A496" s="14" t="s">
        <v>608</v>
      </c>
      <c r="B496" s="15" t="s">
        <v>664</v>
      </c>
      <c r="C496" s="15" t="s">
        <v>454</v>
      </c>
      <c r="D496" s="45">
        <v>2008</v>
      </c>
      <c r="E496" s="44">
        <v>14.51573378</v>
      </c>
      <c r="F496" s="40">
        <f>Table1[[#This Row],[Total (HRK million)]]*1000000/Table1[[#This Row],[Population 2022]]</f>
        <v>7228.9510856573697</v>
      </c>
      <c r="G496" s="44">
        <v>15.727407980000001</v>
      </c>
      <c r="H496" s="40">
        <f>Table1[[#This Row],[Total (HRK million)                ]]*1000000/Table1[[#This Row],[Population 2022]]</f>
        <v>7832.3744920318732</v>
      </c>
      <c r="I496" s="44">
        <v>-1.2116742000000011</v>
      </c>
      <c r="J496" s="40">
        <f>Table1[[#This Row],[Total (HRK million)                           ]]*1000000/Table1[[#This Row],[Population 2022]]</f>
        <v>-603.42340637450252</v>
      </c>
      <c r="K496" s="45">
        <v>2067</v>
      </c>
      <c r="L496" s="44">
        <v>14.880478999999999</v>
      </c>
      <c r="M496" s="40">
        <f>Table1[[#This Row],[Total (HRK million)  ]]*1000000/Table1[[#This Row],[Population 2021]]</f>
        <v>7199.070633768747</v>
      </c>
      <c r="N496" s="44">
        <v>14.232552</v>
      </c>
      <c r="O496" s="40">
        <f>Table1[[#This Row],[Total (HRK million)                 ]]*1000000/Table1[[#This Row],[Population 2021]]</f>
        <v>6885.6081277213352</v>
      </c>
      <c r="P496" s="44">
        <v>0.64792699999999925</v>
      </c>
      <c r="Q496" s="40">
        <f>Table1[[#This Row],[Total (HRK million)                            ]]*1000000/Table1[[#This Row],[Population 2021]]</f>
        <v>313.46250604741135</v>
      </c>
      <c r="R496" s="64">
        <v>1916</v>
      </c>
      <c r="S496" s="35">
        <v>14.662231999999999</v>
      </c>
      <c r="T496" s="36">
        <f>Table1[[#This Row],[Total (HRK million)   ]]*1000000/Table1[[#This Row],[Population 2020]]</f>
        <v>7652.5219206680586</v>
      </c>
      <c r="U496" s="35">
        <v>15.397852</v>
      </c>
      <c r="V496" s="36">
        <f>Table1[[#This Row],[Total (HRK million)                  ]]*1000000/Table1[[#This Row],[Population 2020]]</f>
        <v>8036.4572025052194</v>
      </c>
      <c r="W496" s="35">
        <f>Table1[[#This Row],[Total (HRK million)   ]]-Table1[[#This Row],[Total (HRK million)                  ]]</f>
        <v>-0.73562000000000083</v>
      </c>
      <c r="X496" s="36">
        <f>Table1[[#This Row],[Total (HRK million)                             ]]*1000000/Table1[[#This Row],[Population 2020]]</f>
        <v>-383.9352818371612</v>
      </c>
      <c r="Y496" s="68">
        <v>1966</v>
      </c>
      <c r="Z496" s="7">
        <v>12.432823000000001</v>
      </c>
      <c r="AA496" s="6">
        <f>Table1[[#This Row],[Total (HRK million)                     ]]*1000000/Table1[[#This Row],[Population 2019                 ]]</f>
        <v>6323.918107833164</v>
      </c>
      <c r="AB496" s="7">
        <v>13.368228999999999</v>
      </c>
      <c r="AC496" s="6">
        <f>Table1[[#This Row],[Total (HRK million)                                   ]]*1000000/Table1[[#This Row],[Population 2019                 ]]</f>
        <v>6799.7095625635811</v>
      </c>
      <c r="AD496" s="7">
        <f>Table1[[#This Row],[Total (HRK million)                     ]]-Table1[[#This Row],[Total (HRK million)                                   ]]</f>
        <v>-0.93540599999999863</v>
      </c>
      <c r="AE496" s="8">
        <f>Table1[[#This Row],[Total (HRK million)                       ]]*1000000/Table1[[#This Row],[Population 2019                 ]]</f>
        <v>-475.79145473041638</v>
      </c>
      <c r="AF496" s="6">
        <v>2029</v>
      </c>
      <c r="AG496" s="7">
        <v>11.351813999999999</v>
      </c>
      <c r="AH496" s="6">
        <f>Table1[[#This Row],[Total (HRK million)                                 ]]*1000000/Table1[[#This Row],[Population 2018]]</f>
        <v>5594.7826515524885</v>
      </c>
      <c r="AI496" s="7">
        <v>13.110032</v>
      </c>
      <c r="AJ496" s="6">
        <f>Table1[[#This Row],[Total (HRK million)                                     ]]*1000000/Table1[[#This Row],[Population 2018]]</f>
        <v>6461.3267619517001</v>
      </c>
      <c r="AK496" s="7">
        <f>Table1[[#This Row],[Total (HRK million)                                 ]]-Table1[[#This Row],[Total (HRK million)                                     ]]</f>
        <v>-1.7582180000000012</v>
      </c>
      <c r="AL496" s="8">
        <f>Table1[[#This Row],[Total (HRK million)                                      ]]*1000000/Table1[[#This Row],[Population 2018]]</f>
        <v>-866.54411039921206</v>
      </c>
      <c r="AM496" s="9">
        <v>2107</v>
      </c>
      <c r="AN496" s="10">
        <v>10.030586</v>
      </c>
      <c r="AO496" s="11">
        <f>Table1[[#This Row],[Total (HRK million)                                         ]]*1000000/Table1[[#This Row],[Population 2017               ]]</f>
        <v>4760.6008542952068</v>
      </c>
      <c r="AP496" s="10">
        <v>8.4848610000000004</v>
      </c>
      <c r="AQ496" s="11">
        <f>Table1[[#This Row],[Total (HRK million)                                          ]]*1000000/Table1[[#This Row],[Population 2017               ]]</f>
        <v>4026.9867109634552</v>
      </c>
      <c r="AR496" s="10">
        <f>Table1[[#This Row],[Total (HRK million)                                         ]]-Table1[[#This Row],[Total (HRK million)                                          ]]</f>
        <v>1.5457249999999991</v>
      </c>
      <c r="AS496" s="11">
        <f>Table1[[#This Row],[Total (HRK million)                                                  ]]*1000000/Table1[[#This Row],[Population 2017               ]]</f>
        <v>733.61414333175082</v>
      </c>
      <c r="AT496" s="45">
        <v>2278</v>
      </c>
      <c r="AU496" s="46">
        <v>9.146941</v>
      </c>
      <c r="AV496" s="13">
        <f>Table1[[#This Row],[Total (HRK million)                                ]]*1000000/Table1[[#This Row],[Population 2016]]</f>
        <v>4015.3384547848991</v>
      </c>
      <c r="AW496" s="46">
        <v>9.3168410000000002</v>
      </c>
      <c r="AX496" s="13">
        <f>Table1[[#This Row],[Total (HRK million)                                                        ]]*1000000/Table1[[#This Row],[Population 2016]]</f>
        <v>4089.9214223002632</v>
      </c>
      <c r="AY496" s="82">
        <f>Table1[[#This Row],[Total (HRK million)                                ]]-Table1[[#This Row],[Total (HRK million)                                                        ]]</f>
        <v>-0.16990000000000016</v>
      </c>
      <c r="AZ496" s="13">
        <f>Table1[[#This Row],[Total (HRK million)                                                                      ]]*1000000/Table1[[#This Row],[Population 2016]]</f>
        <v>-74.58296751536443</v>
      </c>
      <c r="BA496" s="68">
        <v>2414</v>
      </c>
      <c r="BB496" s="52">
        <v>8.7697280000000006</v>
      </c>
      <c r="BC496" s="13">
        <f>Table1[[#This Row],[Total (HRK million)                                                           ]]*1000000/Table1[[#This Row],[Population 2015]]</f>
        <v>3632.86164043082</v>
      </c>
      <c r="BD496" s="52">
        <v>7.8285939999999998</v>
      </c>
      <c r="BE496" s="13">
        <f>Table1[[#This Row],[Total (HRK million) ]]*1000000/Table1[[#This Row],[Population 2015]]</f>
        <v>3242.9966859983429</v>
      </c>
      <c r="BF496" s="82">
        <f>Table1[[#This Row],[Total (HRK million)                                                           ]]-Table1[[#This Row],[Total (HRK million) ]]</f>
        <v>0.9411340000000008</v>
      </c>
      <c r="BG496" s="13">
        <f>Table1[[#This Row],[Total (HRK million)     ]]*1000000/Table1[[#This Row],[Population 2015]]</f>
        <v>389.86495443247753</v>
      </c>
      <c r="BH496" s="68">
        <v>2536</v>
      </c>
      <c r="BI496" s="88">
        <v>6.8622899999999998</v>
      </c>
      <c r="BJ496" s="12">
        <f>Table1[[#This Row],[Total (HRK million)                                  ]]*1000000/Table1[[#This Row],[Population 2014]]</f>
        <v>2705.9503154574131</v>
      </c>
      <c r="BK496" s="88">
        <v>7.3406140000000004</v>
      </c>
      <c r="BL496" s="12">
        <f>Table1[[#This Row],[Total (HRK million)    ]]*1000000/Table1[[#This Row],[Population 2014]]</f>
        <v>2894.563880126183</v>
      </c>
      <c r="BM496" s="88">
        <f>Table1[[#This Row],[Total (HRK million)                                  ]]-Table1[[#This Row],[Total (HRK million)    ]]</f>
        <v>-0.47832400000000064</v>
      </c>
      <c r="BN496" s="12">
        <f>Table1[[#This Row],[Total (HRK million)      ]]*1000000/Table1[[#This Row],[Population 2014]]</f>
        <v>-188.61356466876998</v>
      </c>
      <c r="BO496" s="94">
        <v>5</v>
      </c>
      <c r="BP496" s="53">
        <v>3</v>
      </c>
      <c r="BQ496" s="55">
        <v>4</v>
      </c>
      <c r="BR496" s="26">
        <v>5</v>
      </c>
      <c r="BS496" s="13">
        <v>5</v>
      </c>
      <c r="BT496" s="13">
        <v>4</v>
      </c>
      <c r="BU496" s="13">
        <v>4</v>
      </c>
      <c r="BV496" s="13">
        <v>2</v>
      </c>
      <c r="BW496" s="56">
        <v>4</v>
      </c>
    </row>
    <row r="497" spans="1:75" x14ac:dyDescent="0.25">
      <c r="A497" s="14" t="s">
        <v>608</v>
      </c>
      <c r="B497" s="15" t="s">
        <v>676</v>
      </c>
      <c r="C497" s="15" t="s">
        <v>431</v>
      </c>
      <c r="D497" s="45">
        <v>1583</v>
      </c>
      <c r="E497" s="44">
        <v>16.47827556</v>
      </c>
      <c r="F497" s="40">
        <f>Table1[[#This Row],[Total (HRK million)]]*1000000/Table1[[#This Row],[Population 2022]]</f>
        <v>10409.523411244472</v>
      </c>
      <c r="G497" s="44">
        <v>11.214401680000002</v>
      </c>
      <c r="H497" s="40">
        <f>Table1[[#This Row],[Total (HRK million)                ]]*1000000/Table1[[#This Row],[Population 2022]]</f>
        <v>7084.2714339861031</v>
      </c>
      <c r="I497" s="44">
        <v>5.2638738799999993</v>
      </c>
      <c r="J497" s="40">
        <f>Table1[[#This Row],[Total (HRK million)                           ]]*1000000/Table1[[#This Row],[Population 2022]]</f>
        <v>3325.2519772583696</v>
      </c>
      <c r="K497" s="45">
        <v>1594</v>
      </c>
      <c r="L497" s="44">
        <v>15.740408</v>
      </c>
      <c r="M497" s="40">
        <f>Table1[[#This Row],[Total (HRK million)  ]]*1000000/Table1[[#This Row],[Population 2021]]</f>
        <v>9874.7854454203261</v>
      </c>
      <c r="N497" s="44">
        <v>15.708306</v>
      </c>
      <c r="O497" s="40">
        <f>Table1[[#This Row],[Total (HRK million)                 ]]*1000000/Table1[[#This Row],[Population 2021]]</f>
        <v>9854.6461731493091</v>
      </c>
      <c r="P497" s="44">
        <v>3.2102000000000075E-2</v>
      </c>
      <c r="Q497" s="40">
        <f>Table1[[#This Row],[Total (HRK million)                            ]]*1000000/Table1[[#This Row],[Population 2021]]</f>
        <v>20.13927227101636</v>
      </c>
      <c r="R497" s="64">
        <v>1675</v>
      </c>
      <c r="S497" s="35">
        <v>14.148025000000001</v>
      </c>
      <c r="T497" s="36">
        <f>Table1[[#This Row],[Total (HRK million)   ]]*1000000/Table1[[#This Row],[Population 2020]]</f>
        <v>8446.5820895522393</v>
      </c>
      <c r="U497" s="35">
        <v>16.544179</v>
      </c>
      <c r="V497" s="36">
        <f>Table1[[#This Row],[Total (HRK million)                  ]]*1000000/Table1[[#This Row],[Population 2020]]</f>
        <v>9877.1217910447758</v>
      </c>
      <c r="W497" s="35">
        <f>Table1[[#This Row],[Total (HRK million)   ]]-Table1[[#This Row],[Total (HRK million)                  ]]</f>
        <v>-2.3961539999999992</v>
      </c>
      <c r="X497" s="36">
        <f>Table1[[#This Row],[Total (HRK million)                             ]]*1000000/Table1[[#This Row],[Population 2020]]</f>
        <v>-1430.5397014925368</v>
      </c>
      <c r="Y497" s="68">
        <v>1656</v>
      </c>
      <c r="Z497" s="7">
        <v>11.573188</v>
      </c>
      <c r="AA497" s="6">
        <f>Table1[[#This Row],[Total (HRK million)                     ]]*1000000/Table1[[#This Row],[Population 2019                 ]]</f>
        <v>6988.6400966183573</v>
      </c>
      <c r="AB497" s="7">
        <v>12.620827999999999</v>
      </c>
      <c r="AC497" s="6">
        <f>Table1[[#This Row],[Total (HRK million)                                   ]]*1000000/Table1[[#This Row],[Population 2019                 ]]</f>
        <v>7621.2729468599036</v>
      </c>
      <c r="AD497" s="7">
        <f>Table1[[#This Row],[Total (HRK million)                     ]]-Table1[[#This Row],[Total (HRK million)                                   ]]</f>
        <v>-1.0476399999999995</v>
      </c>
      <c r="AE497" s="8">
        <f>Table1[[#This Row],[Total (HRK million)                       ]]*1000000/Table1[[#This Row],[Population 2019                 ]]</f>
        <v>-632.6328502415455</v>
      </c>
      <c r="AF497" s="6">
        <v>1636</v>
      </c>
      <c r="AG497" s="7">
        <v>12.318992</v>
      </c>
      <c r="AH497" s="6">
        <f>Table1[[#This Row],[Total (HRK million)                                 ]]*1000000/Table1[[#This Row],[Population 2018]]</f>
        <v>7529.9462102689486</v>
      </c>
      <c r="AI497" s="7">
        <v>10.266842</v>
      </c>
      <c r="AJ497" s="6">
        <f>Table1[[#This Row],[Total (HRK million)                                     ]]*1000000/Table1[[#This Row],[Population 2018]]</f>
        <v>6275.5757946210269</v>
      </c>
      <c r="AK497" s="7">
        <f>Table1[[#This Row],[Total (HRK million)                                 ]]-Table1[[#This Row],[Total (HRK million)                                     ]]</f>
        <v>2.0521499999999993</v>
      </c>
      <c r="AL497" s="8">
        <f>Table1[[#This Row],[Total (HRK million)                                      ]]*1000000/Table1[[#This Row],[Population 2018]]</f>
        <v>1254.3704156479214</v>
      </c>
      <c r="AM497" s="9">
        <v>1614</v>
      </c>
      <c r="AN497" s="10">
        <v>9.7320720000000005</v>
      </c>
      <c r="AO497" s="11">
        <f>Table1[[#This Row],[Total (HRK million)                                         ]]*1000000/Table1[[#This Row],[Population 2017               ]]</f>
        <v>6029.7843866171006</v>
      </c>
      <c r="AP497" s="10">
        <v>7.8795999999999999</v>
      </c>
      <c r="AQ497" s="11">
        <f>Table1[[#This Row],[Total (HRK million)                                          ]]*1000000/Table1[[#This Row],[Population 2017               ]]</f>
        <v>4882.0322180916974</v>
      </c>
      <c r="AR497" s="10">
        <f>Table1[[#This Row],[Total (HRK million)                                         ]]-Table1[[#This Row],[Total (HRK million)                                          ]]</f>
        <v>1.8524720000000006</v>
      </c>
      <c r="AS497" s="11">
        <f>Table1[[#This Row],[Total (HRK million)                                                  ]]*1000000/Table1[[#This Row],[Population 2017               ]]</f>
        <v>1147.752168525403</v>
      </c>
      <c r="AT497" s="45">
        <v>1621</v>
      </c>
      <c r="AU497" s="46">
        <v>8.1728880000000004</v>
      </c>
      <c r="AV497" s="13">
        <f>Table1[[#This Row],[Total (HRK million)                                ]]*1000000/Table1[[#This Row],[Population 2016]]</f>
        <v>5041.8803207896362</v>
      </c>
      <c r="AW497" s="46">
        <v>7.542853</v>
      </c>
      <c r="AX497" s="13">
        <f>Table1[[#This Row],[Total (HRK million)                                                        ]]*1000000/Table1[[#This Row],[Population 2016]]</f>
        <v>4653.2097470697099</v>
      </c>
      <c r="AY497" s="82">
        <f>Table1[[#This Row],[Total (HRK million)                                ]]-Table1[[#This Row],[Total (HRK million)                                                        ]]</f>
        <v>0.63003500000000034</v>
      </c>
      <c r="AZ497" s="13">
        <f>Table1[[#This Row],[Total (HRK million)                                                                      ]]*1000000/Table1[[#This Row],[Population 2016]]</f>
        <v>388.67057371992621</v>
      </c>
      <c r="BA497" s="68">
        <v>1617</v>
      </c>
      <c r="BB497" s="52">
        <v>8.6754999999999995</v>
      </c>
      <c r="BC497" s="13">
        <f>Table1[[#This Row],[Total (HRK million)                                                           ]]*1000000/Table1[[#This Row],[Population 2015]]</f>
        <v>5365.1824366110077</v>
      </c>
      <c r="BD497" s="52">
        <v>8.6142439999999993</v>
      </c>
      <c r="BE497" s="13">
        <f>Table1[[#This Row],[Total (HRK million) ]]*1000000/Table1[[#This Row],[Population 2015]]</f>
        <v>5327.2999381570808</v>
      </c>
      <c r="BF497" s="82">
        <f>Table1[[#This Row],[Total (HRK million)                                                           ]]-Table1[[#This Row],[Total (HRK million) ]]</f>
        <v>6.1256000000000199E-2</v>
      </c>
      <c r="BG497" s="13">
        <f>Table1[[#This Row],[Total (HRK million)     ]]*1000000/Table1[[#This Row],[Population 2015]]</f>
        <v>37.882498453927148</v>
      </c>
      <c r="BH497" s="68">
        <v>1599</v>
      </c>
      <c r="BI497" s="88">
        <v>9.0827720000000003</v>
      </c>
      <c r="BJ497" s="12">
        <f>Table1[[#This Row],[Total (HRK million)                                  ]]*1000000/Table1[[#This Row],[Population 2014]]</f>
        <v>5680.2826766729204</v>
      </c>
      <c r="BK497" s="88">
        <v>9.0024639999999998</v>
      </c>
      <c r="BL497" s="12">
        <f>Table1[[#This Row],[Total (HRK million)    ]]*1000000/Table1[[#This Row],[Population 2014]]</f>
        <v>5630.0587867417134</v>
      </c>
      <c r="BM497" s="88">
        <f>Table1[[#This Row],[Total (HRK million)                                  ]]-Table1[[#This Row],[Total (HRK million)    ]]</f>
        <v>8.030800000000049E-2</v>
      </c>
      <c r="BN497" s="12">
        <f>Table1[[#This Row],[Total (HRK million)      ]]*1000000/Table1[[#This Row],[Population 2014]]</f>
        <v>50.223889931207317</v>
      </c>
      <c r="BO497" s="94">
        <v>5</v>
      </c>
      <c r="BP497" s="53">
        <v>5</v>
      </c>
      <c r="BQ497" s="55">
        <v>5</v>
      </c>
      <c r="BR497" s="26">
        <v>5</v>
      </c>
      <c r="BS497" s="13">
        <v>5</v>
      </c>
      <c r="BT497" s="13">
        <v>5</v>
      </c>
      <c r="BU497" s="13">
        <v>4</v>
      </c>
      <c r="BV497" s="13">
        <v>3</v>
      </c>
      <c r="BW497" s="56">
        <v>3</v>
      </c>
    </row>
    <row r="498" spans="1:75" x14ac:dyDescent="0.25">
      <c r="A498" s="14" t="s">
        <v>607</v>
      </c>
      <c r="B498" s="15" t="s">
        <v>660</v>
      </c>
      <c r="C498" s="15" t="s">
        <v>104</v>
      </c>
      <c r="D498" s="45">
        <v>8085</v>
      </c>
      <c r="E498" s="44">
        <v>37.775641449999995</v>
      </c>
      <c r="F498" s="40">
        <f>Table1[[#This Row],[Total (HRK million)]]*1000000/Table1[[#This Row],[Population 2022]]</f>
        <v>4672.3118676561526</v>
      </c>
      <c r="G498" s="44">
        <v>43.012182880000005</v>
      </c>
      <c r="H498" s="40">
        <f>Table1[[#This Row],[Total (HRK million)                ]]*1000000/Table1[[#This Row],[Population 2022]]</f>
        <v>5319.9978824984546</v>
      </c>
      <c r="I498" s="44">
        <v>-5.236541430000007</v>
      </c>
      <c r="J498" s="40">
        <f>Table1[[#This Row],[Total (HRK million)                           ]]*1000000/Table1[[#This Row],[Population 2022]]</f>
        <v>-647.68601484230146</v>
      </c>
      <c r="K498" s="45">
        <v>8182</v>
      </c>
      <c r="L498" s="44">
        <v>43.961649999999999</v>
      </c>
      <c r="M498" s="40">
        <f>Table1[[#This Row],[Total (HRK million)  ]]*1000000/Table1[[#This Row],[Population 2021]]</f>
        <v>5372.9711561965287</v>
      </c>
      <c r="N498" s="44">
        <v>33.977049000000001</v>
      </c>
      <c r="O498" s="40">
        <f>Table1[[#This Row],[Total (HRK million)                 ]]*1000000/Table1[[#This Row],[Population 2021]]</f>
        <v>4152.6581520410655</v>
      </c>
      <c r="P498" s="44">
        <v>9.9846009999999978</v>
      </c>
      <c r="Q498" s="40">
        <f>Table1[[#This Row],[Total (HRK million)                            ]]*1000000/Table1[[#This Row],[Population 2021]]</f>
        <v>1220.313004155463</v>
      </c>
      <c r="R498" s="64">
        <v>8174</v>
      </c>
      <c r="S498" s="35">
        <v>41.497087999999998</v>
      </c>
      <c r="T498" s="36">
        <f>Table1[[#This Row],[Total (HRK million)   ]]*1000000/Table1[[#This Row],[Population 2020]]</f>
        <v>5076.7173966234404</v>
      </c>
      <c r="U498" s="35">
        <v>54.270710999999999</v>
      </c>
      <c r="V498" s="36">
        <f>Table1[[#This Row],[Total (HRK million)                  ]]*1000000/Table1[[#This Row],[Population 2020]]</f>
        <v>6639.4312454122828</v>
      </c>
      <c r="W498" s="35">
        <f>Table1[[#This Row],[Total (HRK million)   ]]-Table1[[#This Row],[Total (HRK million)                  ]]</f>
        <v>-12.773623000000001</v>
      </c>
      <c r="X498" s="36">
        <f>Table1[[#This Row],[Total (HRK million)                             ]]*1000000/Table1[[#This Row],[Population 2020]]</f>
        <v>-1562.7138487888426</v>
      </c>
      <c r="Y498" s="68">
        <v>8251</v>
      </c>
      <c r="Z498" s="7">
        <v>38.696759</v>
      </c>
      <c r="AA498" s="6">
        <f>Table1[[#This Row],[Total (HRK million)                     ]]*1000000/Table1[[#This Row],[Population 2019                 ]]</f>
        <v>4689.9477639074048</v>
      </c>
      <c r="AB498" s="7">
        <v>39.428921000000003</v>
      </c>
      <c r="AC498" s="6">
        <f>Table1[[#This Row],[Total (HRK million)                                   ]]*1000000/Table1[[#This Row],[Population 2019                 ]]</f>
        <v>4778.6839171009578</v>
      </c>
      <c r="AD498" s="7">
        <f>Table1[[#This Row],[Total (HRK million)                     ]]-Table1[[#This Row],[Total (HRK million)                                   ]]</f>
        <v>-0.73216200000000242</v>
      </c>
      <c r="AE498" s="8">
        <f>Table1[[#This Row],[Total (HRK million)                       ]]*1000000/Table1[[#This Row],[Population 2019                 ]]</f>
        <v>-88.736153193552596</v>
      </c>
      <c r="AF498" s="6">
        <v>8268</v>
      </c>
      <c r="AG498" s="7">
        <v>29.991374</v>
      </c>
      <c r="AH498" s="6">
        <f>Table1[[#This Row],[Total (HRK million)                                 ]]*1000000/Table1[[#This Row],[Population 2018]]</f>
        <v>3627.4037252056119</v>
      </c>
      <c r="AI498" s="7">
        <v>25.517109000000001</v>
      </c>
      <c r="AJ498" s="6">
        <f>Table1[[#This Row],[Total (HRK million)                                     ]]*1000000/Table1[[#This Row],[Population 2018]]</f>
        <v>3086.249274310595</v>
      </c>
      <c r="AK498" s="7">
        <f>Table1[[#This Row],[Total (HRK million)                                 ]]-Table1[[#This Row],[Total (HRK million)                                     ]]</f>
        <v>4.474264999999999</v>
      </c>
      <c r="AL498" s="8">
        <f>Table1[[#This Row],[Total (HRK million)                                      ]]*1000000/Table1[[#This Row],[Population 2018]]</f>
        <v>541.15445089501679</v>
      </c>
      <c r="AM498" s="9">
        <v>8388</v>
      </c>
      <c r="AN498" s="10">
        <v>19.802387</v>
      </c>
      <c r="AO498" s="11">
        <f>Table1[[#This Row],[Total (HRK million)                                         ]]*1000000/Table1[[#This Row],[Population 2017               ]]</f>
        <v>2360.7995946590368</v>
      </c>
      <c r="AP498" s="10">
        <v>25.842051999999999</v>
      </c>
      <c r="AQ498" s="11">
        <f>Table1[[#This Row],[Total (HRK million)                                          ]]*1000000/Table1[[#This Row],[Population 2017               ]]</f>
        <v>3080.8359561278016</v>
      </c>
      <c r="AR498" s="10">
        <f>Table1[[#This Row],[Total (HRK million)                                         ]]-Table1[[#This Row],[Total (HRK million)                                          ]]</f>
        <v>-6.0396649999999994</v>
      </c>
      <c r="AS498" s="11">
        <f>Table1[[#This Row],[Total (HRK million)                                                  ]]*1000000/Table1[[#This Row],[Population 2017               ]]</f>
        <v>-720.03636146876477</v>
      </c>
      <c r="AT498" s="45">
        <v>8540</v>
      </c>
      <c r="AU498" s="46">
        <v>23.188103999999999</v>
      </c>
      <c r="AV498" s="13">
        <f>Table1[[#This Row],[Total (HRK million)                                ]]*1000000/Table1[[#This Row],[Population 2016]]</f>
        <v>2715.2346604215459</v>
      </c>
      <c r="AW498" s="46">
        <v>22.033951999999999</v>
      </c>
      <c r="AX498" s="13">
        <f>Table1[[#This Row],[Total (HRK million)                                                        ]]*1000000/Table1[[#This Row],[Population 2016]]</f>
        <v>2580.0880562060888</v>
      </c>
      <c r="AY498" s="82">
        <f>Table1[[#This Row],[Total (HRK million)                                ]]-Table1[[#This Row],[Total (HRK million)                                                        ]]</f>
        <v>1.1541519999999998</v>
      </c>
      <c r="AZ498" s="13">
        <f>Table1[[#This Row],[Total (HRK million)                                                                      ]]*1000000/Table1[[#This Row],[Population 2016]]</f>
        <v>135.14660421545665</v>
      </c>
      <c r="BA498" s="68">
        <v>8621</v>
      </c>
      <c r="BB498" s="52">
        <v>25.080867999999999</v>
      </c>
      <c r="BC498" s="13">
        <f>Table1[[#This Row],[Total (HRK million)                                                           ]]*1000000/Table1[[#This Row],[Population 2015]]</f>
        <v>2909.2759540656534</v>
      </c>
      <c r="BD498" s="52">
        <v>25.229610999999998</v>
      </c>
      <c r="BE498" s="13">
        <f>Table1[[#This Row],[Total (HRK million) ]]*1000000/Table1[[#This Row],[Population 2015]]</f>
        <v>2926.5295209372462</v>
      </c>
      <c r="BF498" s="82">
        <f>Table1[[#This Row],[Total (HRK million)                                                           ]]-Table1[[#This Row],[Total (HRK million) ]]</f>
        <v>-0.14874299999999963</v>
      </c>
      <c r="BG498" s="13">
        <f>Table1[[#This Row],[Total (HRK million)     ]]*1000000/Table1[[#This Row],[Population 2015]]</f>
        <v>-17.253566871592579</v>
      </c>
      <c r="BH498" s="68">
        <v>8713</v>
      </c>
      <c r="BI498" s="88">
        <v>17.424844</v>
      </c>
      <c r="BJ498" s="12">
        <f>Table1[[#This Row],[Total (HRK million)                                  ]]*1000000/Table1[[#This Row],[Population 2014]]</f>
        <v>1999.867324687249</v>
      </c>
      <c r="BK498" s="88">
        <v>16.983087999999999</v>
      </c>
      <c r="BL498" s="12">
        <f>Table1[[#This Row],[Total (HRK million)    ]]*1000000/Table1[[#This Row],[Population 2014]]</f>
        <v>1949.1665327671296</v>
      </c>
      <c r="BM498" s="88">
        <f>Table1[[#This Row],[Total (HRK million)                                  ]]-Table1[[#This Row],[Total (HRK million)    ]]</f>
        <v>0.44175600000000159</v>
      </c>
      <c r="BN498" s="12">
        <f>Table1[[#This Row],[Total (HRK million)      ]]*1000000/Table1[[#This Row],[Population 2014]]</f>
        <v>50.700791920119542</v>
      </c>
      <c r="BO498" s="94">
        <v>5</v>
      </c>
      <c r="BP498" s="53">
        <v>4</v>
      </c>
      <c r="BQ498" s="55">
        <v>3</v>
      </c>
      <c r="BR498" s="26">
        <v>2</v>
      </c>
      <c r="BS498" s="13">
        <v>3</v>
      </c>
      <c r="BT498" s="13">
        <v>1</v>
      </c>
      <c r="BU498" s="13">
        <v>2</v>
      </c>
      <c r="BV498" s="13">
        <v>1</v>
      </c>
      <c r="BW498" s="56">
        <v>0</v>
      </c>
    </row>
    <row r="499" spans="1:75" x14ac:dyDescent="0.25">
      <c r="A499" s="14" t="s">
        <v>608</v>
      </c>
      <c r="B499" s="15" t="s">
        <v>666</v>
      </c>
      <c r="C499" s="15" t="s">
        <v>414</v>
      </c>
      <c r="D499" s="45">
        <v>1205</v>
      </c>
      <c r="E499" s="44">
        <v>5.0965204400000008</v>
      </c>
      <c r="F499" s="40">
        <f>Table1[[#This Row],[Total (HRK million)]]*1000000/Table1[[#This Row],[Population 2022]]</f>
        <v>4229.4775435684651</v>
      </c>
      <c r="G499" s="44">
        <v>5.6376754199999999</v>
      </c>
      <c r="H499" s="40">
        <f>Table1[[#This Row],[Total (HRK million)                ]]*1000000/Table1[[#This Row],[Population 2022]]</f>
        <v>4678.5688132780078</v>
      </c>
      <c r="I499" s="44">
        <v>-0.54115497999999951</v>
      </c>
      <c r="J499" s="40">
        <f>Table1[[#This Row],[Total (HRK million)                           ]]*1000000/Table1[[#This Row],[Population 2022]]</f>
        <v>-449.09126970954316</v>
      </c>
      <c r="K499" s="45">
        <v>1251</v>
      </c>
      <c r="L499" s="44">
        <v>5.1380429999999997</v>
      </c>
      <c r="M499" s="40">
        <f>Table1[[#This Row],[Total (HRK million)  ]]*1000000/Table1[[#This Row],[Population 2021]]</f>
        <v>4107.148681055156</v>
      </c>
      <c r="N499" s="44">
        <v>6.9969520000000003</v>
      </c>
      <c r="O499" s="40">
        <f>Table1[[#This Row],[Total (HRK million)                 ]]*1000000/Table1[[#This Row],[Population 2021]]</f>
        <v>5593.087130295763</v>
      </c>
      <c r="P499" s="44">
        <v>-1.8589090000000006</v>
      </c>
      <c r="Q499" s="40">
        <f>Table1[[#This Row],[Total (HRK million)                            ]]*1000000/Table1[[#This Row],[Population 2021]]</f>
        <v>-1485.9384492406082</v>
      </c>
      <c r="R499" s="64">
        <v>1281</v>
      </c>
      <c r="S499" s="35">
        <v>7.1053050000000004</v>
      </c>
      <c r="T499" s="36">
        <f>Table1[[#This Row],[Total (HRK million)   ]]*1000000/Table1[[#This Row],[Population 2020]]</f>
        <v>5546.6861826697896</v>
      </c>
      <c r="U499" s="35">
        <v>6.3122420000000004</v>
      </c>
      <c r="V499" s="36">
        <f>Table1[[#This Row],[Total (HRK million)                  ]]*1000000/Table1[[#This Row],[Population 2020]]</f>
        <v>4927.5893832943011</v>
      </c>
      <c r="W499" s="35">
        <f>Table1[[#This Row],[Total (HRK million)   ]]-Table1[[#This Row],[Total (HRK million)                  ]]</f>
        <v>0.79306300000000007</v>
      </c>
      <c r="X499" s="36">
        <f>Table1[[#This Row],[Total (HRK million)                             ]]*1000000/Table1[[#This Row],[Population 2020]]</f>
        <v>619.09679937548799</v>
      </c>
      <c r="Y499" s="68">
        <v>1305</v>
      </c>
      <c r="Z499" s="7">
        <v>5.532718</v>
      </c>
      <c r="AA499" s="6">
        <f>Table1[[#This Row],[Total (HRK million)                     ]]*1000000/Table1[[#This Row],[Population 2019                 ]]</f>
        <v>4239.6306513409963</v>
      </c>
      <c r="AB499" s="7">
        <v>8.0562330000000006</v>
      </c>
      <c r="AC499" s="6">
        <f>Table1[[#This Row],[Total (HRK million)                                   ]]*1000000/Table1[[#This Row],[Population 2019                 ]]</f>
        <v>6173.3586206896562</v>
      </c>
      <c r="AD499" s="7">
        <f>Table1[[#This Row],[Total (HRK million)                     ]]-Table1[[#This Row],[Total (HRK million)                                   ]]</f>
        <v>-2.5235150000000006</v>
      </c>
      <c r="AE499" s="8">
        <f>Table1[[#This Row],[Total (HRK million)                       ]]*1000000/Table1[[#This Row],[Population 2019                 ]]</f>
        <v>-1933.7279693486594</v>
      </c>
      <c r="AF499" s="6">
        <v>1348</v>
      </c>
      <c r="AG499" s="7">
        <v>6.4813460000000003</v>
      </c>
      <c r="AH499" s="6">
        <f>Table1[[#This Row],[Total (HRK million)                                 ]]*1000000/Table1[[#This Row],[Population 2018]]</f>
        <v>4808.1201780415431</v>
      </c>
      <c r="AI499" s="7">
        <v>4.1121759999999998</v>
      </c>
      <c r="AJ499" s="6">
        <f>Table1[[#This Row],[Total (HRK million)                                     ]]*1000000/Table1[[#This Row],[Population 2018]]</f>
        <v>3050.5756676557862</v>
      </c>
      <c r="AK499" s="7">
        <f>Table1[[#This Row],[Total (HRK million)                                 ]]-Table1[[#This Row],[Total (HRK million)                                     ]]</f>
        <v>2.3691700000000004</v>
      </c>
      <c r="AL499" s="8">
        <f>Table1[[#This Row],[Total (HRK million)                                      ]]*1000000/Table1[[#This Row],[Population 2018]]</f>
        <v>1757.5445103857571</v>
      </c>
      <c r="AM499" s="9">
        <v>1400</v>
      </c>
      <c r="AN499" s="10">
        <v>3.2111190000000001</v>
      </c>
      <c r="AO499" s="11">
        <f>Table1[[#This Row],[Total (HRK million)                                         ]]*1000000/Table1[[#This Row],[Population 2017               ]]</f>
        <v>2293.6564285714285</v>
      </c>
      <c r="AP499" s="10">
        <v>3.4707439999999998</v>
      </c>
      <c r="AQ499" s="11">
        <f>Table1[[#This Row],[Total (HRK million)                                          ]]*1000000/Table1[[#This Row],[Population 2017               ]]</f>
        <v>2479.1028571428569</v>
      </c>
      <c r="AR499" s="10">
        <f>Table1[[#This Row],[Total (HRK million)                                         ]]-Table1[[#This Row],[Total (HRK million)                                          ]]</f>
        <v>-0.25962499999999977</v>
      </c>
      <c r="AS499" s="11">
        <f>Table1[[#This Row],[Total (HRK million)                                                  ]]*1000000/Table1[[#This Row],[Population 2017               ]]</f>
        <v>-185.44642857142841</v>
      </c>
      <c r="AT499" s="45">
        <v>1450</v>
      </c>
      <c r="AU499" s="46">
        <v>2.8247339999999999</v>
      </c>
      <c r="AV499" s="13">
        <f>Table1[[#This Row],[Total (HRK million)                                ]]*1000000/Table1[[#This Row],[Population 2016]]</f>
        <v>1948.0924137931036</v>
      </c>
      <c r="AW499" s="46">
        <v>2.7505959999999998</v>
      </c>
      <c r="AX499" s="13">
        <f>Table1[[#This Row],[Total (HRK million)                                                        ]]*1000000/Table1[[#This Row],[Population 2016]]</f>
        <v>1896.9627586206896</v>
      </c>
      <c r="AY499" s="82">
        <f>Table1[[#This Row],[Total (HRK million)                                ]]-Table1[[#This Row],[Total (HRK million)                                                        ]]</f>
        <v>7.4138000000000037E-2</v>
      </c>
      <c r="AZ499" s="13">
        <f>Table1[[#This Row],[Total (HRK million)                                                                      ]]*1000000/Table1[[#This Row],[Population 2016]]</f>
        <v>51.12965517241382</v>
      </c>
      <c r="BA499" s="68">
        <v>1482</v>
      </c>
      <c r="BB499" s="52">
        <v>5.0276100000000001</v>
      </c>
      <c r="BC499" s="13">
        <f>Table1[[#This Row],[Total (HRK million)                                                           ]]*1000000/Table1[[#This Row],[Population 2015]]</f>
        <v>3392.4493927125504</v>
      </c>
      <c r="BD499" s="52">
        <v>3.7004220000000001</v>
      </c>
      <c r="BE499" s="13">
        <f>Table1[[#This Row],[Total (HRK million) ]]*1000000/Table1[[#This Row],[Population 2015]]</f>
        <v>2496.910931174089</v>
      </c>
      <c r="BF499" s="82">
        <f>Table1[[#This Row],[Total (HRK million)                                                           ]]-Table1[[#This Row],[Total (HRK million) ]]</f>
        <v>1.327188</v>
      </c>
      <c r="BG499" s="13">
        <f>Table1[[#This Row],[Total (HRK million)     ]]*1000000/Table1[[#This Row],[Population 2015]]</f>
        <v>895.53846153846155</v>
      </c>
      <c r="BH499" s="68">
        <v>1518</v>
      </c>
      <c r="BI499" s="88">
        <v>2.3152279999999998</v>
      </c>
      <c r="BJ499" s="12">
        <f>Table1[[#This Row],[Total (HRK million)                                  ]]*1000000/Table1[[#This Row],[Population 2014]]</f>
        <v>1525.1831357048748</v>
      </c>
      <c r="BK499" s="88">
        <v>3.8563730000000001</v>
      </c>
      <c r="BL499" s="12">
        <f>Table1[[#This Row],[Total (HRK million)    ]]*1000000/Table1[[#This Row],[Population 2014]]</f>
        <v>2540.4301712779975</v>
      </c>
      <c r="BM499" s="88">
        <f>Table1[[#This Row],[Total (HRK million)                                  ]]-Table1[[#This Row],[Total (HRK million)    ]]</f>
        <v>-1.5411450000000002</v>
      </c>
      <c r="BN499" s="12">
        <f>Table1[[#This Row],[Total (HRK million)      ]]*1000000/Table1[[#This Row],[Population 2014]]</f>
        <v>-1015.2470355731227</v>
      </c>
      <c r="BO499" s="94">
        <v>5</v>
      </c>
      <c r="BP499" s="53">
        <v>5</v>
      </c>
      <c r="BQ499" s="55">
        <v>5</v>
      </c>
      <c r="BR499" s="26">
        <v>3</v>
      </c>
      <c r="BS499" s="13">
        <v>5</v>
      </c>
      <c r="BT499" s="13">
        <v>1</v>
      </c>
      <c r="BU499" s="13">
        <v>0</v>
      </c>
      <c r="BV499" s="13">
        <v>0</v>
      </c>
      <c r="BW499" s="56">
        <v>0</v>
      </c>
    </row>
    <row r="500" spans="1:75" x14ac:dyDescent="0.25">
      <c r="A500" s="14" t="s">
        <v>608</v>
      </c>
      <c r="B500" s="15" t="s">
        <v>32</v>
      </c>
      <c r="C500" s="15" t="s">
        <v>238</v>
      </c>
      <c r="D500" s="45">
        <v>6077</v>
      </c>
      <c r="E500" s="44">
        <v>19.691173149999997</v>
      </c>
      <c r="F500" s="40">
        <f>Table1[[#This Row],[Total (HRK million)]]*1000000/Table1[[#This Row],[Population 2022]]</f>
        <v>3240.278616093467</v>
      </c>
      <c r="G500" s="44">
        <v>20.691700789999999</v>
      </c>
      <c r="H500" s="40">
        <f>Table1[[#This Row],[Total (HRK million)                ]]*1000000/Table1[[#This Row],[Population 2022]]</f>
        <v>3404.920320882014</v>
      </c>
      <c r="I500" s="44">
        <v>-1.0005276400000005</v>
      </c>
      <c r="J500" s="40">
        <f>Table1[[#This Row],[Total (HRK million)                           ]]*1000000/Table1[[#This Row],[Population 2022]]</f>
        <v>-164.64170478854706</v>
      </c>
      <c r="K500" s="45">
        <v>6145</v>
      </c>
      <c r="L500" s="44">
        <v>16.743561</v>
      </c>
      <c r="M500" s="40">
        <f>Table1[[#This Row],[Total (HRK million)  ]]*1000000/Table1[[#This Row],[Population 2021]]</f>
        <v>2724.745484133442</v>
      </c>
      <c r="N500" s="44">
        <v>15.260928</v>
      </c>
      <c r="O500" s="40">
        <f>Table1[[#This Row],[Total (HRK million)                 ]]*1000000/Table1[[#This Row],[Population 2021]]</f>
        <v>2483.4707892595607</v>
      </c>
      <c r="P500" s="44">
        <v>1.4826329999999999</v>
      </c>
      <c r="Q500" s="40">
        <f>Table1[[#This Row],[Total (HRK million)                            ]]*1000000/Table1[[#This Row],[Population 2021]]</f>
        <v>241.27469487388117</v>
      </c>
      <c r="R500" s="64">
        <v>6239</v>
      </c>
      <c r="S500" s="35">
        <v>17.829969999999999</v>
      </c>
      <c r="T500" s="36">
        <f>Table1[[#This Row],[Total (HRK million)   ]]*1000000/Table1[[#This Row],[Population 2020]]</f>
        <v>2857.824971950633</v>
      </c>
      <c r="U500" s="35">
        <v>12.708549</v>
      </c>
      <c r="V500" s="36">
        <f>Table1[[#This Row],[Total (HRK million)                  ]]*1000000/Table1[[#This Row],[Population 2020]]</f>
        <v>2036.9528770636321</v>
      </c>
      <c r="W500" s="35">
        <f>Table1[[#This Row],[Total (HRK million)   ]]-Table1[[#This Row],[Total (HRK million)                  ]]</f>
        <v>5.1214209999999998</v>
      </c>
      <c r="X500" s="36">
        <f>Table1[[#This Row],[Total (HRK million)                             ]]*1000000/Table1[[#This Row],[Population 2020]]</f>
        <v>820.87209488700114</v>
      </c>
      <c r="Y500" s="68">
        <v>6301</v>
      </c>
      <c r="Z500" s="7">
        <v>17.597172</v>
      </c>
      <c r="AA500" s="6">
        <f>Table1[[#This Row],[Total (HRK million)                     ]]*1000000/Table1[[#This Row],[Population 2019                 ]]</f>
        <v>2792.7586097444851</v>
      </c>
      <c r="AB500" s="7">
        <v>15.249771000000001</v>
      </c>
      <c r="AC500" s="6">
        <f>Table1[[#This Row],[Total (HRK million)                                   ]]*1000000/Table1[[#This Row],[Population 2019                 ]]</f>
        <v>2420.2144104110457</v>
      </c>
      <c r="AD500" s="7">
        <f>Table1[[#This Row],[Total (HRK million)                     ]]-Table1[[#This Row],[Total (HRK million)                                   ]]</f>
        <v>2.3474009999999996</v>
      </c>
      <c r="AE500" s="8">
        <f>Table1[[#This Row],[Total (HRK million)                       ]]*1000000/Table1[[#This Row],[Population 2019                 ]]</f>
        <v>372.54419933343905</v>
      </c>
      <c r="AF500" s="6">
        <v>6383</v>
      </c>
      <c r="AG500" s="7">
        <v>13.904108000000001</v>
      </c>
      <c r="AH500" s="6">
        <f>Table1[[#This Row],[Total (HRK million)                                 ]]*1000000/Table1[[#This Row],[Population 2018]]</f>
        <v>2178.3029923233589</v>
      </c>
      <c r="AI500" s="7">
        <v>14.037938</v>
      </c>
      <c r="AJ500" s="6">
        <f>Table1[[#This Row],[Total (HRK million)                                     ]]*1000000/Table1[[#This Row],[Population 2018]]</f>
        <v>2199.2696224345918</v>
      </c>
      <c r="AK500" s="7">
        <f>Table1[[#This Row],[Total (HRK million)                                 ]]-Table1[[#This Row],[Total (HRK million)                                     ]]</f>
        <v>-0.13382999999999967</v>
      </c>
      <c r="AL500" s="8">
        <f>Table1[[#This Row],[Total (HRK million)                                      ]]*1000000/Table1[[#This Row],[Population 2018]]</f>
        <v>-20.966630111232913</v>
      </c>
      <c r="AM500" s="9">
        <v>6466</v>
      </c>
      <c r="AN500" s="10">
        <v>10.332445</v>
      </c>
      <c r="AO500" s="11">
        <f>Table1[[#This Row],[Total (HRK million)                                         ]]*1000000/Table1[[#This Row],[Population 2017               ]]</f>
        <v>1597.9655119084441</v>
      </c>
      <c r="AP500" s="10">
        <v>10.524516</v>
      </c>
      <c r="AQ500" s="11">
        <f>Table1[[#This Row],[Total (HRK million)                                          ]]*1000000/Table1[[#This Row],[Population 2017               ]]</f>
        <v>1627.670275286112</v>
      </c>
      <c r="AR500" s="10">
        <f>Table1[[#This Row],[Total (HRK million)                                         ]]-Table1[[#This Row],[Total (HRK million)                                          ]]</f>
        <v>-0.19207100000000032</v>
      </c>
      <c r="AS500" s="11">
        <f>Table1[[#This Row],[Total (HRK million)                                                  ]]*1000000/Table1[[#This Row],[Population 2017               ]]</f>
        <v>-29.704763377667849</v>
      </c>
      <c r="AT500" s="45">
        <v>6576</v>
      </c>
      <c r="AU500" s="46">
        <v>11.05186</v>
      </c>
      <c r="AV500" s="13">
        <f>Table1[[#This Row],[Total (HRK million)                                ]]*1000000/Table1[[#This Row],[Population 2016]]</f>
        <v>1680.6356447688565</v>
      </c>
      <c r="AW500" s="46">
        <v>11.250508999999999</v>
      </c>
      <c r="AX500" s="13">
        <f>Table1[[#This Row],[Total (HRK million)                                                        ]]*1000000/Table1[[#This Row],[Population 2016]]</f>
        <v>1710.8438260340633</v>
      </c>
      <c r="AY500" s="82">
        <f>Table1[[#This Row],[Total (HRK million)                                ]]-Table1[[#This Row],[Total (HRK million)                                                        ]]</f>
        <v>-0.19864899999999963</v>
      </c>
      <c r="AZ500" s="13">
        <f>Table1[[#This Row],[Total (HRK million)                                                                      ]]*1000000/Table1[[#This Row],[Population 2016]]</f>
        <v>-30.208181265206754</v>
      </c>
      <c r="BA500" s="68">
        <v>6640</v>
      </c>
      <c r="BB500" s="52">
        <v>13.144272000000001</v>
      </c>
      <c r="BC500" s="13">
        <f>Table1[[#This Row],[Total (HRK million)                                                           ]]*1000000/Table1[[#This Row],[Population 2015]]</f>
        <v>1979.5590361445784</v>
      </c>
      <c r="BD500" s="52">
        <v>13.00686</v>
      </c>
      <c r="BE500" s="13">
        <f>Table1[[#This Row],[Total (HRK million) ]]*1000000/Table1[[#This Row],[Population 2015]]</f>
        <v>1958.8644578313254</v>
      </c>
      <c r="BF500" s="82">
        <f>Table1[[#This Row],[Total (HRK million)                                                           ]]-Table1[[#This Row],[Total (HRK million) ]]</f>
        <v>0.1374120000000012</v>
      </c>
      <c r="BG500" s="13">
        <f>Table1[[#This Row],[Total (HRK million)     ]]*1000000/Table1[[#This Row],[Population 2015]]</f>
        <v>20.694578313253192</v>
      </c>
      <c r="BH500" s="68">
        <v>6689</v>
      </c>
      <c r="BI500" s="88">
        <v>11.580425999999999</v>
      </c>
      <c r="BJ500" s="12">
        <f>Table1[[#This Row],[Total (HRK million)                                  ]]*1000000/Table1[[#This Row],[Population 2014]]</f>
        <v>1731.2641650470923</v>
      </c>
      <c r="BK500" s="88">
        <v>10.526021999999999</v>
      </c>
      <c r="BL500" s="12">
        <f>Table1[[#This Row],[Total (HRK million)    ]]*1000000/Table1[[#This Row],[Population 2014]]</f>
        <v>1573.6316340260128</v>
      </c>
      <c r="BM500" s="88">
        <f>Table1[[#This Row],[Total (HRK million)                                  ]]-Table1[[#This Row],[Total (HRK million)    ]]</f>
        <v>1.0544039999999999</v>
      </c>
      <c r="BN500" s="12">
        <f>Table1[[#This Row],[Total (HRK million)      ]]*1000000/Table1[[#This Row],[Population 2014]]</f>
        <v>157.63253102107939</v>
      </c>
      <c r="BO500" s="94">
        <v>5</v>
      </c>
      <c r="BP500" s="53">
        <v>5</v>
      </c>
      <c r="BQ500" s="55">
        <v>5</v>
      </c>
      <c r="BR500" s="26">
        <v>5</v>
      </c>
      <c r="BS500" s="13">
        <v>5</v>
      </c>
      <c r="BT500" s="13">
        <v>5</v>
      </c>
      <c r="BU500" s="13">
        <v>4</v>
      </c>
      <c r="BV500" s="13">
        <v>3</v>
      </c>
      <c r="BW500" s="56">
        <v>3</v>
      </c>
    </row>
    <row r="501" spans="1:75" x14ac:dyDescent="0.25">
      <c r="A501" s="14" t="s">
        <v>607</v>
      </c>
      <c r="B501" s="15" t="s">
        <v>660</v>
      </c>
      <c r="C501" s="15" t="s">
        <v>105</v>
      </c>
      <c r="D501" s="45">
        <v>12503</v>
      </c>
      <c r="E501" s="44">
        <v>95.081898879999997</v>
      </c>
      <c r="F501" s="40">
        <f>Table1[[#This Row],[Total (HRK million)]]*1000000/Table1[[#This Row],[Population 2022]]</f>
        <v>7604.7267759737661</v>
      </c>
      <c r="G501" s="44">
        <v>86.547047800000001</v>
      </c>
      <c r="H501" s="40">
        <f>Table1[[#This Row],[Total (HRK million)                ]]*1000000/Table1[[#This Row],[Population 2022]]</f>
        <v>6922.1025193953446</v>
      </c>
      <c r="I501" s="44">
        <v>8.5348510799999975</v>
      </c>
      <c r="J501" s="40">
        <f>Table1[[#This Row],[Total (HRK million)                           ]]*1000000/Table1[[#This Row],[Population 2022]]</f>
        <v>682.62425657842107</v>
      </c>
      <c r="K501" s="45">
        <v>12393</v>
      </c>
      <c r="L501" s="44">
        <v>77.010294999999999</v>
      </c>
      <c r="M501" s="40">
        <f>Table1[[#This Row],[Total (HRK million)  ]]*1000000/Table1[[#This Row],[Population 2021]]</f>
        <v>6214.0155733075126</v>
      </c>
      <c r="N501" s="44">
        <v>70.739808999999994</v>
      </c>
      <c r="O501" s="40">
        <f>Table1[[#This Row],[Total (HRK million)                 ]]*1000000/Table1[[#This Row],[Population 2021]]</f>
        <v>5708.0455902525619</v>
      </c>
      <c r="P501" s="44">
        <v>6.2704860000000053</v>
      </c>
      <c r="Q501" s="40">
        <f>Table1[[#This Row],[Total (HRK million)                            ]]*1000000/Table1[[#This Row],[Population 2021]]</f>
        <v>505.96998305495083</v>
      </c>
      <c r="R501" s="64">
        <v>12896</v>
      </c>
      <c r="S501" s="35">
        <v>68.141294000000002</v>
      </c>
      <c r="T501" s="36">
        <f>Table1[[#This Row],[Total (HRK million)   ]]*1000000/Table1[[#This Row],[Population 2020]]</f>
        <v>5283.9092741935483</v>
      </c>
      <c r="U501" s="35">
        <v>78.571754999999996</v>
      </c>
      <c r="V501" s="36">
        <f>Table1[[#This Row],[Total (HRK million)                  ]]*1000000/Table1[[#This Row],[Population 2020]]</f>
        <v>6092.7229373449136</v>
      </c>
      <c r="W501" s="35">
        <f>Table1[[#This Row],[Total (HRK million)   ]]-Table1[[#This Row],[Total (HRK million)                  ]]</f>
        <v>-10.430460999999994</v>
      </c>
      <c r="X501" s="36">
        <f>Table1[[#This Row],[Total (HRK million)                             ]]*1000000/Table1[[#This Row],[Population 2020]]</f>
        <v>-808.81366315136438</v>
      </c>
      <c r="Y501" s="68">
        <v>12944</v>
      </c>
      <c r="Z501" s="7">
        <v>86.773577000000003</v>
      </c>
      <c r="AA501" s="6">
        <f>Table1[[#This Row],[Total (HRK million)                     ]]*1000000/Table1[[#This Row],[Population 2019                 ]]</f>
        <v>6703.7683096415331</v>
      </c>
      <c r="AB501" s="7">
        <v>89.406791999999996</v>
      </c>
      <c r="AC501" s="6">
        <f>Table1[[#This Row],[Total (HRK million)                                   ]]*1000000/Table1[[#This Row],[Population 2019                 ]]</f>
        <v>6907.1996291718169</v>
      </c>
      <c r="AD501" s="7">
        <f>Table1[[#This Row],[Total (HRK million)                     ]]-Table1[[#This Row],[Total (HRK million)                                   ]]</f>
        <v>-2.6332149999999928</v>
      </c>
      <c r="AE501" s="8">
        <f>Table1[[#This Row],[Total (HRK million)                       ]]*1000000/Table1[[#This Row],[Population 2019                 ]]</f>
        <v>-203.43131953028373</v>
      </c>
      <c r="AF501" s="6">
        <v>12942</v>
      </c>
      <c r="AG501" s="7">
        <v>79.908426000000006</v>
      </c>
      <c r="AH501" s="6">
        <f>Table1[[#This Row],[Total (HRK million)                                 ]]*1000000/Table1[[#This Row],[Population 2018]]</f>
        <v>6174.3490959666206</v>
      </c>
      <c r="AI501" s="7">
        <v>66.198538999999997</v>
      </c>
      <c r="AJ501" s="6">
        <f>Table1[[#This Row],[Total (HRK million)                                     ]]*1000000/Table1[[#This Row],[Population 2018]]</f>
        <v>5115.0161489723378</v>
      </c>
      <c r="AK501" s="7">
        <f>Table1[[#This Row],[Total (HRK million)                                 ]]-Table1[[#This Row],[Total (HRK million)                                     ]]</f>
        <v>13.709887000000009</v>
      </c>
      <c r="AL501" s="8">
        <f>Table1[[#This Row],[Total (HRK million)                                      ]]*1000000/Table1[[#This Row],[Population 2018]]</f>
        <v>1059.3329469942828</v>
      </c>
      <c r="AM501" s="9">
        <v>13081</v>
      </c>
      <c r="AN501" s="10">
        <v>59.128014</v>
      </c>
      <c r="AO501" s="11">
        <f>Table1[[#This Row],[Total (HRK million)                                         ]]*1000000/Table1[[#This Row],[Population 2017               ]]</f>
        <v>4520.1447901536576</v>
      </c>
      <c r="AP501" s="10">
        <v>58.869982999999998</v>
      </c>
      <c r="AQ501" s="11">
        <f>Table1[[#This Row],[Total (HRK million)                                          ]]*1000000/Table1[[#This Row],[Population 2017               ]]</f>
        <v>4500.419157556762</v>
      </c>
      <c r="AR501" s="10">
        <f>Table1[[#This Row],[Total (HRK million)                                         ]]-Table1[[#This Row],[Total (HRK million)                                          ]]</f>
        <v>0.25803100000000256</v>
      </c>
      <c r="AS501" s="11">
        <f>Table1[[#This Row],[Total (HRK million)                                                  ]]*1000000/Table1[[#This Row],[Population 2017               ]]</f>
        <v>19.725632596896457</v>
      </c>
      <c r="AT501" s="45">
        <v>13142</v>
      </c>
      <c r="AU501" s="46">
        <v>61.029021</v>
      </c>
      <c r="AV501" s="13">
        <f>Table1[[#This Row],[Total (HRK million)                                ]]*1000000/Table1[[#This Row],[Population 2016]]</f>
        <v>4643.8153249124944</v>
      </c>
      <c r="AW501" s="46">
        <v>56.469824000000003</v>
      </c>
      <c r="AX501" s="13">
        <f>Table1[[#This Row],[Total (HRK million)                                                        ]]*1000000/Table1[[#This Row],[Population 2016]]</f>
        <v>4296.8972759092985</v>
      </c>
      <c r="AY501" s="82">
        <f>Table1[[#This Row],[Total (HRK million)                                ]]-Table1[[#This Row],[Total (HRK million)                                                        ]]</f>
        <v>4.5591969999999975</v>
      </c>
      <c r="AZ501" s="13">
        <f>Table1[[#This Row],[Total (HRK million)                                                                      ]]*1000000/Table1[[#This Row],[Population 2016]]</f>
        <v>346.91804900319562</v>
      </c>
      <c r="BA501" s="68">
        <v>13223</v>
      </c>
      <c r="BB501" s="52">
        <v>51.208592000000003</v>
      </c>
      <c r="BC501" s="13">
        <f>Table1[[#This Row],[Total (HRK million)                                                           ]]*1000000/Table1[[#This Row],[Population 2015]]</f>
        <v>3872.6909173409967</v>
      </c>
      <c r="BD501" s="52">
        <v>44.746713999999997</v>
      </c>
      <c r="BE501" s="13">
        <f>Table1[[#This Row],[Total (HRK million) ]]*1000000/Table1[[#This Row],[Population 2015]]</f>
        <v>3384.006201315889</v>
      </c>
      <c r="BF501" s="82">
        <f>Table1[[#This Row],[Total (HRK million)                                                           ]]-Table1[[#This Row],[Total (HRK million) ]]</f>
        <v>6.4618780000000058</v>
      </c>
      <c r="BG501" s="13">
        <f>Table1[[#This Row],[Total (HRK million)     ]]*1000000/Table1[[#This Row],[Population 2015]]</f>
        <v>488.68471602510817</v>
      </c>
      <c r="BH501" s="68">
        <v>13229</v>
      </c>
      <c r="BI501" s="88">
        <v>55.066375999999998</v>
      </c>
      <c r="BJ501" s="12">
        <f>Table1[[#This Row],[Total (HRK million)                                  ]]*1000000/Table1[[#This Row],[Population 2014]]</f>
        <v>4162.5501549625824</v>
      </c>
      <c r="BK501" s="88">
        <v>48.139719999999997</v>
      </c>
      <c r="BL501" s="12">
        <f>Table1[[#This Row],[Total (HRK million)    ]]*1000000/Table1[[#This Row],[Population 2014]]</f>
        <v>3638.9538135913522</v>
      </c>
      <c r="BM501" s="88">
        <f>Table1[[#This Row],[Total (HRK million)                                  ]]-Table1[[#This Row],[Total (HRK million)    ]]</f>
        <v>6.9266560000000013</v>
      </c>
      <c r="BN501" s="12">
        <f>Table1[[#This Row],[Total (HRK million)      ]]*1000000/Table1[[#This Row],[Population 2014]]</f>
        <v>523.59634137122998</v>
      </c>
      <c r="BO501" s="94">
        <v>5</v>
      </c>
      <c r="BP501" s="53">
        <v>5</v>
      </c>
      <c r="BQ501" s="55">
        <v>5</v>
      </c>
      <c r="BR501" s="26">
        <v>5</v>
      </c>
      <c r="BS501" s="13">
        <v>4</v>
      </c>
      <c r="BT501" s="13">
        <v>4</v>
      </c>
      <c r="BU501" s="13">
        <v>4</v>
      </c>
      <c r="BV501" s="13">
        <v>4</v>
      </c>
      <c r="BW501" s="56">
        <v>3</v>
      </c>
    </row>
    <row r="502" spans="1:75" x14ac:dyDescent="0.25">
      <c r="A502" s="14" t="s">
        <v>608</v>
      </c>
      <c r="B502" s="15" t="s">
        <v>663</v>
      </c>
      <c r="C502" s="15" t="s">
        <v>526</v>
      </c>
      <c r="D502" s="49">
        <v>685</v>
      </c>
      <c r="E502" s="46">
        <v>5.4858796300000012</v>
      </c>
      <c r="F502" s="36">
        <f>Table1[[#This Row],[Total (HRK million)]]*1000000/Table1[[#This Row],[Population 2022]]</f>
        <v>8008.5834014598549</v>
      </c>
      <c r="G502" s="46">
        <v>5.2011850400000004</v>
      </c>
      <c r="H502" s="36">
        <f>Table1[[#This Row],[Total (HRK million)                ]]*1000000/Table1[[#This Row],[Population 2022]]</f>
        <v>7592.9708613138682</v>
      </c>
      <c r="I502" s="46">
        <v>0.2846945900000008</v>
      </c>
      <c r="J502" s="36">
        <f>Table1[[#This Row],[Total (HRK million)                           ]]*1000000/Table1[[#This Row],[Population 2022]]</f>
        <v>415.61254014598654</v>
      </c>
      <c r="K502" s="49">
        <v>683</v>
      </c>
      <c r="L502" s="46">
        <v>6.8855729999999999</v>
      </c>
      <c r="M502" s="36">
        <f>Table1[[#This Row],[Total (HRK million)  ]]*1000000/Table1[[#This Row],[Population 2021]]</f>
        <v>10081.366032210835</v>
      </c>
      <c r="N502" s="46">
        <v>6.8693629999999999</v>
      </c>
      <c r="O502" s="36">
        <f>Table1[[#This Row],[Total (HRK million)                 ]]*1000000/Table1[[#This Row],[Population 2021]]</f>
        <v>10057.632503660323</v>
      </c>
      <c r="P502" s="46">
        <v>1.6210000000000058E-2</v>
      </c>
      <c r="Q502" s="36">
        <f>Table1[[#This Row],[Total (HRK million)                            ]]*1000000/Table1[[#This Row],[Population 2021]]</f>
        <v>23.733528550512531</v>
      </c>
      <c r="R502" s="64">
        <v>671</v>
      </c>
      <c r="S502" s="35">
        <v>4.7380829999999996</v>
      </c>
      <c r="T502" s="36">
        <f>Table1[[#This Row],[Total (HRK million)   ]]*1000000/Table1[[#This Row],[Population 2020]]</f>
        <v>7061.2265275707896</v>
      </c>
      <c r="U502" s="35">
        <v>5.0619899999999998</v>
      </c>
      <c r="V502" s="36">
        <f>Table1[[#This Row],[Total (HRK million)                  ]]*1000000/Table1[[#This Row],[Population 2020]]</f>
        <v>7543.9493293591659</v>
      </c>
      <c r="W502" s="35">
        <f>Table1[[#This Row],[Total (HRK million)   ]]-Table1[[#This Row],[Total (HRK million)                  ]]</f>
        <v>-0.32390700000000017</v>
      </c>
      <c r="X502" s="36">
        <f>Table1[[#This Row],[Total (HRK million)                             ]]*1000000/Table1[[#This Row],[Population 2020]]</f>
        <v>-482.72280178837582</v>
      </c>
      <c r="Y502" s="68">
        <v>695</v>
      </c>
      <c r="Z502" s="7">
        <v>4.2366609999999998</v>
      </c>
      <c r="AA502" s="6">
        <f>Table1[[#This Row],[Total (HRK million)                     ]]*1000000/Table1[[#This Row],[Population 2019                 ]]</f>
        <v>6095.9151079136691</v>
      </c>
      <c r="AB502" s="7">
        <v>4.6307600000000004</v>
      </c>
      <c r="AC502" s="6">
        <f>Table1[[#This Row],[Total (HRK million)                                   ]]*1000000/Table1[[#This Row],[Population 2019                 ]]</f>
        <v>6662.964028776978</v>
      </c>
      <c r="AD502" s="7">
        <f>Table1[[#This Row],[Total (HRK million)                     ]]-Table1[[#This Row],[Total (HRK million)                                   ]]</f>
        <v>-0.39409900000000064</v>
      </c>
      <c r="AE502" s="8">
        <f>Table1[[#This Row],[Total (HRK million)                       ]]*1000000/Table1[[#This Row],[Population 2019                 ]]</f>
        <v>-567.04892086331029</v>
      </c>
      <c r="AF502" s="6">
        <v>704</v>
      </c>
      <c r="AG502" s="7">
        <v>3.5677219999999998</v>
      </c>
      <c r="AH502" s="6">
        <f>Table1[[#This Row],[Total (HRK million)                                 ]]*1000000/Table1[[#This Row],[Population 2018]]</f>
        <v>5067.786931818182</v>
      </c>
      <c r="AI502" s="7">
        <v>3.5858180000000002</v>
      </c>
      <c r="AJ502" s="6">
        <f>Table1[[#This Row],[Total (HRK million)                                     ]]*1000000/Table1[[#This Row],[Population 2018]]</f>
        <v>5093.491477272727</v>
      </c>
      <c r="AK502" s="7">
        <f>Table1[[#This Row],[Total (HRK million)                                 ]]-Table1[[#This Row],[Total (HRK million)                                     ]]</f>
        <v>-1.8096000000000334E-2</v>
      </c>
      <c r="AL502" s="8">
        <f>Table1[[#This Row],[Total (HRK million)                                      ]]*1000000/Table1[[#This Row],[Population 2018]]</f>
        <v>-25.704545454545929</v>
      </c>
      <c r="AM502" s="9">
        <v>726</v>
      </c>
      <c r="AN502" s="10">
        <v>4.2649809999999997</v>
      </c>
      <c r="AO502" s="11">
        <f>Table1[[#This Row],[Total (HRK million)                                         ]]*1000000/Table1[[#This Row],[Population 2017               ]]</f>
        <v>5874.6294765840221</v>
      </c>
      <c r="AP502" s="10">
        <v>3.3683339999999999</v>
      </c>
      <c r="AQ502" s="11">
        <f>Table1[[#This Row],[Total (HRK million)                                          ]]*1000000/Table1[[#This Row],[Population 2017               ]]</f>
        <v>4639.5785123966944</v>
      </c>
      <c r="AR502" s="10">
        <f>Table1[[#This Row],[Total (HRK million)                                         ]]-Table1[[#This Row],[Total (HRK million)                                          ]]</f>
        <v>0.89664699999999975</v>
      </c>
      <c r="AS502" s="11">
        <f>Table1[[#This Row],[Total (HRK million)                                                  ]]*1000000/Table1[[#This Row],[Population 2017               ]]</f>
        <v>1235.0509641873275</v>
      </c>
      <c r="AT502" s="45">
        <v>725</v>
      </c>
      <c r="AU502" s="46">
        <v>2.902555</v>
      </c>
      <c r="AV502" s="13">
        <f>Table1[[#This Row],[Total (HRK million)                                ]]*1000000/Table1[[#This Row],[Population 2016]]</f>
        <v>4003.5241379310346</v>
      </c>
      <c r="AW502" s="46">
        <v>2.9692500000000002</v>
      </c>
      <c r="AX502" s="13">
        <f>Table1[[#This Row],[Total (HRK million)                                                        ]]*1000000/Table1[[#This Row],[Population 2016]]</f>
        <v>4095.5172413793102</v>
      </c>
      <c r="AY502" s="82">
        <f>Table1[[#This Row],[Total (HRK million)                                ]]-Table1[[#This Row],[Total (HRK million)                                                        ]]</f>
        <v>-6.6695000000000171E-2</v>
      </c>
      <c r="AZ502" s="13">
        <f>Table1[[#This Row],[Total (HRK million)                                                                      ]]*1000000/Table1[[#This Row],[Population 2016]]</f>
        <v>-91.993103448276102</v>
      </c>
      <c r="BA502" s="68">
        <v>731</v>
      </c>
      <c r="BB502" s="52">
        <v>2.8884219999999998</v>
      </c>
      <c r="BC502" s="13">
        <f>Table1[[#This Row],[Total (HRK million)                                                           ]]*1000000/Table1[[#This Row],[Population 2015]]</f>
        <v>3951.329685362517</v>
      </c>
      <c r="BD502" s="52">
        <v>3.0179239999999998</v>
      </c>
      <c r="BE502" s="13">
        <f>Table1[[#This Row],[Total (HRK million) ]]*1000000/Table1[[#This Row],[Population 2015]]</f>
        <v>4128.4870041039676</v>
      </c>
      <c r="BF502" s="82">
        <f>Table1[[#This Row],[Total (HRK million)                                                           ]]-Table1[[#This Row],[Total (HRK million) ]]</f>
        <v>-0.12950200000000001</v>
      </c>
      <c r="BG502" s="13">
        <f>Table1[[#This Row],[Total (HRK million)     ]]*1000000/Table1[[#This Row],[Population 2015]]</f>
        <v>-177.15731874145007</v>
      </c>
      <c r="BH502" s="68">
        <v>725</v>
      </c>
      <c r="BI502" s="88">
        <v>3.274778</v>
      </c>
      <c r="BJ502" s="12">
        <f>Table1[[#This Row],[Total (HRK million)                                  ]]*1000000/Table1[[#This Row],[Population 2014]]</f>
        <v>4516.9351724137932</v>
      </c>
      <c r="BK502" s="88">
        <v>3.155913</v>
      </c>
      <c r="BL502" s="12">
        <f>Table1[[#This Row],[Total (HRK million)    ]]*1000000/Table1[[#This Row],[Population 2014]]</f>
        <v>4352.9834482758624</v>
      </c>
      <c r="BM502" s="88">
        <f>Table1[[#This Row],[Total (HRK million)                                  ]]-Table1[[#This Row],[Total (HRK million)    ]]</f>
        <v>0.118865</v>
      </c>
      <c r="BN502" s="12">
        <f>Table1[[#This Row],[Total (HRK million)      ]]*1000000/Table1[[#This Row],[Population 2014]]</f>
        <v>163.95172413793102</v>
      </c>
      <c r="BO502" s="94">
        <v>4</v>
      </c>
      <c r="BP502" s="53">
        <v>5</v>
      </c>
      <c r="BQ502" s="55">
        <v>5</v>
      </c>
      <c r="BR502" s="26">
        <v>4</v>
      </c>
      <c r="BS502" s="13">
        <v>4</v>
      </c>
      <c r="BT502" s="13">
        <v>4</v>
      </c>
      <c r="BU502" s="13">
        <v>3</v>
      </c>
      <c r="BV502" s="13">
        <v>4</v>
      </c>
      <c r="BW502" s="56">
        <v>3</v>
      </c>
    </row>
    <row r="503" spans="1:75" x14ac:dyDescent="0.25">
      <c r="A503" s="14" t="s">
        <v>608</v>
      </c>
      <c r="B503" s="15" t="s">
        <v>664</v>
      </c>
      <c r="C503" s="15" t="s">
        <v>455</v>
      </c>
      <c r="D503" s="47">
        <v>4004</v>
      </c>
      <c r="E503" s="46">
        <v>16.46714017</v>
      </c>
      <c r="F503" s="36">
        <f>Table1[[#This Row],[Total (HRK million)]]*1000000/Table1[[#This Row],[Population 2022]]</f>
        <v>4112.6723701298697</v>
      </c>
      <c r="G503" s="46">
        <v>16.990219</v>
      </c>
      <c r="H503" s="36">
        <f>Table1[[#This Row],[Total (HRK million)                ]]*1000000/Table1[[#This Row],[Population 2022]]</f>
        <v>4243.311438561439</v>
      </c>
      <c r="I503" s="46">
        <v>-0.52307883000000011</v>
      </c>
      <c r="J503" s="36">
        <f>Table1[[#This Row],[Total (HRK million)                           ]]*1000000/Table1[[#This Row],[Population 2022]]</f>
        <v>-130.63906843156846</v>
      </c>
      <c r="K503" s="47">
        <v>4167</v>
      </c>
      <c r="L503" s="46">
        <v>20.146455</v>
      </c>
      <c r="M503" s="36">
        <f>Table1[[#This Row],[Total (HRK million)  ]]*1000000/Table1[[#This Row],[Population 2021]]</f>
        <v>4834.7624190064798</v>
      </c>
      <c r="N503" s="46">
        <v>18.263908000000001</v>
      </c>
      <c r="O503" s="36">
        <f>Table1[[#This Row],[Total (HRK million)                 ]]*1000000/Table1[[#This Row],[Population 2021]]</f>
        <v>4382.9872810175184</v>
      </c>
      <c r="P503" s="46">
        <v>1.8825469999999989</v>
      </c>
      <c r="Q503" s="36">
        <f>Table1[[#This Row],[Total (HRK million)                            ]]*1000000/Table1[[#This Row],[Population 2021]]</f>
        <v>451.77513798896058</v>
      </c>
      <c r="R503" s="64">
        <v>4417</v>
      </c>
      <c r="S503" s="35">
        <v>14.602035000000001</v>
      </c>
      <c r="T503" s="36">
        <f>Table1[[#This Row],[Total (HRK million)   ]]*1000000/Table1[[#This Row],[Population 2020]]</f>
        <v>3305.8716323296353</v>
      </c>
      <c r="U503" s="35">
        <v>16.440587000000001</v>
      </c>
      <c r="V503" s="36">
        <f>Table1[[#This Row],[Total (HRK million)                  ]]*1000000/Table1[[#This Row],[Population 2020]]</f>
        <v>3722.1161421779489</v>
      </c>
      <c r="W503" s="35">
        <f>Table1[[#This Row],[Total (HRK million)   ]]-Table1[[#This Row],[Total (HRK million)                  ]]</f>
        <v>-1.838552</v>
      </c>
      <c r="X503" s="36">
        <f>Table1[[#This Row],[Total (HRK million)                             ]]*1000000/Table1[[#This Row],[Population 2020]]</f>
        <v>-416.24450984831333</v>
      </c>
      <c r="Y503" s="68">
        <v>4535</v>
      </c>
      <c r="Z503" s="7">
        <v>21.338403</v>
      </c>
      <c r="AA503" s="6">
        <f>Table1[[#This Row],[Total (HRK million)                     ]]*1000000/Table1[[#This Row],[Population 2019                 ]]</f>
        <v>4705.2707828004413</v>
      </c>
      <c r="AB503" s="7">
        <v>22.342089999999999</v>
      </c>
      <c r="AC503" s="6">
        <f>Table1[[#This Row],[Total (HRK million)                                   ]]*1000000/Table1[[#This Row],[Population 2019                 ]]</f>
        <v>4926.5909592061744</v>
      </c>
      <c r="AD503" s="7">
        <f>Table1[[#This Row],[Total (HRK million)                     ]]-Table1[[#This Row],[Total (HRK million)                                   ]]</f>
        <v>-1.0036869999999993</v>
      </c>
      <c r="AE503" s="8">
        <f>Table1[[#This Row],[Total (HRK million)                       ]]*1000000/Table1[[#This Row],[Population 2019                 ]]</f>
        <v>-221.32017640573304</v>
      </c>
      <c r="AF503" s="6">
        <v>4611</v>
      </c>
      <c r="AG503" s="7">
        <v>16.905435000000001</v>
      </c>
      <c r="AH503" s="6">
        <f>Table1[[#This Row],[Total (HRK million)                                 ]]*1000000/Table1[[#This Row],[Population 2018]]</f>
        <v>3666.3272608978527</v>
      </c>
      <c r="AI503" s="7">
        <v>13.428046</v>
      </c>
      <c r="AJ503" s="6">
        <f>Table1[[#This Row],[Total (HRK million)                                     ]]*1000000/Table1[[#This Row],[Population 2018]]</f>
        <v>2912.1765343743223</v>
      </c>
      <c r="AK503" s="7">
        <f>Table1[[#This Row],[Total (HRK million)                                 ]]-Table1[[#This Row],[Total (HRK million)                                     ]]</f>
        <v>3.4773890000000005</v>
      </c>
      <c r="AL503" s="8">
        <f>Table1[[#This Row],[Total (HRK million)                                      ]]*1000000/Table1[[#This Row],[Population 2018]]</f>
        <v>754.15072652353081</v>
      </c>
      <c r="AM503" s="9">
        <v>4740</v>
      </c>
      <c r="AN503" s="10">
        <v>7.979368</v>
      </c>
      <c r="AO503" s="11">
        <f>Table1[[#This Row],[Total (HRK million)                                         ]]*1000000/Table1[[#This Row],[Population 2017               ]]</f>
        <v>1683.4109704641351</v>
      </c>
      <c r="AP503" s="10">
        <v>8.4480020000000007</v>
      </c>
      <c r="AQ503" s="11">
        <f>Table1[[#This Row],[Total (HRK million)                                          ]]*1000000/Table1[[#This Row],[Population 2017               ]]</f>
        <v>1782.2789029535866</v>
      </c>
      <c r="AR503" s="10">
        <f>Table1[[#This Row],[Total (HRK million)                                         ]]-Table1[[#This Row],[Total (HRK million)                                          ]]</f>
        <v>-0.46863400000000066</v>
      </c>
      <c r="AS503" s="11">
        <f>Table1[[#This Row],[Total (HRK million)                                                  ]]*1000000/Table1[[#This Row],[Population 2017               ]]</f>
        <v>-98.867932489451618</v>
      </c>
      <c r="AT503" s="45">
        <v>4946</v>
      </c>
      <c r="AU503" s="46">
        <v>8.8998799999999996</v>
      </c>
      <c r="AV503" s="13">
        <f>Table1[[#This Row],[Total (HRK million)                                ]]*1000000/Table1[[#This Row],[Population 2016]]</f>
        <v>1799.4096239385362</v>
      </c>
      <c r="AW503" s="46">
        <v>8.4135159999999996</v>
      </c>
      <c r="AX503" s="13">
        <f>Table1[[#This Row],[Total (HRK million)                                                        ]]*1000000/Table1[[#This Row],[Population 2016]]</f>
        <v>1701.0748079255964</v>
      </c>
      <c r="AY503" s="82">
        <f>Table1[[#This Row],[Total (HRK million)                                ]]-Table1[[#This Row],[Total (HRK million)                                                        ]]</f>
        <v>0.48636400000000002</v>
      </c>
      <c r="AZ503" s="13">
        <f>Table1[[#This Row],[Total (HRK million)                                                                      ]]*1000000/Table1[[#This Row],[Population 2016]]</f>
        <v>98.334816012939754</v>
      </c>
      <c r="BA503" s="68">
        <v>5052</v>
      </c>
      <c r="BB503" s="52">
        <v>8.5908230000000003</v>
      </c>
      <c r="BC503" s="13">
        <f>Table1[[#This Row],[Total (HRK million)                                                           ]]*1000000/Table1[[#This Row],[Population 2015]]</f>
        <v>1700.4796120348376</v>
      </c>
      <c r="BD503" s="52">
        <v>9.1058559999999993</v>
      </c>
      <c r="BE503" s="13">
        <f>Table1[[#This Row],[Total (HRK million) ]]*1000000/Table1[[#This Row],[Population 2015]]</f>
        <v>1802.4259699129059</v>
      </c>
      <c r="BF503" s="82">
        <f>Table1[[#This Row],[Total (HRK million)                                                           ]]-Table1[[#This Row],[Total (HRK million) ]]</f>
        <v>-0.51503299999999896</v>
      </c>
      <c r="BG503" s="13">
        <f>Table1[[#This Row],[Total (HRK million)     ]]*1000000/Table1[[#This Row],[Population 2015]]</f>
        <v>-101.94635787806789</v>
      </c>
      <c r="BH503" s="68">
        <v>5209</v>
      </c>
      <c r="BI503" s="88">
        <v>7.5692649999999997</v>
      </c>
      <c r="BJ503" s="12">
        <f>Table1[[#This Row],[Total (HRK million)                                  ]]*1000000/Table1[[#This Row],[Population 2014]]</f>
        <v>1453.1128815511615</v>
      </c>
      <c r="BK503" s="88">
        <v>7.405411</v>
      </c>
      <c r="BL503" s="12">
        <f>Table1[[#This Row],[Total (HRK million)    ]]*1000000/Table1[[#This Row],[Population 2014]]</f>
        <v>1421.6569399116913</v>
      </c>
      <c r="BM503" s="88">
        <f>Table1[[#This Row],[Total (HRK million)                                  ]]-Table1[[#This Row],[Total (HRK million)    ]]</f>
        <v>0.16385399999999972</v>
      </c>
      <c r="BN503" s="12">
        <f>Table1[[#This Row],[Total (HRK million)      ]]*1000000/Table1[[#This Row],[Population 2014]]</f>
        <v>31.45594163947009</v>
      </c>
      <c r="BO503" s="94">
        <v>4</v>
      </c>
      <c r="BP503" s="53">
        <v>4</v>
      </c>
      <c r="BQ503" s="55">
        <v>4</v>
      </c>
      <c r="BR503" s="26">
        <v>3</v>
      </c>
      <c r="BS503" s="13">
        <v>2</v>
      </c>
      <c r="BT503" s="13">
        <v>2</v>
      </c>
      <c r="BU503" s="13">
        <v>2</v>
      </c>
      <c r="BV503" s="13">
        <v>3</v>
      </c>
      <c r="BW503" s="56">
        <v>0</v>
      </c>
    </row>
    <row r="504" spans="1:75" x14ac:dyDescent="0.25">
      <c r="A504" s="14" t="s">
        <v>608</v>
      </c>
      <c r="B504" s="15" t="s">
        <v>660</v>
      </c>
      <c r="C504" s="15" t="s">
        <v>493</v>
      </c>
      <c r="D504" s="45">
        <v>1823</v>
      </c>
      <c r="E504" s="44">
        <v>13.4300134</v>
      </c>
      <c r="F504" s="40">
        <f>Table1[[#This Row],[Total (HRK million)]]*1000000/Table1[[#This Row],[Population 2022]]</f>
        <v>7366.9848601206804</v>
      </c>
      <c r="G504" s="44">
        <v>10.184174000000001</v>
      </c>
      <c r="H504" s="40">
        <f>Table1[[#This Row],[Total (HRK million)                ]]*1000000/Table1[[#This Row],[Population 2022]]</f>
        <v>5586.4914975315414</v>
      </c>
      <c r="I504" s="44">
        <v>3.2458394000000004</v>
      </c>
      <c r="J504" s="40">
        <f>Table1[[#This Row],[Total (HRK million)                           ]]*1000000/Table1[[#This Row],[Population 2022]]</f>
        <v>1780.493362589139</v>
      </c>
      <c r="K504" s="45">
        <v>1819</v>
      </c>
      <c r="L504" s="44">
        <v>12.52181</v>
      </c>
      <c r="M504" s="40">
        <f>Table1[[#This Row],[Total (HRK million)  ]]*1000000/Table1[[#This Row],[Population 2021]]</f>
        <v>6883.8977460142933</v>
      </c>
      <c r="N504" s="44">
        <v>11.893630999999999</v>
      </c>
      <c r="O504" s="40">
        <f>Table1[[#This Row],[Total (HRK million)                 ]]*1000000/Table1[[#This Row],[Population 2021]]</f>
        <v>6538.5547003848269</v>
      </c>
      <c r="P504" s="44">
        <v>0.62817900000000115</v>
      </c>
      <c r="Q504" s="40">
        <f>Table1[[#This Row],[Total (HRK million)                            ]]*1000000/Table1[[#This Row],[Population 2021]]</f>
        <v>345.34304562946738</v>
      </c>
      <c r="R504" s="64">
        <v>1959</v>
      </c>
      <c r="S504" s="35">
        <v>10.946730000000001</v>
      </c>
      <c r="T504" s="36">
        <f>Table1[[#This Row],[Total (HRK million)   ]]*1000000/Table1[[#This Row],[Population 2020]]</f>
        <v>5587.9173047473205</v>
      </c>
      <c r="U504" s="35">
        <v>12.319659</v>
      </c>
      <c r="V504" s="36">
        <f>Table1[[#This Row],[Total (HRK million)                  ]]*1000000/Table1[[#This Row],[Population 2020]]</f>
        <v>6288.748851454824</v>
      </c>
      <c r="W504" s="35">
        <f>Table1[[#This Row],[Total (HRK million)   ]]-Table1[[#This Row],[Total (HRK million)                  ]]</f>
        <v>-1.3729289999999992</v>
      </c>
      <c r="X504" s="36">
        <f>Table1[[#This Row],[Total (HRK million)                             ]]*1000000/Table1[[#This Row],[Population 2020]]</f>
        <v>-700.83154670750332</v>
      </c>
      <c r="Y504" s="68">
        <v>1956</v>
      </c>
      <c r="Z504" s="7">
        <v>18.082902000000001</v>
      </c>
      <c r="AA504" s="6">
        <f>Table1[[#This Row],[Total (HRK million)                     ]]*1000000/Table1[[#This Row],[Population 2019                 ]]</f>
        <v>9244.8374233128834</v>
      </c>
      <c r="AB504" s="7">
        <v>21.173024999999999</v>
      </c>
      <c r="AC504" s="6">
        <f>Table1[[#This Row],[Total (HRK million)                                   ]]*1000000/Table1[[#This Row],[Population 2019                 ]]</f>
        <v>10824.65490797546</v>
      </c>
      <c r="AD504" s="7">
        <f>Table1[[#This Row],[Total (HRK million)                     ]]-Table1[[#This Row],[Total (HRK million)                                   ]]</f>
        <v>-3.0901229999999984</v>
      </c>
      <c r="AE504" s="8">
        <f>Table1[[#This Row],[Total (HRK million)                       ]]*1000000/Table1[[#This Row],[Population 2019                 ]]</f>
        <v>-1579.8174846625759</v>
      </c>
      <c r="AF504" s="6">
        <v>1951</v>
      </c>
      <c r="AG504" s="7">
        <v>14.963971000000001</v>
      </c>
      <c r="AH504" s="6">
        <f>Table1[[#This Row],[Total (HRK million)                                 ]]*1000000/Table1[[#This Row],[Population 2018]]</f>
        <v>7669.8980010251153</v>
      </c>
      <c r="AI504" s="7">
        <v>13.679697000000001</v>
      </c>
      <c r="AJ504" s="6">
        <f>Table1[[#This Row],[Total (HRK million)                                     ]]*1000000/Table1[[#This Row],[Population 2018]]</f>
        <v>7011.6335212711429</v>
      </c>
      <c r="AK504" s="7">
        <f>Table1[[#This Row],[Total (HRK million)                                 ]]-Table1[[#This Row],[Total (HRK million)                                     ]]</f>
        <v>1.2842739999999999</v>
      </c>
      <c r="AL504" s="8">
        <f>Table1[[#This Row],[Total (HRK million)                                      ]]*1000000/Table1[[#This Row],[Population 2018]]</f>
        <v>658.2644797539723</v>
      </c>
      <c r="AM504" s="9">
        <v>1963</v>
      </c>
      <c r="AN504" s="10">
        <v>17.272516</v>
      </c>
      <c r="AO504" s="11">
        <f>Table1[[#This Row],[Total (HRK million)                                         ]]*1000000/Table1[[#This Row],[Population 2017               ]]</f>
        <v>8799.0402445236887</v>
      </c>
      <c r="AP504" s="10">
        <v>16.731055000000001</v>
      </c>
      <c r="AQ504" s="11">
        <f>Table1[[#This Row],[Total (HRK million)                                          ]]*1000000/Table1[[#This Row],[Population 2017               ]]</f>
        <v>8523.2068262862977</v>
      </c>
      <c r="AR504" s="10">
        <f>Table1[[#This Row],[Total (HRK million)                                         ]]-Table1[[#This Row],[Total (HRK million)                                          ]]</f>
        <v>0.54146099999999819</v>
      </c>
      <c r="AS504" s="11">
        <f>Table1[[#This Row],[Total (HRK million)                                                  ]]*1000000/Table1[[#This Row],[Population 2017               ]]</f>
        <v>275.83341823739079</v>
      </c>
      <c r="AT504" s="45">
        <v>1963</v>
      </c>
      <c r="AU504" s="46">
        <v>13.641579</v>
      </c>
      <c r="AV504" s="13">
        <f>Table1[[#This Row],[Total (HRK million)                                ]]*1000000/Table1[[#This Row],[Population 2016]]</f>
        <v>6949.352521650535</v>
      </c>
      <c r="AW504" s="46">
        <v>15.328111</v>
      </c>
      <c r="AX504" s="13">
        <f>Table1[[#This Row],[Total (HRK million)                                                        ]]*1000000/Table1[[#This Row],[Population 2016]]</f>
        <v>7808.5129903209372</v>
      </c>
      <c r="AY504" s="82">
        <f>Table1[[#This Row],[Total (HRK million)                                ]]-Table1[[#This Row],[Total (HRK million)                                                        ]]</f>
        <v>-1.6865319999999997</v>
      </c>
      <c r="AZ504" s="13">
        <f>Table1[[#This Row],[Total (HRK million)                                                                      ]]*1000000/Table1[[#This Row],[Population 2016]]</f>
        <v>-859.16046867040234</v>
      </c>
      <c r="BA504" s="68">
        <v>1991</v>
      </c>
      <c r="BB504" s="52">
        <v>12.940612</v>
      </c>
      <c r="BC504" s="13">
        <f>Table1[[#This Row],[Total (HRK million)                                                           ]]*1000000/Table1[[#This Row],[Population 2015]]</f>
        <v>6499.5539929683573</v>
      </c>
      <c r="BD504" s="52">
        <v>11.287758999999999</v>
      </c>
      <c r="BE504" s="13">
        <f>Table1[[#This Row],[Total (HRK million) ]]*1000000/Table1[[#This Row],[Population 2015]]</f>
        <v>5669.3917629331991</v>
      </c>
      <c r="BF504" s="82">
        <f>Table1[[#This Row],[Total (HRK million)                                                           ]]-Table1[[#This Row],[Total (HRK million) ]]</f>
        <v>1.6528530000000003</v>
      </c>
      <c r="BG504" s="13">
        <f>Table1[[#This Row],[Total (HRK million)     ]]*1000000/Table1[[#This Row],[Population 2015]]</f>
        <v>830.16223003515847</v>
      </c>
      <c r="BH504" s="68">
        <v>1976</v>
      </c>
      <c r="BI504" s="88">
        <v>9.7796190000000003</v>
      </c>
      <c r="BJ504" s="12">
        <f>Table1[[#This Row],[Total (HRK million)                                  ]]*1000000/Table1[[#This Row],[Population 2014]]</f>
        <v>4949.1998987854249</v>
      </c>
      <c r="BK504" s="88">
        <v>9.8616080000000004</v>
      </c>
      <c r="BL504" s="12">
        <f>Table1[[#This Row],[Total (HRK million)    ]]*1000000/Table1[[#This Row],[Population 2014]]</f>
        <v>4990.6923076923076</v>
      </c>
      <c r="BM504" s="88">
        <f>Table1[[#This Row],[Total (HRK million)                                  ]]-Table1[[#This Row],[Total (HRK million)    ]]</f>
        <v>-8.198900000000009E-2</v>
      </c>
      <c r="BN504" s="12">
        <f>Table1[[#This Row],[Total (HRK million)      ]]*1000000/Table1[[#This Row],[Population 2014]]</f>
        <v>-41.492408906882638</v>
      </c>
      <c r="BO504" s="94">
        <v>4</v>
      </c>
      <c r="BP504" s="53">
        <v>5</v>
      </c>
      <c r="BQ504" s="55">
        <v>5</v>
      </c>
      <c r="BR504" s="26">
        <v>5</v>
      </c>
      <c r="BS504" s="13">
        <v>5</v>
      </c>
      <c r="BT504" s="13">
        <v>5</v>
      </c>
      <c r="BU504" s="13">
        <v>5</v>
      </c>
      <c r="BV504" s="13">
        <v>0</v>
      </c>
      <c r="BW504" s="56">
        <v>0</v>
      </c>
    </row>
    <row r="505" spans="1:75" x14ac:dyDescent="0.25">
      <c r="A505" s="14" t="s">
        <v>608</v>
      </c>
      <c r="B505" s="15" t="s">
        <v>661</v>
      </c>
      <c r="C505" s="15" t="s">
        <v>188</v>
      </c>
      <c r="D505" s="45">
        <v>2108</v>
      </c>
      <c r="E505" s="44">
        <v>10.85073255</v>
      </c>
      <c r="F505" s="40">
        <f>Table1[[#This Row],[Total (HRK million)]]*1000000/Table1[[#This Row],[Population 2022]]</f>
        <v>5147.4063330170784</v>
      </c>
      <c r="G505" s="44">
        <v>6.3638658500000007</v>
      </c>
      <c r="H505" s="40">
        <f>Table1[[#This Row],[Total (HRK million)                ]]*1000000/Table1[[#This Row],[Population 2022]]</f>
        <v>3018.9116935483876</v>
      </c>
      <c r="I505" s="44">
        <v>4.4868667000000002</v>
      </c>
      <c r="J505" s="40">
        <f>Table1[[#This Row],[Total (HRK million)                           ]]*1000000/Table1[[#This Row],[Population 2022]]</f>
        <v>2128.4946394686908</v>
      </c>
      <c r="K505" s="45">
        <v>2043</v>
      </c>
      <c r="L505" s="44">
        <v>5.7286149999999996</v>
      </c>
      <c r="M505" s="40">
        <f>Table1[[#This Row],[Total (HRK million)  ]]*1000000/Table1[[#This Row],[Population 2021]]</f>
        <v>2804.0210474791975</v>
      </c>
      <c r="N505" s="44">
        <v>6.7849000000000004</v>
      </c>
      <c r="O505" s="40">
        <f>Table1[[#This Row],[Total (HRK million)                 ]]*1000000/Table1[[#This Row],[Population 2021]]</f>
        <v>3321.0474791972588</v>
      </c>
      <c r="P505" s="44">
        <v>-1.0562850000000008</v>
      </c>
      <c r="Q505" s="40">
        <f>Table1[[#This Row],[Total (HRK million)                            ]]*1000000/Table1[[#This Row],[Population 2021]]</f>
        <v>-517.02643171806199</v>
      </c>
      <c r="R505" s="64">
        <v>2064</v>
      </c>
      <c r="S505" s="35">
        <v>8.3794260000000005</v>
      </c>
      <c r="T505" s="36">
        <f>Table1[[#This Row],[Total (HRK million)   ]]*1000000/Table1[[#This Row],[Population 2020]]</f>
        <v>4059.7994186046517</v>
      </c>
      <c r="U505" s="35">
        <v>9.3056940000000008</v>
      </c>
      <c r="V505" s="36">
        <f>Table1[[#This Row],[Total (HRK million)                  ]]*1000000/Table1[[#This Row],[Population 2020]]</f>
        <v>4508.5726744186049</v>
      </c>
      <c r="W505" s="35">
        <f>Table1[[#This Row],[Total (HRK million)   ]]-Table1[[#This Row],[Total (HRK million)                  ]]</f>
        <v>-0.92626800000000031</v>
      </c>
      <c r="X505" s="36">
        <f>Table1[[#This Row],[Total (HRK million)                             ]]*1000000/Table1[[#This Row],[Population 2020]]</f>
        <v>-448.77325581395365</v>
      </c>
      <c r="Y505" s="68">
        <v>2065</v>
      </c>
      <c r="Z505" s="7">
        <v>5.2146290000000004</v>
      </c>
      <c r="AA505" s="6">
        <f>Table1[[#This Row],[Total (HRK million)                     ]]*1000000/Table1[[#This Row],[Population 2019                 ]]</f>
        <v>2525.2440677966101</v>
      </c>
      <c r="AB505" s="7">
        <v>6.8795830000000002</v>
      </c>
      <c r="AC505" s="6">
        <f>Table1[[#This Row],[Total (HRK million)                                   ]]*1000000/Table1[[#This Row],[Population 2019                 ]]</f>
        <v>3331.517191283293</v>
      </c>
      <c r="AD505" s="7">
        <f>Table1[[#This Row],[Total (HRK million)                     ]]-Table1[[#This Row],[Total (HRK million)                                   ]]</f>
        <v>-1.6649539999999998</v>
      </c>
      <c r="AE505" s="8">
        <f>Table1[[#This Row],[Total (HRK million)                       ]]*1000000/Table1[[#This Row],[Population 2019                 ]]</f>
        <v>-806.27312348668272</v>
      </c>
      <c r="AF505" s="6">
        <v>2056</v>
      </c>
      <c r="AG505" s="7">
        <v>4.5781169999999998</v>
      </c>
      <c r="AH505" s="6">
        <f>Table1[[#This Row],[Total (HRK million)                                 ]]*1000000/Table1[[#This Row],[Population 2018]]</f>
        <v>2226.7106031128405</v>
      </c>
      <c r="AI505" s="7">
        <v>5.4912539999999996</v>
      </c>
      <c r="AJ505" s="6">
        <f>Table1[[#This Row],[Total (HRK million)                                     ]]*1000000/Table1[[#This Row],[Population 2018]]</f>
        <v>2670.8433852140079</v>
      </c>
      <c r="AK505" s="7">
        <f>Table1[[#This Row],[Total (HRK million)                                 ]]-Table1[[#This Row],[Total (HRK million)                                     ]]</f>
        <v>-0.91313699999999987</v>
      </c>
      <c r="AL505" s="8">
        <f>Table1[[#This Row],[Total (HRK million)                                      ]]*1000000/Table1[[#This Row],[Population 2018]]</f>
        <v>-444.13278210116727</v>
      </c>
      <c r="AM505" s="9">
        <v>2019</v>
      </c>
      <c r="AN505" s="10">
        <v>4.2701289999999998</v>
      </c>
      <c r="AO505" s="11">
        <f>Table1[[#This Row],[Total (HRK million)                                         ]]*1000000/Table1[[#This Row],[Population 2017               ]]</f>
        <v>2114.9722634967807</v>
      </c>
      <c r="AP505" s="10">
        <v>3.8312620000000002</v>
      </c>
      <c r="AQ505" s="11">
        <f>Table1[[#This Row],[Total (HRK million)                                          ]]*1000000/Table1[[#This Row],[Population 2017               ]]</f>
        <v>1897.6037642397225</v>
      </c>
      <c r="AR505" s="10">
        <f>Table1[[#This Row],[Total (HRK million)                                         ]]-Table1[[#This Row],[Total (HRK million)                                          ]]</f>
        <v>0.43886699999999967</v>
      </c>
      <c r="AS505" s="11">
        <f>Table1[[#This Row],[Total (HRK million)                                                  ]]*1000000/Table1[[#This Row],[Population 2017               ]]</f>
        <v>217.36849925705778</v>
      </c>
      <c r="AT505" s="45">
        <v>2042</v>
      </c>
      <c r="AU505" s="46">
        <v>4.2103099999999998</v>
      </c>
      <c r="AV505" s="13">
        <f>Table1[[#This Row],[Total (HRK million)                                ]]*1000000/Table1[[#This Row],[Population 2016]]</f>
        <v>2061.8560235063665</v>
      </c>
      <c r="AW505" s="46">
        <v>4.002885</v>
      </c>
      <c r="AX505" s="13">
        <f>Table1[[#This Row],[Total (HRK million)                                                        ]]*1000000/Table1[[#This Row],[Population 2016]]</f>
        <v>1960.2766895200784</v>
      </c>
      <c r="AY505" s="82">
        <f>Table1[[#This Row],[Total (HRK million)                                ]]-Table1[[#This Row],[Total (HRK million)                                                        ]]</f>
        <v>0.20742499999999975</v>
      </c>
      <c r="AZ505" s="13">
        <f>Table1[[#This Row],[Total (HRK million)                                                                      ]]*1000000/Table1[[#This Row],[Population 2016]]</f>
        <v>101.57933398628782</v>
      </c>
      <c r="BA505" s="68">
        <v>2052</v>
      </c>
      <c r="BB505" s="52">
        <v>4.2648599999999997</v>
      </c>
      <c r="BC505" s="13">
        <f>Table1[[#This Row],[Total (HRK million)                                                           ]]*1000000/Table1[[#This Row],[Population 2015]]</f>
        <v>2078.3918128654973</v>
      </c>
      <c r="BD505" s="52">
        <v>5.1762779999999999</v>
      </c>
      <c r="BE505" s="13">
        <f>Table1[[#This Row],[Total (HRK million) ]]*1000000/Table1[[#This Row],[Population 2015]]</f>
        <v>2522.5526315789475</v>
      </c>
      <c r="BF505" s="82">
        <f>Table1[[#This Row],[Total (HRK million)                                                           ]]-Table1[[#This Row],[Total (HRK million) ]]</f>
        <v>-0.91141800000000028</v>
      </c>
      <c r="BG505" s="13">
        <f>Table1[[#This Row],[Total (HRK million)     ]]*1000000/Table1[[#This Row],[Population 2015]]</f>
        <v>-444.1608187134504</v>
      </c>
      <c r="BH505" s="68">
        <v>2077</v>
      </c>
      <c r="BI505" s="88">
        <v>4.0072000000000001</v>
      </c>
      <c r="BJ505" s="12">
        <f>Table1[[#This Row],[Total (HRK million)                                  ]]*1000000/Table1[[#This Row],[Population 2014]]</f>
        <v>1929.3211362542129</v>
      </c>
      <c r="BK505" s="88">
        <v>3.5163289999999998</v>
      </c>
      <c r="BL505" s="12">
        <f>Table1[[#This Row],[Total (HRK million)    ]]*1000000/Table1[[#This Row],[Population 2014]]</f>
        <v>1692.9845931632162</v>
      </c>
      <c r="BM505" s="88">
        <f>Table1[[#This Row],[Total (HRK million)                                  ]]-Table1[[#This Row],[Total (HRK million)    ]]</f>
        <v>0.49087100000000028</v>
      </c>
      <c r="BN505" s="12">
        <f>Table1[[#This Row],[Total (HRK million)      ]]*1000000/Table1[[#This Row],[Population 2014]]</f>
        <v>236.33654309099677</v>
      </c>
      <c r="BO505" s="94">
        <v>5</v>
      </c>
      <c r="BP505" s="53">
        <v>5</v>
      </c>
      <c r="BQ505" s="55">
        <v>5</v>
      </c>
      <c r="BR505" s="26">
        <v>5</v>
      </c>
      <c r="BS505" s="13">
        <v>5</v>
      </c>
      <c r="BT505" s="13">
        <v>3</v>
      </c>
      <c r="BU505" s="13">
        <v>5</v>
      </c>
      <c r="BV505" s="13">
        <v>2</v>
      </c>
      <c r="BW505" s="56">
        <v>3</v>
      </c>
    </row>
    <row r="506" spans="1:75" x14ac:dyDescent="0.25">
      <c r="A506" s="14" t="s">
        <v>608</v>
      </c>
      <c r="B506" s="15" t="s">
        <v>675</v>
      </c>
      <c r="C506" s="15" t="s">
        <v>311</v>
      </c>
      <c r="D506" s="45">
        <v>1299</v>
      </c>
      <c r="E506" s="44">
        <v>10.064006440000002</v>
      </c>
      <c r="F506" s="40">
        <f>Table1[[#This Row],[Total (HRK million)]]*1000000/Table1[[#This Row],[Population 2022]]</f>
        <v>7747.5030331023872</v>
      </c>
      <c r="G506" s="44">
        <v>9.1707563999999984</v>
      </c>
      <c r="H506" s="40">
        <f>Table1[[#This Row],[Total (HRK million)                ]]*1000000/Table1[[#This Row],[Population 2022]]</f>
        <v>7059.8586605080818</v>
      </c>
      <c r="I506" s="44">
        <v>0.89325004000000285</v>
      </c>
      <c r="J506" s="40">
        <f>Table1[[#This Row],[Total (HRK million)                           ]]*1000000/Table1[[#This Row],[Population 2022]]</f>
        <v>687.64437259430554</v>
      </c>
      <c r="K506" s="45">
        <v>1334</v>
      </c>
      <c r="L506" s="44">
        <v>15.838196999999999</v>
      </c>
      <c r="M506" s="40">
        <f>Table1[[#This Row],[Total (HRK million)  ]]*1000000/Table1[[#This Row],[Population 2021]]</f>
        <v>11872.711394302849</v>
      </c>
      <c r="N506" s="44">
        <v>12.60018</v>
      </c>
      <c r="O506" s="40">
        <f>Table1[[#This Row],[Total (HRK million)                 ]]*1000000/Table1[[#This Row],[Population 2021]]</f>
        <v>9445.4122938530727</v>
      </c>
      <c r="P506" s="44">
        <v>3.2380169999999993</v>
      </c>
      <c r="Q506" s="40">
        <f>Table1[[#This Row],[Total (HRK million)                            ]]*1000000/Table1[[#This Row],[Population 2021]]</f>
        <v>2427.2991004497744</v>
      </c>
      <c r="R506" s="64">
        <v>1323</v>
      </c>
      <c r="S506" s="35">
        <v>10.570292</v>
      </c>
      <c r="T506" s="36">
        <f>Table1[[#This Row],[Total (HRK million)   ]]*1000000/Table1[[#This Row],[Population 2020]]</f>
        <v>7989.6386999244141</v>
      </c>
      <c r="U506" s="35">
        <v>7.945233</v>
      </c>
      <c r="V506" s="36">
        <f>Table1[[#This Row],[Total (HRK million)                  ]]*1000000/Table1[[#This Row],[Population 2020]]</f>
        <v>6005.4671201814062</v>
      </c>
      <c r="W506" s="35">
        <f>Table1[[#This Row],[Total (HRK million)   ]]-Table1[[#This Row],[Total (HRK million)                  ]]</f>
        <v>2.6250590000000003</v>
      </c>
      <c r="X506" s="36">
        <f>Table1[[#This Row],[Total (HRK million)                             ]]*1000000/Table1[[#This Row],[Population 2020]]</f>
        <v>1984.1715797430086</v>
      </c>
      <c r="Y506" s="68">
        <v>1356</v>
      </c>
      <c r="Z506" s="7">
        <v>9.8357510000000001</v>
      </c>
      <c r="AA506" s="6">
        <f>Table1[[#This Row],[Total (HRK million)                     ]]*1000000/Table1[[#This Row],[Population 2019                 ]]</f>
        <v>7253.5036873156341</v>
      </c>
      <c r="AB506" s="7">
        <v>6.8646279999999997</v>
      </c>
      <c r="AC506" s="6">
        <f>Table1[[#This Row],[Total (HRK million)                                   ]]*1000000/Table1[[#This Row],[Population 2019                 ]]</f>
        <v>5062.4100294985246</v>
      </c>
      <c r="AD506" s="7">
        <f>Table1[[#This Row],[Total (HRK million)                     ]]-Table1[[#This Row],[Total (HRK million)                                   ]]</f>
        <v>2.9711230000000004</v>
      </c>
      <c r="AE506" s="8">
        <f>Table1[[#This Row],[Total (HRK million)                       ]]*1000000/Table1[[#This Row],[Population 2019                 ]]</f>
        <v>2191.0936578171095</v>
      </c>
      <c r="AF506" s="6">
        <v>1396</v>
      </c>
      <c r="AG506" s="7">
        <v>9.0961259999999999</v>
      </c>
      <c r="AH506" s="6">
        <f>Table1[[#This Row],[Total (HRK million)                                 ]]*1000000/Table1[[#This Row],[Population 2018]]</f>
        <v>6515.849570200573</v>
      </c>
      <c r="AI506" s="7">
        <v>8.3183380000000007</v>
      </c>
      <c r="AJ506" s="6">
        <f>Table1[[#This Row],[Total (HRK million)                                     ]]*1000000/Table1[[#This Row],[Population 2018]]</f>
        <v>5958.6948424068778</v>
      </c>
      <c r="AK506" s="7">
        <f>Table1[[#This Row],[Total (HRK million)                                 ]]-Table1[[#This Row],[Total (HRK million)                                     ]]</f>
        <v>0.77778799999999926</v>
      </c>
      <c r="AL506" s="8">
        <f>Table1[[#This Row],[Total (HRK million)                                      ]]*1000000/Table1[[#This Row],[Population 2018]]</f>
        <v>557.15472779369577</v>
      </c>
      <c r="AM506" s="9">
        <v>1429</v>
      </c>
      <c r="AN506" s="10">
        <v>6.9464759999999997</v>
      </c>
      <c r="AO506" s="11">
        <f>Table1[[#This Row],[Total (HRK million)                                         ]]*1000000/Table1[[#This Row],[Population 2017               ]]</f>
        <v>4861.0748775367392</v>
      </c>
      <c r="AP506" s="10">
        <v>7.7269480000000001</v>
      </c>
      <c r="AQ506" s="11">
        <f>Table1[[#This Row],[Total (HRK million)                                          ]]*1000000/Table1[[#This Row],[Population 2017               ]]</f>
        <v>5407.2414275717283</v>
      </c>
      <c r="AR506" s="10">
        <f>Table1[[#This Row],[Total (HRK million)                                         ]]-Table1[[#This Row],[Total (HRK million)                                          ]]</f>
        <v>-0.7804720000000005</v>
      </c>
      <c r="AS506" s="11">
        <f>Table1[[#This Row],[Total (HRK million)                                                  ]]*1000000/Table1[[#This Row],[Population 2017               ]]</f>
        <v>-546.16655003498988</v>
      </c>
      <c r="AT506" s="45">
        <v>1490</v>
      </c>
      <c r="AU506" s="46">
        <v>6.4840049999999998</v>
      </c>
      <c r="AV506" s="13">
        <f>Table1[[#This Row],[Total (HRK million)                                ]]*1000000/Table1[[#This Row],[Population 2016]]</f>
        <v>4351.6812080536911</v>
      </c>
      <c r="AW506" s="46">
        <v>5.8957769999999998</v>
      </c>
      <c r="AX506" s="13">
        <f>Table1[[#This Row],[Total (HRK million)                                                        ]]*1000000/Table1[[#This Row],[Population 2016]]</f>
        <v>3956.8973154362416</v>
      </c>
      <c r="AY506" s="82">
        <f>Table1[[#This Row],[Total (HRK million)                                ]]-Table1[[#This Row],[Total (HRK million)                                                        ]]</f>
        <v>0.58822799999999997</v>
      </c>
      <c r="AZ506" s="13">
        <f>Table1[[#This Row],[Total (HRK million)                                                                      ]]*1000000/Table1[[#This Row],[Population 2016]]</f>
        <v>394.78389261744968</v>
      </c>
      <c r="BA506" s="68">
        <v>1542</v>
      </c>
      <c r="BB506" s="52">
        <v>6.3080040000000004</v>
      </c>
      <c r="BC506" s="13">
        <f>Table1[[#This Row],[Total (HRK million)                                                           ]]*1000000/Table1[[#This Row],[Population 2015]]</f>
        <v>4090.793774319066</v>
      </c>
      <c r="BD506" s="52">
        <v>5.611586</v>
      </c>
      <c r="BE506" s="13">
        <f>Table1[[#This Row],[Total (HRK million) ]]*1000000/Table1[[#This Row],[Population 2015]]</f>
        <v>3639.160830090791</v>
      </c>
      <c r="BF506" s="82">
        <f>Table1[[#This Row],[Total (HRK million)                                                           ]]-Table1[[#This Row],[Total (HRK million) ]]</f>
        <v>0.69641800000000043</v>
      </c>
      <c r="BG506" s="13">
        <f>Table1[[#This Row],[Total (HRK million)     ]]*1000000/Table1[[#This Row],[Population 2015]]</f>
        <v>451.63294422827528</v>
      </c>
      <c r="BH506" s="68">
        <v>1618</v>
      </c>
      <c r="BI506" s="88">
        <v>6.1548949999999998</v>
      </c>
      <c r="BJ506" s="12">
        <f>Table1[[#This Row],[Total (HRK million)                                  ]]*1000000/Table1[[#This Row],[Population 2014]]</f>
        <v>3804.0142150803463</v>
      </c>
      <c r="BK506" s="88">
        <v>6.101197</v>
      </c>
      <c r="BL506" s="12">
        <f>Table1[[#This Row],[Total (HRK million)    ]]*1000000/Table1[[#This Row],[Population 2014]]</f>
        <v>3770.8263288009889</v>
      </c>
      <c r="BM506" s="88">
        <f>Table1[[#This Row],[Total (HRK million)                                  ]]-Table1[[#This Row],[Total (HRK million)    ]]</f>
        <v>5.3697999999999801E-2</v>
      </c>
      <c r="BN506" s="12">
        <f>Table1[[#This Row],[Total (HRK million)      ]]*1000000/Table1[[#This Row],[Population 2014]]</f>
        <v>33.187886279357109</v>
      </c>
      <c r="BO506" s="94">
        <v>5</v>
      </c>
      <c r="BP506" s="53">
        <v>4</v>
      </c>
      <c r="BQ506" s="55">
        <v>5</v>
      </c>
      <c r="BR506" s="26">
        <v>5</v>
      </c>
      <c r="BS506" s="13">
        <v>5</v>
      </c>
      <c r="BT506" s="13">
        <v>5</v>
      </c>
      <c r="BU506" s="13">
        <v>5</v>
      </c>
      <c r="BV506" s="13">
        <v>4</v>
      </c>
      <c r="BW506" s="56">
        <v>3</v>
      </c>
    </row>
    <row r="507" spans="1:75" x14ac:dyDescent="0.25">
      <c r="A507" s="14" t="s">
        <v>607</v>
      </c>
      <c r="B507" s="15" t="s">
        <v>671</v>
      </c>
      <c r="C507" s="42" t="s">
        <v>634</v>
      </c>
      <c r="D507" s="45">
        <v>12763</v>
      </c>
      <c r="E507" s="44">
        <v>166.67476968</v>
      </c>
      <c r="F507" s="40">
        <f>Table1[[#This Row],[Total (HRK million)]]*1000000/Table1[[#This Row],[Population 2022]]</f>
        <v>13059.215676565071</v>
      </c>
      <c r="G507" s="44">
        <v>147.66976218000002</v>
      </c>
      <c r="H507" s="40">
        <f>Table1[[#This Row],[Total (HRK million)                ]]*1000000/Table1[[#This Row],[Population 2022]]</f>
        <v>11570.145121053045</v>
      </c>
      <c r="I507" s="44">
        <v>19.005007500000001</v>
      </c>
      <c r="J507" s="40">
        <f>Table1[[#This Row],[Total (HRK million)                           ]]*1000000/Table1[[#This Row],[Population 2022]]</f>
        <v>1489.0705555120269</v>
      </c>
      <c r="K507" s="45">
        <v>12699</v>
      </c>
      <c r="L507" s="44">
        <v>161.854983</v>
      </c>
      <c r="M507" s="40">
        <f>Table1[[#This Row],[Total (HRK million)  ]]*1000000/Table1[[#This Row],[Population 2021]]</f>
        <v>12745.490432317505</v>
      </c>
      <c r="N507" s="44">
        <v>164.322756</v>
      </c>
      <c r="O507" s="40">
        <f>Table1[[#This Row],[Total (HRK million)                 ]]*1000000/Table1[[#This Row],[Population 2021]]</f>
        <v>12939.818568391212</v>
      </c>
      <c r="P507" s="44">
        <v>-2.467772999999994</v>
      </c>
      <c r="Q507" s="40">
        <f>Table1[[#This Row],[Total (HRK million)                            ]]*1000000/Table1[[#This Row],[Population 2021]]</f>
        <v>-194.3281360737061</v>
      </c>
      <c r="R507" s="64">
        <v>14182</v>
      </c>
      <c r="S507" s="35">
        <v>129.15155300000001</v>
      </c>
      <c r="T507" s="36">
        <f>Table1[[#This Row],[Total (HRK million)   ]]*1000000/Table1[[#This Row],[Population 2020]]</f>
        <v>9106.7235227753499</v>
      </c>
      <c r="U507" s="35">
        <v>143.964742</v>
      </c>
      <c r="V507" s="36">
        <f>Table1[[#This Row],[Total (HRK million)                  ]]*1000000/Table1[[#This Row],[Population 2020]]</f>
        <v>10151.229868847835</v>
      </c>
      <c r="W507" s="35">
        <f>Table1[[#This Row],[Total (HRK million)   ]]-Table1[[#This Row],[Total (HRK million)                  ]]</f>
        <v>-14.813188999999994</v>
      </c>
      <c r="X507" s="36">
        <f>Table1[[#This Row],[Total (HRK million)                             ]]*1000000/Table1[[#This Row],[Population 2020]]</f>
        <v>-1044.5063460724859</v>
      </c>
      <c r="Y507" s="68">
        <v>13993</v>
      </c>
      <c r="Z507" s="7">
        <v>137.79316800000001</v>
      </c>
      <c r="AA507" s="6">
        <f>Table1[[#This Row],[Total (HRK million)                     ]]*1000000/Table1[[#This Row],[Population 2019                 ]]</f>
        <v>9847.2927892517691</v>
      </c>
      <c r="AB507" s="7">
        <v>132.34730300000001</v>
      </c>
      <c r="AC507" s="6">
        <f>Table1[[#This Row],[Total (HRK million)                                   ]]*1000000/Table1[[#This Row],[Population 2019                 ]]</f>
        <v>9458.1078396341036</v>
      </c>
      <c r="AD507" s="7">
        <f>Table1[[#This Row],[Total (HRK million)                     ]]-Table1[[#This Row],[Total (HRK million)                                   ]]</f>
        <v>5.4458649999999977</v>
      </c>
      <c r="AE507" s="8">
        <f>Table1[[#This Row],[Total (HRK million)                       ]]*1000000/Table1[[#This Row],[Population 2019                 ]]</f>
        <v>389.18494961766584</v>
      </c>
      <c r="AF507" s="6">
        <v>13894</v>
      </c>
      <c r="AG507" s="7">
        <v>147.812692</v>
      </c>
      <c r="AH507" s="6">
        <f>Table1[[#This Row],[Total (HRK million)                                 ]]*1000000/Table1[[#This Row],[Population 2018]]</f>
        <v>10638.598819634375</v>
      </c>
      <c r="AI507" s="7">
        <v>117.103222</v>
      </c>
      <c r="AJ507" s="6">
        <f>Table1[[#This Row],[Total (HRK million)                                     ]]*1000000/Table1[[#This Row],[Population 2018]]</f>
        <v>8428.3303584280984</v>
      </c>
      <c r="AK507" s="7">
        <f>Table1[[#This Row],[Total (HRK million)                                 ]]-Table1[[#This Row],[Total (HRK million)                                     ]]</f>
        <v>30.709469999999996</v>
      </c>
      <c r="AL507" s="8">
        <f>Table1[[#This Row],[Total (HRK million)                                      ]]*1000000/Table1[[#This Row],[Population 2018]]</f>
        <v>2210.2684612062758</v>
      </c>
      <c r="AM507" s="9">
        <v>13890</v>
      </c>
      <c r="AN507" s="10">
        <v>128.284693</v>
      </c>
      <c r="AO507" s="11">
        <f>Table1[[#This Row],[Total (HRK million)                                         ]]*1000000/Table1[[#This Row],[Population 2017               ]]</f>
        <v>9235.7590352771786</v>
      </c>
      <c r="AP507" s="10">
        <v>129.10557299999999</v>
      </c>
      <c r="AQ507" s="11">
        <f>Table1[[#This Row],[Total (HRK million)                                          ]]*1000000/Table1[[#This Row],[Population 2017               ]]</f>
        <v>9294.8576673866082</v>
      </c>
      <c r="AR507" s="10">
        <f>Table1[[#This Row],[Total (HRK million)                                         ]]-Table1[[#This Row],[Total (HRK million)                                          ]]</f>
        <v>-0.82087999999998829</v>
      </c>
      <c r="AS507" s="11">
        <f>Table1[[#This Row],[Total (HRK million)                                                  ]]*1000000/Table1[[#This Row],[Population 2017               ]]</f>
        <v>-59.098632109430397</v>
      </c>
      <c r="AT507" s="45">
        <v>13828</v>
      </c>
      <c r="AU507" s="46">
        <v>149.700659</v>
      </c>
      <c r="AV507" s="13">
        <f>Table1[[#This Row],[Total (HRK million)                                ]]*1000000/Table1[[#This Row],[Population 2016]]</f>
        <v>10825.908229678913</v>
      </c>
      <c r="AW507" s="46">
        <v>134.58182199999999</v>
      </c>
      <c r="AX507" s="13">
        <f>Table1[[#This Row],[Total (HRK million)                                                        ]]*1000000/Table1[[#This Row],[Population 2016]]</f>
        <v>9732.5587214347706</v>
      </c>
      <c r="AY507" s="82">
        <f>Table1[[#This Row],[Total (HRK million)                                ]]-Table1[[#This Row],[Total (HRK million)                                                        ]]</f>
        <v>15.118837000000013</v>
      </c>
      <c r="AZ507" s="13">
        <f>Table1[[#This Row],[Total (HRK million)                                                                      ]]*1000000/Table1[[#This Row],[Population 2016]]</f>
        <v>1093.3495082441432</v>
      </c>
      <c r="BA507" s="68">
        <v>13773</v>
      </c>
      <c r="BB507" s="52">
        <v>109.18679299999999</v>
      </c>
      <c r="BC507" s="13">
        <f>Table1[[#This Row],[Total (HRK million)                                                           ]]*1000000/Table1[[#This Row],[Population 2015]]</f>
        <v>7927.5969650765992</v>
      </c>
      <c r="BD507" s="52">
        <v>108.397243</v>
      </c>
      <c r="BE507" s="13">
        <f>Table1[[#This Row],[Total (HRK million) ]]*1000000/Table1[[#This Row],[Population 2015]]</f>
        <v>7870.2710375372108</v>
      </c>
      <c r="BF507" s="82">
        <f>Table1[[#This Row],[Total (HRK million)                                                           ]]-Table1[[#This Row],[Total (HRK million) ]]</f>
        <v>0.78954999999999131</v>
      </c>
      <c r="BG507" s="13">
        <f>Table1[[#This Row],[Total (HRK million)     ]]*1000000/Table1[[#This Row],[Population 2015]]</f>
        <v>57.325927539388026</v>
      </c>
      <c r="BH507" s="68">
        <v>13692</v>
      </c>
      <c r="BI507" s="88">
        <v>108.927594</v>
      </c>
      <c r="BJ507" s="12">
        <f>Table1[[#This Row],[Total (HRK million)                                  ]]*1000000/Table1[[#This Row],[Population 2014]]</f>
        <v>7955.5648553900091</v>
      </c>
      <c r="BK507" s="88">
        <v>103.43938</v>
      </c>
      <c r="BL507" s="12">
        <f>Table1[[#This Row],[Total (HRK million)    ]]*1000000/Table1[[#This Row],[Population 2014]]</f>
        <v>7554.7312299152791</v>
      </c>
      <c r="BM507" s="88">
        <f>Table1[[#This Row],[Total (HRK million)                                  ]]-Table1[[#This Row],[Total (HRK million)    ]]</f>
        <v>5.4882139999999993</v>
      </c>
      <c r="BN507" s="12">
        <f>Table1[[#This Row],[Total (HRK million)      ]]*1000000/Table1[[#This Row],[Population 2014]]</f>
        <v>400.83362547472973</v>
      </c>
      <c r="BO507" s="94">
        <v>5</v>
      </c>
      <c r="BP507" s="53">
        <v>5</v>
      </c>
      <c r="BQ507" s="55">
        <v>5</v>
      </c>
      <c r="BR507" s="26">
        <v>5</v>
      </c>
      <c r="BS507" s="13">
        <v>5</v>
      </c>
      <c r="BT507" s="13">
        <v>5</v>
      </c>
      <c r="BU507" s="13">
        <v>4</v>
      </c>
      <c r="BV507" s="13">
        <v>3</v>
      </c>
      <c r="BW507" s="56">
        <v>4</v>
      </c>
    </row>
    <row r="508" spans="1:75" x14ac:dyDescent="0.25">
      <c r="A508" s="14" t="s">
        <v>608</v>
      </c>
      <c r="B508" s="15" t="s">
        <v>676</v>
      </c>
      <c r="C508" s="15" t="s">
        <v>432</v>
      </c>
      <c r="D508" s="45">
        <v>1247</v>
      </c>
      <c r="E508" s="44">
        <v>7.1973436399999997</v>
      </c>
      <c r="F508" s="40">
        <f>Table1[[#This Row],[Total (HRK million)]]*1000000/Table1[[#This Row],[Population 2022]]</f>
        <v>5771.7270569366474</v>
      </c>
      <c r="G508" s="44">
        <v>6.8853780499999999</v>
      </c>
      <c r="H508" s="40">
        <f>Table1[[#This Row],[Total (HRK million)                ]]*1000000/Table1[[#This Row],[Population 2022]]</f>
        <v>5521.5541700080194</v>
      </c>
      <c r="I508" s="44">
        <v>0.31196558999999985</v>
      </c>
      <c r="J508" s="40">
        <f>Table1[[#This Row],[Total (HRK million)                           ]]*1000000/Table1[[#This Row],[Population 2022]]</f>
        <v>250.1728869286286</v>
      </c>
      <c r="K508" s="45">
        <v>1269</v>
      </c>
      <c r="L508" s="44">
        <v>6.105639</v>
      </c>
      <c r="M508" s="40">
        <f>Table1[[#This Row],[Total (HRK million)  ]]*1000000/Table1[[#This Row],[Population 2021]]</f>
        <v>4811.3782505910167</v>
      </c>
      <c r="N508" s="44">
        <v>5.5172129999999999</v>
      </c>
      <c r="O508" s="40">
        <f>Table1[[#This Row],[Total (HRK million)                 ]]*1000000/Table1[[#This Row],[Population 2021]]</f>
        <v>4347.6855791962171</v>
      </c>
      <c r="P508" s="44">
        <v>0.58842600000000012</v>
      </c>
      <c r="Q508" s="40">
        <f>Table1[[#This Row],[Total (HRK million)                            ]]*1000000/Table1[[#This Row],[Population 2021]]</f>
        <v>463.69267139479916</v>
      </c>
      <c r="R508" s="64">
        <v>1228</v>
      </c>
      <c r="S508" s="35">
        <v>7.7442169999999999</v>
      </c>
      <c r="T508" s="36">
        <f>Table1[[#This Row],[Total (HRK million)   ]]*1000000/Table1[[#This Row],[Population 2020]]</f>
        <v>6306.3656351791533</v>
      </c>
      <c r="U508" s="35">
        <v>5.0830099999999998</v>
      </c>
      <c r="V508" s="36">
        <f>Table1[[#This Row],[Total (HRK million)                  ]]*1000000/Table1[[#This Row],[Population 2020]]</f>
        <v>4139.2589576547234</v>
      </c>
      <c r="W508" s="35">
        <f>Table1[[#This Row],[Total (HRK million)   ]]-Table1[[#This Row],[Total (HRK million)                  ]]</f>
        <v>2.6612070000000001</v>
      </c>
      <c r="X508" s="36">
        <f>Table1[[#This Row],[Total (HRK million)                             ]]*1000000/Table1[[#This Row],[Population 2020]]</f>
        <v>2167.1066775244299</v>
      </c>
      <c r="Y508" s="68">
        <v>1231</v>
      </c>
      <c r="Z508" s="7">
        <v>8.2149219999999996</v>
      </c>
      <c r="AA508" s="6">
        <f>Table1[[#This Row],[Total (HRK million)                     ]]*1000000/Table1[[#This Row],[Population 2019                 ]]</f>
        <v>6673.3728675873272</v>
      </c>
      <c r="AB508" s="7">
        <v>10.352335</v>
      </c>
      <c r="AC508" s="6">
        <f>Table1[[#This Row],[Total (HRK million)                                   ]]*1000000/Table1[[#This Row],[Population 2019                 ]]</f>
        <v>8409.6953696181972</v>
      </c>
      <c r="AD508" s="7">
        <f>Table1[[#This Row],[Total (HRK million)                     ]]-Table1[[#This Row],[Total (HRK million)                                   ]]</f>
        <v>-2.1374130000000005</v>
      </c>
      <c r="AE508" s="8">
        <f>Table1[[#This Row],[Total (HRK million)                       ]]*1000000/Table1[[#This Row],[Population 2019                 ]]</f>
        <v>-1736.3225020308696</v>
      </c>
      <c r="AF508" s="6">
        <v>1257</v>
      </c>
      <c r="AG508" s="7">
        <v>5.3238260000000004</v>
      </c>
      <c r="AH508" s="6">
        <f>Table1[[#This Row],[Total (HRK million)                                 ]]*1000000/Table1[[#This Row],[Population 2018]]</f>
        <v>4235.3428798727127</v>
      </c>
      <c r="AI508" s="7">
        <v>5.0035309999999997</v>
      </c>
      <c r="AJ508" s="6">
        <f>Table1[[#This Row],[Total (HRK million)                                     ]]*1000000/Table1[[#This Row],[Population 2018]]</f>
        <v>3980.5338106603022</v>
      </c>
      <c r="AK508" s="7">
        <f>Table1[[#This Row],[Total (HRK million)                                 ]]-Table1[[#This Row],[Total (HRK million)                                     ]]</f>
        <v>0.32029500000000066</v>
      </c>
      <c r="AL508" s="8">
        <f>Table1[[#This Row],[Total (HRK million)                                      ]]*1000000/Table1[[#This Row],[Population 2018]]</f>
        <v>254.809069212411</v>
      </c>
      <c r="AM508" s="9">
        <v>1287</v>
      </c>
      <c r="AN508" s="10">
        <v>4.3976350000000002</v>
      </c>
      <c r="AO508" s="11">
        <f>Table1[[#This Row],[Total (HRK million)                                         ]]*1000000/Table1[[#This Row],[Population 2017               ]]</f>
        <v>3416.965811965812</v>
      </c>
      <c r="AP508" s="10">
        <v>4.124047</v>
      </c>
      <c r="AQ508" s="11">
        <f>Table1[[#This Row],[Total (HRK million)                                          ]]*1000000/Table1[[#This Row],[Population 2017               ]]</f>
        <v>3204.3877233877233</v>
      </c>
      <c r="AR508" s="10">
        <f>Table1[[#This Row],[Total (HRK million)                                         ]]-Table1[[#This Row],[Total (HRK million)                                          ]]</f>
        <v>0.27358800000000016</v>
      </c>
      <c r="AS508" s="11">
        <f>Table1[[#This Row],[Total (HRK million)                                                  ]]*1000000/Table1[[#This Row],[Population 2017               ]]</f>
        <v>212.57808857808871</v>
      </c>
      <c r="AT508" s="45">
        <v>1347</v>
      </c>
      <c r="AU508" s="46">
        <v>7.9837540000000002</v>
      </c>
      <c r="AV508" s="13">
        <f>Table1[[#This Row],[Total (HRK million)                                ]]*1000000/Table1[[#This Row],[Population 2016]]</f>
        <v>5927.0631031922794</v>
      </c>
      <c r="AW508" s="46">
        <v>6.6977399999999996</v>
      </c>
      <c r="AX508" s="13">
        <f>Table1[[#This Row],[Total (HRK million)                                                        ]]*1000000/Table1[[#This Row],[Population 2016]]</f>
        <v>4972.3385300668151</v>
      </c>
      <c r="AY508" s="82">
        <f>Table1[[#This Row],[Total (HRK million)                                ]]-Table1[[#This Row],[Total (HRK million)                                                        ]]</f>
        <v>1.2860140000000007</v>
      </c>
      <c r="AZ508" s="13">
        <f>Table1[[#This Row],[Total (HRK million)                                                                      ]]*1000000/Table1[[#This Row],[Population 2016]]</f>
        <v>954.72457312546453</v>
      </c>
      <c r="BA508" s="68">
        <v>1400</v>
      </c>
      <c r="BB508" s="52">
        <v>3.46699</v>
      </c>
      <c r="BC508" s="13">
        <f>Table1[[#This Row],[Total (HRK million)                                                           ]]*1000000/Table1[[#This Row],[Population 2015]]</f>
        <v>2476.4214285714284</v>
      </c>
      <c r="BD508" s="52">
        <v>4.7654800000000002</v>
      </c>
      <c r="BE508" s="13">
        <f>Table1[[#This Row],[Total (HRK million) ]]*1000000/Table1[[#This Row],[Population 2015]]</f>
        <v>3403.9142857142856</v>
      </c>
      <c r="BF508" s="82">
        <f>Table1[[#This Row],[Total (HRK million)                                                           ]]-Table1[[#This Row],[Total (HRK million) ]]</f>
        <v>-1.2984900000000001</v>
      </c>
      <c r="BG508" s="13">
        <f>Table1[[#This Row],[Total (HRK million)     ]]*1000000/Table1[[#This Row],[Population 2015]]</f>
        <v>-927.49285714285736</v>
      </c>
      <c r="BH508" s="68">
        <v>1454</v>
      </c>
      <c r="BI508" s="88">
        <v>3.8219590000000001</v>
      </c>
      <c r="BJ508" s="12">
        <f>Table1[[#This Row],[Total (HRK million)                                  ]]*1000000/Table1[[#This Row],[Population 2014]]</f>
        <v>2628.5825309491061</v>
      </c>
      <c r="BK508" s="88">
        <v>3.635777</v>
      </c>
      <c r="BL508" s="12">
        <f>Table1[[#This Row],[Total (HRK million)    ]]*1000000/Table1[[#This Row],[Population 2014]]</f>
        <v>2500.5343878954609</v>
      </c>
      <c r="BM508" s="88">
        <f>Table1[[#This Row],[Total (HRK million)                                  ]]-Table1[[#This Row],[Total (HRK million)    ]]</f>
        <v>0.18618200000000007</v>
      </c>
      <c r="BN508" s="12">
        <f>Table1[[#This Row],[Total (HRK million)      ]]*1000000/Table1[[#This Row],[Population 2014]]</f>
        <v>128.04814305364516</v>
      </c>
      <c r="BO508" s="94">
        <v>5</v>
      </c>
      <c r="BP508" s="53">
        <v>5</v>
      </c>
      <c r="BQ508" s="55">
        <v>5</v>
      </c>
      <c r="BR508" s="26">
        <v>4</v>
      </c>
      <c r="BS508" s="13">
        <v>4</v>
      </c>
      <c r="BT508" s="13">
        <v>3</v>
      </c>
      <c r="BU508" s="13">
        <v>2</v>
      </c>
      <c r="BV508" s="13">
        <v>3</v>
      </c>
      <c r="BW508" s="56">
        <v>0</v>
      </c>
    </row>
    <row r="509" spans="1:75" x14ac:dyDescent="0.25">
      <c r="A509" s="14" t="s">
        <v>607</v>
      </c>
      <c r="B509" s="15" t="s">
        <v>666</v>
      </c>
      <c r="C509" s="15" t="s">
        <v>82</v>
      </c>
      <c r="D509" s="45">
        <v>9614</v>
      </c>
      <c r="E509" s="46">
        <v>64.853263400000003</v>
      </c>
      <c r="F509" s="36">
        <f>Table1[[#This Row],[Total (HRK million)]]*1000000/Table1[[#This Row],[Population 2022]]</f>
        <v>6745.7107759517376</v>
      </c>
      <c r="G509" s="50">
        <v>66.214608049999995</v>
      </c>
      <c r="H509" s="36">
        <f>Table1[[#This Row],[Total (HRK million)                ]]*1000000/Table1[[#This Row],[Population 2022]]</f>
        <v>6887.3110099854375</v>
      </c>
      <c r="I509" s="50">
        <v>-1.3613446499999911</v>
      </c>
      <c r="J509" s="36">
        <f>Table1[[#This Row],[Total (HRK million)                           ]]*1000000/Table1[[#This Row],[Population 2022]]</f>
        <v>-141.60023403369993</v>
      </c>
      <c r="K509" s="45">
        <v>9784</v>
      </c>
      <c r="L509" s="46">
        <v>52.128632000000003</v>
      </c>
      <c r="M509" s="36">
        <f>Table1[[#This Row],[Total (HRK million)  ]]*1000000/Table1[[#This Row],[Population 2021]]</f>
        <v>5327.9468520032706</v>
      </c>
      <c r="N509" s="50">
        <v>62.788088999999999</v>
      </c>
      <c r="O509" s="36">
        <f>Table1[[#This Row],[Total (HRK million)                 ]]*1000000/Table1[[#This Row],[Population 2021]]</f>
        <v>6417.4252861815212</v>
      </c>
      <c r="P509" s="50">
        <v>-10.659457</v>
      </c>
      <c r="Q509" s="36">
        <f>Table1[[#This Row],[Total (HRK million)                            ]]*1000000/Table1[[#This Row],[Population 2021]]</f>
        <v>-1089.4784341782502</v>
      </c>
      <c r="R509" s="64">
        <v>10192</v>
      </c>
      <c r="S509" s="35">
        <v>39.094580000000001</v>
      </c>
      <c r="T509" s="36">
        <f>Table1[[#This Row],[Total (HRK million)   ]]*1000000/Table1[[#This Row],[Population 2020]]</f>
        <v>3835.8104395604396</v>
      </c>
      <c r="U509" s="35">
        <v>48.029119999999999</v>
      </c>
      <c r="V509" s="36">
        <f>Table1[[#This Row],[Total (HRK million)                  ]]*1000000/Table1[[#This Row],[Population 2020]]</f>
        <v>4712.4332810047099</v>
      </c>
      <c r="W509" s="35">
        <f>Table1[[#This Row],[Total (HRK million)   ]]-Table1[[#This Row],[Total (HRK million)                  ]]</f>
        <v>-8.9345399999999984</v>
      </c>
      <c r="X509" s="36">
        <f>Table1[[#This Row],[Total (HRK million)                             ]]*1000000/Table1[[#This Row],[Population 2020]]</f>
        <v>-876.62284144426985</v>
      </c>
      <c r="Y509" s="68">
        <v>10339</v>
      </c>
      <c r="Z509" s="7">
        <v>47.137632000000004</v>
      </c>
      <c r="AA509" s="6">
        <f>Table1[[#This Row],[Total (HRK million)                     ]]*1000000/Table1[[#This Row],[Population 2019                 ]]</f>
        <v>4559.2061127768638</v>
      </c>
      <c r="AB509" s="7">
        <v>51.304955999999997</v>
      </c>
      <c r="AC509" s="6">
        <f>Table1[[#This Row],[Total (HRK million)                                   ]]*1000000/Table1[[#This Row],[Population 2019                 ]]</f>
        <v>4962.2744946319763</v>
      </c>
      <c r="AD509" s="7">
        <f>Table1[[#This Row],[Total (HRK million)                     ]]-Table1[[#This Row],[Total (HRK million)                                   ]]</f>
        <v>-4.1673239999999936</v>
      </c>
      <c r="AE509" s="8">
        <f>Table1[[#This Row],[Total (HRK million)                       ]]*1000000/Table1[[#This Row],[Population 2019                 ]]</f>
        <v>-403.06838185511106</v>
      </c>
      <c r="AF509" s="6">
        <v>10474</v>
      </c>
      <c r="AG509" s="7">
        <v>36.159984000000001</v>
      </c>
      <c r="AH509" s="6">
        <f>Table1[[#This Row],[Total (HRK million)                                 ]]*1000000/Table1[[#This Row],[Population 2018]]</f>
        <v>3452.3566927630322</v>
      </c>
      <c r="AI509" s="7">
        <v>37.857837000000004</v>
      </c>
      <c r="AJ509" s="6">
        <f>Table1[[#This Row],[Total (HRK million)                                     ]]*1000000/Table1[[#This Row],[Population 2018]]</f>
        <v>3614.4583731143784</v>
      </c>
      <c r="AK509" s="7">
        <f>Table1[[#This Row],[Total (HRK million)                                 ]]-Table1[[#This Row],[Total (HRK million)                                     ]]</f>
        <v>-1.6978530000000021</v>
      </c>
      <c r="AL509" s="8">
        <f>Table1[[#This Row],[Total (HRK million)                                      ]]*1000000/Table1[[#This Row],[Population 2018]]</f>
        <v>-162.1016803513464</v>
      </c>
      <c r="AM509" s="9">
        <v>10697</v>
      </c>
      <c r="AN509" s="10">
        <v>24.437982999999999</v>
      </c>
      <c r="AO509" s="11">
        <f>Table1[[#This Row],[Total (HRK million)                                         ]]*1000000/Table1[[#This Row],[Population 2017               ]]</f>
        <v>2284.5641768720202</v>
      </c>
      <c r="AP509" s="10">
        <v>28.001763</v>
      </c>
      <c r="AQ509" s="11">
        <f>Table1[[#This Row],[Total (HRK million)                                          ]]*1000000/Table1[[#This Row],[Population 2017               ]]</f>
        <v>2617.7211367673181</v>
      </c>
      <c r="AR509" s="10">
        <f>Table1[[#This Row],[Total (HRK million)                                         ]]-Table1[[#This Row],[Total (HRK million)                                          ]]</f>
        <v>-3.5637800000000013</v>
      </c>
      <c r="AS509" s="11">
        <f>Table1[[#This Row],[Total (HRK million)                                                  ]]*1000000/Table1[[#This Row],[Population 2017               ]]</f>
        <v>-333.15695989529786</v>
      </c>
      <c r="AT509" s="45">
        <v>10937</v>
      </c>
      <c r="AU509" s="46">
        <v>20.299719</v>
      </c>
      <c r="AV509" s="13">
        <f>Table1[[#This Row],[Total (HRK million)                                ]]*1000000/Table1[[#This Row],[Population 2016]]</f>
        <v>1856.0591569900339</v>
      </c>
      <c r="AW509" s="46">
        <v>22.299813</v>
      </c>
      <c r="AX509" s="13">
        <f>Table1[[#This Row],[Total (HRK million)                                                        ]]*1000000/Table1[[#This Row],[Population 2016]]</f>
        <v>2038.9332540916157</v>
      </c>
      <c r="AY509" s="82">
        <f>Table1[[#This Row],[Total (HRK million)                                ]]-Table1[[#This Row],[Total (HRK million)                                                        ]]</f>
        <v>-2.0000940000000007</v>
      </c>
      <c r="AZ509" s="13">
        <f>Table1[[#This Row],[Total (HRK million)                                                                      ]]*1000000/Table1[[#This Row],[Population 2016]]</f>
        <v>-182.87409710158184</v>
      </c>
      <c r="BA509" s="68">
        <v>11095</v>
      </c>
      <c r="BB509" s="52">
        <v>19.325099000000002</v>
      </c>
      <c r="BC509" s="13">
        <f>Table1[[#This Row],[Total (HRK million)                                                           ]]*1000000/Table1[[#This Row],[Population 2015]]</f>
        <v>1741.7844975214061</v>
      </c>
      <c r="BD509" s="52">
        <v>19.074842</v>
      </c>
      <c r="BE509" s="13">
        <f>Table1[[#This Row],[Total (HRK million) ]]*1000000/Table1[[#This Row],[Population 2015]]</f>
        <v>1719.2286615592609</v>
      </c>
      <c r="BF509" s="82">
        <f>Table1[[#This Row],[Total (HRK million)                                                           ]]-Table1[[#This Row],[Total (HRK million) ]]</f>
        <v>0.25025700000000128</v>
      </c>
      <c r="BG509" s="13">
        <f>Table1[[#This Row],[Total (HRK million)     ]]*1000000/Table1[[#This Row],[Population 2015]]</f>
        <v>22.555835962145228</v>
      </c>
      <c r="BH509" s="68">
        <v>11262</v>
      </c>
      <c r="BI509" s="88">
        <v>20.148240000000001</v>
      </c>
      <c r="BJ509" s="12">
        <f>Table1[[#This Row],[Total (HRK million)                                  ]]*1000000/Table1[[#This Row],[Population 2014]]</f>
        <v>1789.0463505594032</v>
      </c>
      <c r="BK509" s="88">
        <v>20.133607000000001</v>
      </c>
      <c r="BL509" s="12">
        <f>Table1[[#This Row],[Total (HRK million)    ]]*1000000/Table1[[#This Row],[Population 2014]]</f>
        <v>1787.7470253951342</v>
      </c>
      <c r="BM509" s="88">
        <f>Table1[[#This Row],[Total (HRK million)                                  ]]-Table1[[#This Row],[Total (HRK million)    ]]</f>
        <v>1.4632999999999896E-2</v>
      </c>
      <c r="BN509" s="12">
        <f>Table1[[#This Row],[Total (HRK million)      ]]*1000000/Table1[[#This Row],[Population 2014]]</f>
        <v>1.2993251642692147</v>
      </c>
      <c r="BO509" s="94">
        <v>5</v>
      </c>
      <c r="BP509" s="53">
        <v>4</v>
      </c>
      <c r="BQ509" s="55">
        <v>4</v>
      </c>
      <c r="BR509" s="26">
        <v>5</v>
      </c>
      <c r="BS509" s="13">
        <v>5</v>
      </c>
      <c r="BT509" s="13">
        <v>2</v>
      </c>
      <c r="BU509" s="13">
        <v>0</v>
      </c>
      <c r="BV509" s="13">
        <v>1</v>
      </c>
      <c r="BW509" s="56">
        <v>2</v>
      </c>
    </row>
    <row r="510" spans="1:75" x14ac:dyDescent="0.25">
      <c r="A510" s="14" t="s">
        <v>607</v>
      </c>
      <c r="B510" s="15" t="s">
        <v>32</v>
      </c>
      <c r="C510" s="15" t="s">
        <v>32</v>
      </c>
      <c r="D510" s="47">
        <v>43846</v>
      </c>
      <c r="E510" s="46">
        <v>354.47320036000002</v>
      </c>
      <c r="F510" s="36">
        <f>Table1[[#This Row],[Total (HRK million)]]*1000000/Table1[[#This Row],[Population 2022]]</f>
        <v>8084.5048661223373</v>
      </c>
      <c r="G510" s="46">
        <v>401.79033095</v>
      </c>
      <c r="H510" s="36">
        <f>Table1[[#This Row],[Total (HRK million)                ]]*1000000/Table1[[#This Row],[Population 2022]]</f>
        <v>9163.6712801623871</v>
      </c>
      <c r="I510" s="46">
        <v>-47.317130589999977</v>
      </c>
      <c r="J510" s="36">
        <f>Table1[[#This Row],[Total (HRK million)                           ]]*1000000/Table1[[#This Row],[Population 2022]]</f>
        <v>-1079.1664140400487</v>
      </c>
      <c r="K510" s="47">
        <v>43782</v>
      </c>
      <c r="L510" s="46">
        <v>312.09435000000002</v>
      </c>
      <c r="M510" s="36">
        <f>Table1[[#This Row],[Total (HRK million)  ]]*1000000/Table1[[#This Row],[Population 2021]]</f>
        <v>7128.3712484582702</v>
      </c>
      <c r="N510" s="46">
        <v>301.32137699999998</v>
      </c>
      <c r="O510" s="36">
        <f>Table1[[#This Row],[Total (HRK million)                 ]]*1000000/Table1[[#This Row],[Population 2021]]</f>
        <v>6882.3118404823899</v>
      </c>
      <c r="P510" s="46">
        <v>10.772973000000036</v>
      </c>
      <c r="Q510" s="36">
        <f>Table1[[#This Row],[Total (HRK million)                            ]]*1000000/Table1[[#This Row],[Population 2021]]</f>
        <v>246.0594079758813</v>
      </c>
      <c r="R510" s="64">
        <v>46186</v>
      </c>
      <c r="S510" s="35">
        <v>248.451875</v>
      </c>
      <c r="T510" s="36">
        <f>Table1[[#This Row],[Total (HRK million)   ]]*1000000/Table1[[#This Row],[Population 2020]]</f>
        <v>5379.3763261594422</v>
      </c>
      <c r="U510" s="35">
        <v>290.90393999999998</v>
      </c>
      <c r="V510" s="36">
        <f>Table1[[#This Row],[Total (HRK million)                  ]]*1000000/Table1[[#This Row],[Population 2020]]</f>
        <v>6298.5307235958944</v>
      </c>
      <c r="W510" s="35">
        <f>Table1[[#This Row],[Total (HRK million)   ]]-Table1[[#This Row],[Total (HRK million)                  ]]</f>
        <v>-42.452064999999976</v>
      </c>
      <c r="X510" s="36">
        <f>Table1[[#This Row],[Total (HRK million)                             ]]*1000000/Table1[[#This Row],[Population 2020]]</f>
        <v>-919.15439743645209</v>
      </c>
      <c r="Y510" s="68">
        <v>46269</v>
      </c>
      <c r="Z510" s="7">
        <v>264.25417599999997</v>
      </c>
      <c r="AA510" s="6">
        <f>Table1[[#This Row],[Total (HRK million)                     ]]*1000000/Table1[[#This Row],[Population 2019                 ]]</f>
        <v>5711.2575590568194</v>
      </c>
      <c r="AB510" s="7">
        <v>268.51507099999998</v>
      </c>
      <c r="AC510" s="6">
        <f>Table1[[#This Row],[Total (HRK million)                                   ]]*1000000/Table1[[#This Row],[Population 2019                 ]]</f>
        <v>5803.3471871015154</v>
      </c>
      <c r="AD510" s="7">
        <f>Table1[[#This Row],[Total (HRK million)                     ]]-Table1[[#This Row],[Total (HRK million)                                   ]]</f>
        <v>-4.260895000000005</v>
      </c>
      <c r="AE510" s="8">
        <f>Table1[[#This Row],[Total (HRK million)                       ]]*1000000/Table1[[#This Row],[Population 2019                 ]]</f>
        <v>-92.089628044695246</v>
      </c>
      <c r="AF510" s="6">
        <v>45989</v>
      </c>
      <c r="AG510" s="7">
        <v>237.20603700000001</v>
      </c>
      <c r="AH510" s="6">
        <f>Table1[[#This Row],[Total (HRK million)                                 ]]*1000000/Table1[[#This Row],[Population 2018]]</f>
        <v>5157.8863858748828</v>
      </c>
      <c r="AI510" s="7">
        <v>245.85673800000001</v>
      </c>
      <c r="AJ510" s="6">
        <f>Table1[[#This Row],[Total (HRK million)                                     ]]*1000000/Table1[[#This Row],[Population 2018]]</f>
        <v>5345.9900845854445</v>
      </c>
      <c r="AK510" s="7">
        <f>Table1[[#This Row],[Total (HRK million)                                 ]]-Table1[[#This Row],[Total (HRK million)                                     ]]</f>
        <v>-8.650700999999998</v>
      </c>
      <c r="AL510" s="8">
        <f>Table1[[#This Row],[Total (HRK million)                                      ]]*1000000/Table1[[#This Row],[Population 2018]]</f>
        <v>-188.10369871056119</v>
      </c>
      <c r="AM510" s="9">
        <v>45938</v>
      </c>
      <c r="AN510" s="10">
        <v>221.30550500000001</v>
      </c>
      <c r="AO510" s="11">
        <f>Table1[[#This Row],[Total (HRK million)                                         ]]*1000000/Table1[[#This Row],[Population 2017               ]]</f>
        <v>4817.482367538857</v>
      </c>
      <c r="AP510" s="10">
        <v>196.829711</v>
      </c>
      <c r="AQ510" s="11">
        <f>Table1[[#This Row],[Total (HRK million)                                          ]]*1000000/Table1[[#This Row],[Population 2017               ]]</f>
        <v>4284.6817667290697</v>
      </c>
      <c r="AR510" s="10">
        <f>Table1[[#This Row],[Total (HRK million)                                         ]]-Table1[[#This Row],[Total (HRK million)                                          ]]</f>
        <v>24.475794000000008</v>
      </c>
      <c r="AS510" s="11">
        <f>Table1[[#This Row],[Total (HRK million)                                                  ]]*1000000/Table1[[#This Row],[Population 2017               ]]</f>
        <v>532.80060080978728</v>
      </c>
      <c r="AT510" s="45">
        <v>46294</v>
      </c>
      <c r="AU510" s="46">
        <v>228.79523499999999</v>
      </c>
      <c r="AV510" s="13">
        <f>Table1[[#This Row],[Total (HRK million)                                ]]*1000000/Table1[[#This Row],[Population 2016]]</f>
        <v>4942.2222102216274</v>
      </c>
      <c r="AW510" s="46">
        <v>206.23311100000001</v>
      </c>
      <c r="AX510" s="13">
        <f>Table1[[#This Row],[Total (HRK million)                                                        ]]*1000000/Table1[[#This Row],[Population 2016]]</f>
        <v>4454.8561584654599</v>
      </c>
      <c r="AY510" s="82">
        <f>Table1[[#This Row],[Total (HRK million)                                ]]-Table1[[#This Row],[Total (HRK million)                                                        ]]</f>
        <v>22.562123999999983</v>
      </c>
      <c r="AZ510" s="13">
        <f>Table1[[#This Row],[Total (HRK million)                                                                      ]]*1000000/Table1[[#This Row],[Population 2016]]</f>
        <v>487.36605175616671</v>
      </c>
      <c r="BA510" s="68">
        <v>46319</v>
      </c>
      <c r="BB510" s="52">
        <v>212.497095</v>
      </c>
      <c r="BC510" s="13">
        <f>Table1[[#This Row],[Total (HRK million)                                                           ]]*1000000/Table1[[#This Row],[Population 2015]]</f>
        <v>4587.6874500744834</v>
      </c>
      <c r="BD510" s="52">
        <v>205.27160799999999</v>
      </c>
      <c r="BE510" s="13">
        <f>Table1[[#This Row],[Total (HRK million) ]]*1000000/Table1[[#This Row],[Population 2015]]</f>
        <v>4431.6934303417602</v>
      </c>
      <c r="BF510" s="82">
        <f>Table1[[#This Row],[Total (HRK million)                                                           ]]-Table1[[#This Row],[Total (HRK million) ]]</f>
        <v>7.2254870000000153</v>
      </c>
      <c r="BG510" s="13">
        <f>Table1[[#This Row],[Total (HRK million)     ]]*1000000/Table1[[#This Row],[Population 2015]]</f>
        <v>155.99401973272339</v>
      </c>
      <c r="BH510" s="68">
        <v>46476</v>
      </c>
      <c r="BI510" s="88">
        <v>219.946549</v>
      </c>
      <c r="BJ510" s="12">
        <f>Table1[[#This Row],[Total (HRK million)                                  ]]*1000000/Table1[[#This Row],[Population 2014]]</f>
        <v>4732.4758800240988</v>
      </c>
      <c r="BK510" s="88">
        <v>218.05600000000001</v>
      </c>
      <c r="BL510" s="12">
        <f>Table1[[#This Row],[Total (HRK million)    ]]*1000000/Table1[[#This Row],[Population 2014]]</f>
        <v>4691.7979172045789</v>
      </c>
      <c r="BM510" s="88">
        <f>Table1[[#This Row],[Total (HRK million)                                  ]]-Table1[[#This Row],[Total (HRK million)    ]]</f>
        <v>1.8905489999999929</v>
      </c>
      <c r="BN510" s="12">
        <f>Table1[[#This Row],[Total (HRK million)      ]]*1000000/Table1[[#This Row],[Population 2014]]</f>
        <v>40.6779628195196</v>
      </c>
      <c r="BO510" s="94">
        <v>4</v>
      </c>
      <c r="BP510" s="53">
        <v>5</v>
      </c>
      <c r="BQ510" s="55">
        <v>5</v>
      </c>
      <c r="BR510" s="26">
        <v>5</v>
      </c>
      <c r="BS510" s="13">
        <v>5</v>
      </c>
      <c r="BT510" s="13">
        <v>4</v>
      </c>
      <c r="BU510" s="13">
        <v>3</v>
      </c>
      <c r="BV510" s="13">
        <v>4</v>
      </c>
      <c r="BW510" s="56">
        <v>4</v>
      </c>
    </row>
    <row r="511" spans="1:75" x14ac:dyDescent="0.25">
      <c r="A511" s="14" t="s">
        <v>606</v>
      </c>
      <c r="B511" s="15" t="s">
        <v>32</v>
      </c>
      <c r="C511" s="15" t="s">
        <v>126</v>
      </c>
      <c r="D511" s="45">
        <v>158446</v>
      </c>
      <c r="E511" s="44">
        <v>297.19158189000001</v>
      </c>
      <c r="F511" s="40">
        <f>Table1[[#This Row],[Total (HRK million)]]*1000000/Table1[[#This Row],[Population 2022]]</f>
        <v>1875.6647809979424</v>
      </c>
      <c r="G511" s="44">
        <v>288.59854247999999</v>
      </c>
      <c r="H511" s="40">
        <f>Table1[[#This Row],[Total (HRK million)                ]]*1000000/Table1[[#This Row],[Population 2022]]</f>
        <v>1821.4315443747398</v>
      </c>
      <c r="I511" s="44">
        <v>8.5930394099999674</v>
      </c>
      <c r="J511" s="40">
        <f>Table1[[#This Row],[Total (HRK million)                           ]]*1000000/Table1[[#This Row],[Population 2022]]</f>
        <v>54.23323662320265</v>
      </c>
      <c r="K511" s="45">
        <v>159487</v>
      </c>
      <c r="L511" s="44">
        <v>252.716183</v>
      </c>
      <c r="M511" s="40">
        <f>Table1[[#This Row],[Total (HRK million)  ]]*1000000/Table1[[#This Row],[Population 2021]]</f>
        <v>1584.5566284399356</v>
      </c>
      <c r="N511" s="44">
        <v>247.983654</v>
      </c>
      <c r="O511" s="40">
        <f>Table1[[#This Row],[Total (HRK million)                 ]]*1000000/Table1[[#This Row],[Population 2021]]</f>
        <v>1554.8831817013299</v>
      </c>
      <c r="P511" s="44">
        <v>4.7325289999999995</v>
      </c>
      <c r="Q511" s="40">
        <f>Table1[[#This Row],[Total (HRK million)                            ]]*1000000/Table1[[#This Row],[Population 2021]]</f>
        <v>29.673446738605655</v>
      </c>
      <c r="R511" s="65">
        <v>165357</v>
      </c>
      <c r="S511" s="35">
        <v>271.78531700000002</v>
      </c>
      <c r="T511" s="36">
        <f>Table1[[#This Row],[Total (HRK million)   ]]*1000000/Table1[[#This Row],[Population 2020]]</f>
        <v>1643.6275271080149</v>
      </c>
      <c r="U511" s="35">
        <v>249.329576</v>
      </c>
      <c r="V511" s="36">
        <f>Table1[[#This Row],[Total (HRK million)                  ]]*1000000/Table1[[#This Row],[Population 2020]]</f>
        <v>1507.8259523334361</v>
      </c>
      <c r="W511" s="35">
        <f>Table1[[#This Row],[Total (HRK million)   ]]-Table1[[#This Row],[Total (HRK million)                  ]]</f>
        <v>22.455741000000017</v>
      </c>
      <c r="X511" s="36">
        <f>Table1[[#This Row],[Total (HRK million)                             ]]*1000000/Table1[[#This Row],[Population 2020]]</f>
        <v>135.80157477457874</v>
      </c>
      <c r="Y511" s="68">
        <v>166112</v>
      </c>
      <c r="Z511" s="7">
        <v>251.75521000000001</v>
      </c>
      <c r="AA511" s="6">
        <f>Table1[[#This Row],[Total (HRK million)                     ]]*1000000/Table1[[#This Row],[Population 2019                 ]]</f>
        <v>1515.575093912541</v>
      </c>
      <c r="AB511" s="7">
        <v>227.39468500000001</v>
      </c>
      <c r="AC511" s="6">
        <f>Table1[[#This Row],[Total (HRK million)                                   ]]*1000000/Table1[[#This Row],[Population 2019                 ]]</f>
        <v>1368.923888701599</v>
      </c>
      <c r="AD511" s="7">
        <f>Table1[[#This Row],[Total (HRK million)                     ]]-Table1[[#This Row],[Total (HRK million)                                   ]]</f>
        <v>24.360524999999996</v>
      </c>
      <c r="AE511" s="8">
        <f>Table1[[#This Row],[Total (HRK million)                       ]]*1000000/Table1[[#This Row],[Population 2019                 ]]</f>
        <v>146.65120521094198</v>
      </c>
      <c r="AF511" s="6">
        <v>166658</v>
      </c>
      <c r="AG511" s="7">
        <v>203.969639</v>
      </c>
      <c r="AH511" s="6">
        <f>Table1[[#This Row],[Total (HRK million)                                 ]]*1000000/Table1[[#This Row],[Population 2018]]</f>
        <v>1223.8814758367434</v>
      </c>
      <c r="AI511" s="7">
        <v>200.66380899999999</v>
      </c>
      <c r="AJ511" s="6">
        <f>Table1[[#This Row],[Total (HRK million)                                     ]]*1000000/Table1[[#This Row],[Population 2018]]</f>
        <v>1204.0454643641469</v>
      </c>
      <c r="AK511" s="7">
        <f>Table1[[#This Row],[Total (HRK million)                                 ]]-Table1[[#This Row],[Total (HRK million)                                     ]]</f>
        <v>3.3058300000000145</v>
      </c>
      <c r="AL511" s="8">
        <f>Table1[[#This Row],[Total (HRK million)                                      ]]*1000000/Table1[[#This Row],[Population 2018]]</f>
        <v>19.836011472596663</v>
      </c>
      <c r="AM511" s="17">
        <v>167768</v>
      </c>
      <c r="AN511" s="10">
        <v>211.052651</v>
      </c>
      <c r="AO511" s="24">
        <f>Table1[[#This Row],[Total (HRK million)                                         ]]*1000000/Table1[[#This Row],[Population 2017               ]]</f>
        <v>1258.0030220304229</v>
      </c>
      <c r="AP511" s="10">
        <v>213.00262000000001</v>
      </c>
      <c r="AQ511" s="11">
        <f>Table1[[#This Row],[Total (HRK million)                                          ]]*1000000/Table1[[#This Row],[Population 2017               ]]</f>
        <v>1269.6260311859235</v>
      </c>
      <c r="AR511" s="10">
        <f>Table1[[#This Row],[Total (HRK million)                                         ]]-Table1[[#This Row],[Total (HRK million)                                          ]]</f>
        <v>-1.9499690000000101</v>
      </c>
      <c r="AS511" s="11">
        <f>Table1[[#This Row],[Total (HRK million)                                                  ]]*1000000/Table1[[#This Row],[Population 2017               ]]</f>
        <v>-11.623009155500514</v>
      </c>
      <c r="AT511" s="45">
        <v>169805</v>
      </c>
      <c r="AU511" s="46">
        <v>185.382542</v>
      </c>
      <c r="AV511" s="13">
        <f>Table1[[#This Row],[Total (HRK million)                                ]]*1000000/Table1[[#This Row],[Population 2016]]</f>
        <v>1091.7378286858454</v>
      </c>
      <c r="AW511" s="46">
        <v>188.734466</v>
      </c>
      <c r="AX511" s="13">
        <f>Table1[[#This Row],[Total (HRK million)                                                        ]]*1000000/Table1[[#This Row],[Population 2016]]</f>
        <v>1111.4776714466593</v>
      </c>
      <c r="AY511" s="82">
        <f>Table1[[#This Row],[Total (HRK million)                                ]]-Table1[[#This Row],[Total (HRK million)                                                        ]]</f>
        <v>-3.3519239999999968</v>
      </c>
      <c r="AZ511" s="13">
        <f>Table1[[#This Row],[Total (HRK million)                                                                      ]]*1000000/Table1[[#This Row],[Population 2016]]</f>
        <v>-19.739842760813854</v>
      </c>
      <c r="BA511" s="68">
        <v>171320</v>
      </c>
      <c r="BB511" s="52">
        <v>202.41218799999999</v>
      </c>
      <c r="BC511" s="13">
        <f>Table1[[#This Row],[Total (HRK million)                                                           ]]*1000000/Table1[[#This Row],[Population 2015]]</f>
        <v>1181.4860378239553</v>
      </c>
      <c r="BD511" s="52">
        <v>199.67538999999999</v>
      </c>
      <c r="BE511" s="13">
        <f>Table1[[#This Row],[Total (HRK million) ]]*1000000/Table1[[#This Row],[Population 2015]]</f>
        <v>1165.5112654681297</v>
      </c>
      <c r="BF511" s="82">
        <f>Table1[[#This Row],[Total (HRK million)                                                           ]]-Table1[[#This Row],[Total (HRK million) ]]</f>
        <v>2.7367979999999932</v>
      </c>
      <c r="BG511" s="13">
        <f>Table1[[#This Row],[Total (HRK million)     ]]*1000000/Table1[[#This Row],[Population 2015]]</f>
        <v>15.974772355825316</v>
      </c>
      <c r="BH511" s="68">
        <v>172775</v>
      </c>
      <c r="BI511" s="88">
        <v>219.94089199999999</v>
      </c>
      <c r="BJ511" s="12">
        <f>Table1[[#This Row],[Total (HRK million)                                  ]]*1000000/Table1[[#This Row],[Population 2014]]</f>
        <v>1272.9902590073796</v>
      </c>
      <c r="BK511" s="88">
        <v>197.83152799999999</v>
      </c>
      <c r="BL511" s="12">
        <f>Table1[[#This Row],[Total (HRK million)    ]]*1000000/Table1[[#This Row],[Population 2014]]</f>
        <v>1145.0240370423962</v>
      </c>
      <c r="BM511" s="88">
        <f>Table1[[#This Row],[Total (HRK million)                                  ]]-Table1[[#This Row],[Total (HRK million)    ]]</f>
        <v>22.109363999999999</v>
      </c>
      <c r="BN511" s="12">
        <f>Table1[[#This Row],[Total (HRK million)      ]]*1000000/Table1[[#This Row],[Population 2014]]</f>
        <v>127.96622196498336</v>
      </c>
      <c r="BO511" s="94">
        <v>5</v>
      </c>
      <c r="BP511" s="53">
        <v>5</v>
      </c>
      <c r="BQ511" s="55">
        <v>5</v>
      </c>
      <c r="BR511" s="26">
        <v>5</v>
      </c>
      <c r="BS511" s="13">
        <v>5</v>
      </c>
      <c r="BT511" s="13">
        <v>5</v>
      </c>
      <c r="BU511" s="13">
        <v>5</v>
      </c>
      <c r="BV511" s="13">
        <v>5</v>
      </c>
      <c r="BW511" s="56">
        <v>5</v>
      </c>
    </row>
    <row r="512" spans="1:75" x14ac:dyDescent="0.25">
      <c r="A512" s="14" t="s">
        <v>607</v>
      </c>
      <c r="B512" s="15" t="s">
        <v>32</v>
      </c>
      <c r="C512" s="15" t="s">
        <v>33</v>
      </c>
      <c r="D512" s="45">
        <v>5542</v>
      </c>
      <c r="E512" s="44">
        <v>21.060809500000001</v>
      </c>
      <c r="F512" s="40">
        <f>Table1[[#This Row],[Total (HRK million)]]*1000000/Table1[[#This Row],[Population 2022]]</f>
        <v>3800.2182425117285</v>
      </c>
      <c r="G512" s="44">
        <v>18.386580500000001</v>
      </c>
      <c r="H512" s="40">
        <f>Table1[[#This Row],[Total (HRK million)                ]]*1000000/Table1[[#This Row],[Population 2022]]</f>
        <v>3317.679628293035</v>
      </c>
      <c r="I512" s="44">
        <v>2.674229</v>
      </c>
      <c r="J512" s="40">
        <f>Table1[[#This Row],[Total (HRK million)                           ]]*1000000/Table1[[#This Row],[Population 2022]]</f>
        <v>482.53861421869362</v>
      </c>
      <c r="K512" s="45">
        <v>5537</v>
      </c>
      <c r="L512" s="44">
        <v>16.222246999999999</v>
      </c>
      <c r="M512" s="40">
        <f>Table1[[#This Row],[Total (HRK million)  ]]*1000000/Table1[[#This Row],[Population 2021]]</f>
        <v>2929.7899584612605</v>
      </c>
      <c r="N512" s="44">
        <v>21.318467999999999</v>
      </c>
      <c r="O512" s="40">
        <f>Table1[[#This Row],[Total (HRK million)                 ]]*1000000/Table1[[#This Row],[Population 2021]]</f>
        <v>3850.1838540726026</v>
      </c>
      <c r="P512" s="44">
        <v>-5.0962209999999999</v>
      </c>
      <c r="Q512" s="40">
        <f>Table1[[#This Row],[Total (HRK million)                            ]]*1000000/Table1[[#This Row],[Population 2021]]</f>
        <v>-920.39389561134192</v>
      </c>
      <c r="R512" s="64">
        <v>5629</v>
      </c>
      <c r="S512" s="35">
        <v>17.246051000000001</v>
      </c>
      <c r="T512" s="36">
        <f>Table1[[#This Row],[Total (HRK million)   ]]*1000000/Table1[[#This Row],[Population 2020]]</f>
        <v>3063.7859300053296</v>
      </c>
      <c r="U512" s="35">
        <v>15.301088</v>
      </c>
      <c r="V512" s="36">
        <f>Table1[[#This Row],[Total (HRK million)                  ]]*1000000/Table1[[#This Row],[Population 2020]]</f>
        <v>2718.2604370225617</v>
      </c>
      <c r="W512" s="35">
        <f>Table1[[#This Row],[Total (HRK million)   ]]-Table1[[#This Row],[Total (HRK million)                  ]]</f>
        <v>1.9449630000000013</v>
      </c>
      <c r="X512" s="36">
        <f>Table1[[#This Row],[Total (HRK million)                             ]]*1000000/Table1[[#This Row],[Population 2020]]</f>
        <v>345.52549298276807</v>
      </c>
      <c r="Y512" s="68">
        <v>5729</v>
      </c>
      <c r="Z512" s="7">
        <v>19.421043000000001</v>
      </c>
      <c r="AA512" s="6">
        <f>Table1[[#This Row],[Total (HRK million)                     ]]*1000000/Table1[[#This Row],[Population 2019                 ]]</f>
        <v>3389.9533950078549</v>
      </c>
      <c r="AB512" s="7">
        <v>20.726208</v>
      </c>
      <c r="AC512" s="6">
        <f>Table1[[#This Row],[Total (HRK million)                                   ]]*1000000/Table1[[#This Row],[Population 2019                 ]]</f>
        <v>3617.770640600454</v>
      </c>
      <c r="AD512" s="7">
        <f>Table1[[#This Row],[Total (HRK million)                     ]]-Table1[[#This Row],[Total (HRK million)                                   ]]</f>
        <v>-1.3051649999999988</v>
      </c>
      <c r="AE512" s="8">
        <f>Table1[[#This Row],[Total (HRK million)                       ]]*1000000/Table1[[#This Row],[Population 2019                 ]]</f>
        <v>-227.81724559259885</v>
      </c>
      <c r="AF512" s="6">
        <v>5849</v>
      </c>
      <c r="AG512" s="7">
        <v>17.800663</v>
      </c>
      <c r="AH512" s="6">
        <f>Table1[[#This Row],[Total (HRK million)                                 ]]*1000000/Table1[[#This Row],[Population 2018]]</f>
        <v>3043.3686100188065</v>
      </c>
      <c r="AI512" s="7">
        <v>17.022155000000001</v>
      </c>
      <c r="AJ512" s="6">
        <f>Table1[[#This Row],[Total (HRK million)                                     ]]*1000000/Table1[[#This Row],[Population 2018]]</f>
        <v>2910.2675671054881</v>
      </c>
      <c r="AK512" s="7">
        <f>Table1[[#This Row],[Total (HRK million)                                 ]]-Table1[[#This Row],[Total (HRK million)                                     ]]</f>
        <v>0.77850799999999865</v>
      </c>
      <c r="AL512" s="8">
        <f>Table1[[#This Row],[Total (HRK million)                                      ]]*1000000/Table1[[#This Row],[Population 2018]]</f>
        <v>133.10104291331828</v>
      </c>
      <c r="AM512" s="9">
        <v>5915</v>
      </c>
      <c r="AN512" s="10">
        <v>11.402393</v>
      </c>
      <c r="AO512" s="11">
        <f>Table1[[#This Row],[Total (HRK million)                                         ]]*1000000/Table1[[#This Row],[Population 2017               ]]</f>
        <v>1927.7080304311073</v>
      </c>
      <c r="AP512" s="10">
        <v>8.9316659999999999</v>
      </c>
      <c r="AQ512" s="11">
        <f>Table1[[#This Row],[Total (HRK million)                                          ]]*1000000/Table1[[#This Row],[Population 2017               ]]</f>
        <v>1510.0027049873204</v>
      </c>
      <c r="AR512" s="10">
        <f>Table1[[#This Row],[Total (HRK million)                                         ]]-Table1[[#This Row],[Total (HRK million)                                          ]]</f>
        <v>2.4707270000000001</v>
      </c>
      <c r="AS512" s="11">
        <f>Table1[[#This Row],[Total (HRK million)                                                  ]]*1000000/Table1[[#This Row],[Population 2017               ]]</f>
        <v>417.70532544378699</v>
      </c>
      <c r="AT512" s="45">
        <v>6020</v>
      </c>
      <c r="AU512" s="46">
        <v>13.013737000000001</v>
      </c>
      <c r="AV512" s="13">
        <f>Table1[[#This Row],[Total (HRK million)                                ]]*1000000/Table1[[#This Row],[Population 2016]]</f>
        <v>2161.7503322259136</v>
      </c>
      <c r="AW512" s="46">
        <v>11.34262</v>
      </c>
      <c r="AX512" s="13">
        <f>Table1[[#This Row],[Total (HRK million)                                                        ]]*1000000/Table1[[#This Row],[Population 2016]]</f>
        <v>1884.156146179402</v>
      </c>
      <c r="AY512" s="82">
        <f>Table1[[#This Row],[Total (HRK million)                                ]]-Table1[[#This Row],[Total (HRK million)                                                        ]]</f>
        <v>1.6711170000000006</v>
      </c>
      <c r="AZ512" s="13">
        <f>Table1[[#This Row],[Total (HRK million)                                                                      ]]*1000000/Table1[[#This Row],[Population 2016]]</f>
        <v>277.59418604651177</v>
      </c>
      <c r="BA512" s="68">
        <v>6120</v>
      </c>
      <c r="BB512" s="52">
        <v>10.622456</v>
      </c>
      <c r="BC512" s="13">
        <f>Table1[[#This Row],[Total (HRK million)                                                           ]]*1000000/Table1[[#This Row],[Population 2015]]</f>
        <v>1735.6954248366012</v>
      </c>
      <c r="BD512" s="52">
        <v>11.650643000000001</v>
      </c>
      <c r="BE512" s="13">
        <f>Table1[[#This Row],[Total (HRK million) ]]*1000000/Table1[[#This Row],[Population 2015]]</f>
        <v>1903.6998366013072</v>
      </c>
      <c r="BF512" s="82">
        <f>Table1[[#This Row],[Total (HRK million)                                                           ]]-Table1[[#This Row],[Total (HRK million) ]]</f>
        <v>-1.0281870000000009</v>
      </c>
      <c r="BG512" s="13">
        <f>Table1[[#This Row],[Total (HRK million)     ]]*1000000/Table1[[#This Row],[Population 2015]]</f>
        <v>-168.00441176470602</v>
      </c>
      <c r="BH512" s="68">
        <v>6237</v>
      </c>
      <c r="BI512" s="88">
        <v>11.266519000000001</v>
      </c>
      <c r="BJ512" s="12">
        <f>Table1[[#This Row],[Total (HRK million)                                  ]]*1000000/Table1[[#This Row],[Population 2014]]</f>
        <v>1806.4003527336861</v>
      </c>
      <c r="BK512" s="88">
        <v>11.271710000000001</v>
      </c>
      <c r="BL512" s="12">
        <f>Table1[[#This Row],[Total (HRK million)    ]]*1000000/Table1[[#This Row],[Population 2014]]</f>
        <v>1807.2326438993105</v>
      </c>
      <c r="BM512" s="88">
        <f>Table1[[#This Row],[Total (HRK million)                                  ]]-Table1[[#This Row],[Total (HRK million)    ]]</f>
        <v>-5.1909999999999457E-3</v>
      </c>
      <c r="BN512" s="12">
        <f>Table1[[#This Row],[Total (HRK million)      ]]*1000000/Table1[[#This Row],[Population 2014]]</f>
        <v>-0.83229116562449024</v>
      </c>
      <c r="BO512" s="94">
        <v>5</v>
      </c>
      <c r="BP512" s="53">
        <v>5</v>
      </c>
      <c r="BQ512" s="55">
        <v>5</v>
      </c>
      <c r="BR512" s="26">
        <v>5</v>
      </c>
      <c r="BS512" s="13">
        <v>5</v>
      </c>
      <c r="BT512" s="13">
        <v>5</v>
      </c>
      <c r="BU512" s="13">
        <v>4</v>
      </c>
      <c r="BV512" s="13">
        <v>3</v>
      </c>
      <c r="BW512" s="56">
        <v>3</v>
      </c>
    </row>
    <row r="513" spans="1:75" x14ac:dyDescent="0.25">
      <c r="A513" s="14" t="s">
        <v>608</v>
      </c>
      <c r="B513" s="15" t="s">
        <v>663</v>
      </c>
      <c r="C513" s="15" t="s">
        <v>527</v>
      </c>
      <c r="D513" s="47">
        <v>3748</v>
      </c>
      <c r="E513" s="46">
        <v>15.62755136</v>
      </c>
      <c r="F513" s="36">
        <f>Table1[[#This Row],[Total (HRK million)]]*1000000/Table1[[#This Row],[Population 2022]]</f>
        <v>4169.5708004268945</v>
      </c>
      <c r="G513" s="46">
        <v>15.164431310000001</v>
      </c>
      <c r="H513" s="36">
        <f>Table1[[#This Row],[Total (HRK million)                ]]*1000000/Table1[[#This Row],[Population 2022]]</f>
        <v>4046.0062193169692</v>
      </c>
      <c r="I513" s="46">
        <v>0.4631200499999989</v>
      </c>
      <c r="J513" s="36">
        <f>Table1[[#This Row],[Total (HRK million)                           ]]*1000000/Table1[[#This Row],[Population 2022]]</f>
        <v>123.564581109925</v>
      </c>
      <c r="K513" s="47">
        <v>3772</v>
      </c>
      <c r="L513" s="46">
        <v>13.540907000000001</v>
      </c>
      <c r="M513" s="36">
        <f>Table1[[#This Row],[Total (HRK million)  ]]*1000000/Table1[[#This Row],[Population 2021]]</f>
        <v>3589.8480911983033</v>
      </c>
      <c r="N513" s="46">
        <v>12.978960000000001</v>
      </c>
      <c r="O513" s="36">
        <f>Table1[[#This Row],[Total (HRK million)                 ]]*1000000/Table1[[#This Row],[Population 2021]]</f>
        <v>3440.8695652173915</v>
      </c>
      <c r="P513" s="46">
        <v>0.56194699999999997</v>
      </c>
      <c r="Q513" s="36">
        <f>Table1[[#This Row],[Total (HRK million)                            ]]*1000000/Table1[[#This Row],[Population 2021]]</f>
        <v>148.978525980912</v>
      </c>
      <c r="R513" s="64">
        <v>3933</v>
      </c>
      <c r="S513" s="35">
        <v>14.589213000000001</v>
      </c>
      <c r="T513" s="36">
        <f>Table1[[#This Row],[Total (HRK million)   ]]*1000000/Table1[[#This Row],[Population 2020]]</f>
        <v>3709.4363081617084</v>
      </c>
      <c r="U513" s="35">
        <v>13.271912</v>
      </c>
      <c r="V513" s="36">
        <f>Table1[[#This Row],[Total (HRK million)                  ]]*1000000/Table1[[#This Row],[Population 2020]]</f>
        <v>3374.5008899059244</v>
      </c>
      <c r="W513" s="35">
        <f>Table1[[#This Row],[Total (HRK million)   ]]-Table1[[#This Row],[Total (HRK million)                  ]]</f>
        <v>1.3173010000000005</v>
      </c>
      <c r="X513" s="36">
        <f>Table1[[#This Row],[Total (HRK million)                             ]]*1000000/Table1[[#This Row],[Population 2020]]</f>
        <v>334.9354182557845</v>
      </c>
      <c r="Y513" s="68">
        <v>3948</v>
      </c>
      <c r="Z513" s="7">
        <v>13.794003</v>
      </c>
      <c r="AA513" s="6">
        <f>Table1[[#This Row],[Total (HRK million)                     ]]*1000000/Table1[[#This Row],[Population 2019                 ]]</f>
        <v>3493.9217325227964</v>
      </c>
      <c r="AB513" s="7">
        <v>14.655023</v>
      </c>
      <c r="AC513" s="6">
        <f>Table1[[#This Row],[Total (HRK million)                                   ]]*1000000/Table1[[#This Row],[Population 2019                 ]]</f>
        <v>3712.0119047619046</v>
      </c>
      <c r="AD513" s="7">
        <f>Table1[[#This Row],[Total (HRK million)                     ]]-Table1[[#This Row],[Total (HRK million)                                   ]]</f>
        <v>-0.8610199999999999</v>
      </c>
      <c r="AE513" s="8">
        <f>Table1[[#This Row],[Total (HRK million)                       ]]*1000000/Table1[[#This Row],[Population 2019                 ]]</f>
        <v>-218.09017223910837</v>
      </c>
      <c r="AF513" s="6">
        <v>3972</v>
      </c>
      <c r="AG513" s="7">
        <v>11.545261</v>
      </c>
      <c r="AH513" s="6">
        <f>Table1[[#This Row],[Total (HRK million)                                 ]]*1000000/Table1[[#This Row],[Population 2018]]</f>
        <v>2906.6618831822761</v>
      </c>
      <c r="AI513" s="7">
        <v>8.9538879999999992</v>
      </c>
      <c r="AJ513" s="6">
        <f>Table1[[#This Row],[Total (HRK million)                                     ]]*1000000/Table1[[#This Row],[Population 2018]]</f>
        <v>2254.2517623363547</v>
      </c>
      <c r="AK513" s="7">
        <f>Table1[[#This Row],[Total (HRK million)                                 ]]-Table1[[#This Row],[Total (HRK million)                                     ]]</f>
        <v>2.5913730000000008</v>
      </c>
      <c r="AL513" s="8">
        <f>Table1[[#This Row],[Total (HRK million)                                      ]]*1000000/Table1[[#This Row],[Population 2018]]</f>
        <v>652.41012084592171</v>
      </c>
      <c r="AM513" s="9">
        <v>4030</v>
      </c>
      <c r="AN513" s="10">
        <v>9.7237259999999992</v>
      </c>
      <c r="AO513" s="11">
        <f>Table1[[#This Row],[Total (HRK million)                                         ]]*1000000/Table1[[#This Row],[Population 2017               ]]</f>
        <v>2412.83523573201</v>
      </c>
      <c r="AP513" s="10">
        <v>9.3962719999999997</v>
      </c>
      <c r="AQ513" s="11">
        <f>Table1[[#This Row],[Total (HRK million)                                          ]]*1000000/Table1[[#This Row],[Population 2017               ]]</f>
        <v>2331.581141439206</v>
      </c>
      <c r="AR513" s="10">
        <f>Table1[[#This Row],[Total (HRK million)                                         ]]-Table1[[#This Row],[Total (HRK million)                                          ]]</f>
        <v>0.32745399999999947</v>
      </c>
      <c r="AS513" s="11">
        <f>Table1[[#This Row],[Total (HRK million)                                                  ]]*1000000/Table1[[#This Row],[Population 2017               ]]</f>
        <v>81.254094292803842</v>
      </c>
      <c r="AT513" s="45">
        <v>4024</v>
      </c>
      <c r="AU513" s="46">
        <v>9.0246049999999993</v>
      </c>
      <c r="AV513" s="13">
        <f>Table1[[#This Row],[Total (HRK million)                                ]]*1000000/Table1[[#This Row],[Population 2016]]</f>
        <v>2242.6950795228627</v>
      </c>
      <c r="AW513" s="46">
        <v>9.1012330000000006</v>
      </c>
      <c r="AX513" s="13">
        <f>Table1[[#This Row],[Total (HRK million)                                                        ]]*1000000/Table1[[#This Row],[Population 2016]]</f>
        <v>2261.73782306163</v>
      </c>
      <c r="AY513" s="82">
        <f>Table1[[#This Row],[Total (HRK million)                                ]]-Table1[[#This Row],[Total (HRK million)                                                        ]]</f>
        <v>-7.6628000000001251E-2</v>
      </c>
      <c r="AZ513" s="13">
        <f>Table1[[#This Row],[Total (HRK million)                                                                      ]]*1000000/Table1[[#This Row],[Population 2016]]</f>
        <v>-19.042743538767706</v>
      </c>
      <c r="BA513" s="68">
        <v>4049</v>
      </c>
      <c r="BB513" s="52">
        <v>9.9591980000000007</v>
      </c>
      <c r="BC513" s="13">
        <f>Table1[[#This Row],[Total (HRK million)                                                           ]]*1000000/Table1[[#This Row],[Population 2015]]</f>
        <v>2459.6685601383056</v>
      </c>
      <c r="BD513" s="52">
        <v>9.3327019999999994</v>
      </c>
      <c r="BE513" s="13">
        <f>Table1[[#This Row],[Total (HRK million) ]]*1000000/Table1[[#This Row],[Population 2015]]</f>
        <v>2304.9399851815265</v>
      </c>
      <c r="BF513" s="82">
        <f>Table1[[#This Row],[Total (HRK million)                                                           ]]-Table1[[#This Row],[Total (HRK million) ]]</f>
        <v>0.62649600000000127</v>
      </c>
      <c r="BG513" s="13">
        <f>Table1[[#This Row],[Total (HRK million)     ]]*1000000/Table1[[#This Row],[Population 2015]]</f>
        <v>154.72857495677977</v>
      </c>
      <c r="BH513" s="68">
        <v>4067</v>
      </c>
      <c r="BI513" s="88">
        <v>11.449393000000001</v>
      </c>
      <c r="BJ513" s="12">
        <f>Table1[[#This Row],[Total (HRK million)                                  ]]*1000000/Table1[[#This Row],[Population 2014]]</f>
        <v>2815.1937546102777</v>
      </c>
      <c r="BK513" s="88">
        <v>9.2289849999999998</v>
      </c>
      <c r="BL513" s="12">
        <f>Table1[[#This Row],[Total (HRK million)    ]]*1000000/Table1[[#This Row],[Population 2014]]</f>
        <v>2269.2365379886896</v>
      </c>
      <c r="BM513" s="88">
        <f>Table1[[#This Row],[Total (HRK million)                                  ]]-Table1[[#This Row],[Total (HRK million)    ]]</f>
        <v>2.2204080000000008</v>
      </c>
      <c r="BN513" s="12">
        <f>Table1[[#This Row],[Total (HRK million)      ]]*1000000/Table1[[#This Row],[Population 2014]]</f>
        <v>545.9572166215886</v>
      </c>
      <c r="BO513" s="94">
        <v>4</v>
      </c>
      <c r="BP513" s="53">
        <v>5</v>
      </c>
      <c r="BQ513" s="55">
        <v>4</v>
      </c>
      <c r="BR513" s="26">
        <v>1</v>
      </c>
      <c r="BS513" s="13">
        <v>1</v>
      </c>
      <c r="BT513" s="13">
        <v>5</v>
      </c>
      <c r="BU513" s="13">
        <v>1</v>
      </c>
      <c r="BV513" s="13">
        <v>0</v>
      </c>
      <c r="BW513" s="56">
        <v>3</v>
      </c>
    </row>
    <row r="514" spans="1:75" x14ac:dyDescent="0.25">
      <c r="A514" s="14" t="s">
        <v>608</v>
      </c>
      <c r="B514" s="15" t="s">
        <v>673</v>
      </c>
      <c r="C514" s="15" t="s">
        <v>330</v>
      </c>
      <c r="D514" s="45">
        <v>4381</v>
      </c>
      <c r="E514" s="44">
        <v>20.477450000000001</v>
      </c>
      <c r="F514" s="40">
        <f>Table1[[#This Row],[Total (HRK million)]]*1000000/Table1[[#This Row],[Population 2022]]</f>
        <v>4674.149737502853</v>
      </c>
      <c r="G514" s="44">
        <v>20.438488</v>
      </c>
      <c r="H514" s="40">
        <f>Table1[[#This Row],[Total (HRK million)                ]]*1000000/Table1[[#This Row],[Population 2022]]</f>
        <v>4665.2563341702808</v>
      </c>
      <c r="I514" s="44">
        <v>3.8961999999999997E-2</v>
      </c>
      <c r="J514" s="40">
        <f>Table1[[#This Row],[Total (HRK million)                           ]]*1000000/Table1[[#This Row],[Population 2022]]</f>
        <v>8.893403332572472</v>
      </c>
      <c r="K514" s="45">
        <v>4502</v>
      </c>
      <c r="L514" s="44">
        <v>15.020823</v>
      </c>
      <c r="M514" s="40">
        <f>Table1[[#This Row],[Total (HRK million)  ]]*1000000/Table1[[#This Row],[Population 2021]]</f>
        <v>3336.4777876499334</v>
      </c>
      <c r="N514" s="44">
        <v>15.226716</v>
      </c>
      <c r="O514" s="40">
        <f>Table1[[#This Row],[Total (HRK million)                 ]]*1000000/Table1[[#This Row],[Population 2021]]</f>
        <v>3382.2114615726346</v>
      </c>
      <c r="P514" s="44">
        <v>-0.20589299999999966</v>
      </c>
      <c r="Q514" s="40">
        <f>Table1[[#This Row],[Total (HRK million)                            ]]*1000000/Table1[[#This Row],[Population 2021]]</f>
        <v>-45.733673922700945</v>
      </c>
      <c r="R514" s="64">
        <v>4684</v>
      </c>
      <c r="S514" s="35">
        <v>20.476102000000001</v>
      </c>
      <c r="T514" s="36">
        <f>Table1[[#This Row],[Total (HRK million)   ]]*1000000/Table1[[#This Row],[Population 2020]]</f>
        <v>4371.4991460290348</v>
      </c>
      <c r="U514" s="35">
        <v>19.414805000000001</v>
      </c>
      <c r="V514" s="36">
        <f>Table1[[#This Row],[Total (HRK million)                  ]]*1000000/Table1[[#This Row],[Population 2020]]</f>
        <v>4144.9199402220329</v>
      </c>
      <c r="W514" s="35">
        <f>Table1[[#This Row],[Total (HRK million)   ]]-Table1[[#This Row],[Total (HRK million)                  ]]</f>
        <v>1.0612969999999997</v>
      </c>
      <c r="X514" s="36">
        <f>Table1[[#This Row],[Total (HRK million)                             ]]*1000000/Table1[[#This Row],[Population 2020]]</f>
        <v>226.57920580700252</v>
      </c>
      <c r="Y514" s="68">
        <v>4770</v>
      </c>
      <c r="Z514" s="7">
        <v>14.659179999999999</v>
      </c>
      <c r="AA514" s="6">
        <f>Table1[[#This Row],[Total (HRK million)                     ]]*1000000/Table1[[#This Row],[Population 2019                 ]]</f>
        <v>3073.2033542976937</v>
      </c>
      <c r="AB514" s="7">
        <v>17.357541000000001</v>
      </c>
      <c r="AC514" s="6">
        <f>Table1[[#This Row],[Total (HRK million)                                   ]]*1000000/Table1[[#This Row],[Population 2019                 ]]</f>
        <v>3638.8974842767298</v>
      </c>
      <c r="AD514" s="7">
        <f>Table1[[#This Row],[Total (HRK million)                     ]]-Table1[[#This Row],[Total (HRK million)                                   ]]</f>
        <v>-2.698361000000002</v>
      </c>
      <c r="AE514" s="8">
        <f>Table1[[#This Row],[Total (HRK million)                       ]]*1000000/Table1[[#This Row],[Population 2019                 ]]</f>
        <v>-565.69412997903601</v>
      </c>
      <c r="AF514" s="6">
        <v>4875</v>
      </c>
      <c r="AG514" s="7">
        <v>14.883507</v>
      </c>
      <c r="AH514" s="6">
        <f>Table1[[#This Row],[Total (HRK million)                                 ]]*1000000/Table1[[#This Row],[Population 2018]]</f>
        <v>3053.0270769230769</v>
      </c>
      <c r="AI514" s="7">
        <v>13.154541999999999</v>
      </c>
      <c r="AJ514" s="6">
        <f>Table1[[#This Row],[Total (HRK million)                                     ]]*1000000/Table1[[#This Row],[Population 2018]]</f>
        <v>2698.3675897435896</v>
      </c>
      <c r="AK514" s="7">
        <f>Table1[[#This Row],[Total (HRK million)                                 ]]-Table1[[#This Row],[Total (HRK million)                                     ]]</f>
        <v>1.7289650000000005</v>
      </c>
      <c r="AL514" s="8">
        <f>Table1[[#This Row],[Total (HRK million)                                      ]]*1000000/Table1[[#This Row],[Population 2018]]</f>
        <v>354.65948717948726</v>
      </c>
      <c r="AM514" s="9">
        <v>5004</v>
      </c>
      <c r="AN514" s="10">
        <v>8.9690899999999996</v>
      </c>
      <c r="AO514" s="11">
        <f>Table1[[#This Row],[Total (HRK million)                                         ]]*1000000/Table1[[#This Row],[Population 2017               ]]</f>
        <v>1792.3840927258193</v>
      </c>
      <c r="AP514" s="10">
        <v>10.244888</v>
      </c>
      <c r="AQ514" s="11">
        <f>Table1[[#This Row],[Total (HRK million)                                          ]]*1000000/Table1[[#This Row],[Population 2017               ]]</f>
        <v>2047.339728217426</v>
      </c>
      <c r="AR514" s="10">
        <f>Table1[[#This Row],[Total (HRK million)                                         ]]-Table1[[#This Row],[Total (HRK million)                                          ]]</f>
        <v>-1.275798</v>
      </c>
      <c r="AS514" s="11">
        <f>Table1[[#This Row],[Total (HRK million)                                                  ]]*1000000/Table1[[#This Row],[Population 2017               ]]</f>
        <v>-254.95563549160673</v>
      </c>
      <c r="AT514" s="45">
        <v>5146</v>
      </c>
      <c r="AU514" s="46">
        <v>9.7488969999999995</v>
      </c>
      <c r="AV514" s="13">
        <f>Table1[[#This Row],[Total (HRK million)                                ]]*1000000/Table1[[#This Row],[Population 2016]]</f>
        <v>1894.4611348620288</v>
      </c>
      <c r="AW514" s="46">
        <v>9.02989</v>
      </c>
      <c r="AX514" s="13">
        <f>Table1[[#This Row],[Total (HRK million)                                                        ]]*1000000/Table1[[#This Row],[Population 2016]]</f>
        <v>1754.7396035755926</v>
      </c>
      <c r="AY514" s="82">
        <f>Table1[[#This Row],[Total (HRK million)                                ]]-Table1[[#This Row],[Total (HRK million)                                                        ]]</f>
        <v>0.71900699999999951</v>
      </c>
      <c r="AZ514" s="13">
        <f>Table1[[#This Row],[Total (HRK million)                                                                      ]]*1000000/Table1[[#This Row],[Population 2016]]</f>
        <v>139.72153128643598</v>
      </c>
      <c r="BA514" s="68">
        <v>5280</v>
      </c>
      <c r="BB514" s="52">
        <v>8.5472450000000002</v>
      </c>
      <c r="BC514" s="13">
        <f>Table1[[#This Row],[Total (HRK million)                                                           ]]*1000000/Table1[[#This Row],[Population 2015]]</f>
        <v>1618.7964015151515</v>
      </c>
      <c r="BD514" s="52">
        <v>7.4713500000000002</v>
      </c>
      <c r="BE514" s="13">
        <f>Table1[[#This Row],[Total (HRK million) ]]*1000000/Table1[[#This Row],[Population 2015]]</f>
        <v>1415.028409090909</v>
      </c>
      <c r="BF514" s="82">
        <f>Table1[[#This Row],[Total (HRK million)                                                           ]]-Table1[[#This Row],[Total (HRK million) ]]</f>
        <v>1.075895</v>
      </c>
      <c r="BG514" s="13">
        <f>Table1[[#This Row],[Total (HRK million)     ]]*1000000/Table1[[#This Row],[Population 2015]]</f>
        <v>203.76799242424244</v>
      </c>
      <c r="BH514" s="68">
        <v>5428</v>
      </c>
      <c r="BI514" s="88">
        <v>16.019852</v>
      </c>
      <c r="BJ514" s="12">
        <f>Table1[[#This Row],[Total (HRK million)                                  ]]*1000000/Table1[[#This Row],[Population 2014]]</f>
        <v>2951.3360353721446</v>
      </c>
      <c r="BK514" s="88">
        <v>13.872868</v>
      </c>
      <c r="BL514" s="12">
        <f>Table1[[#This Row],[Total (HRK million)    ]]*1000000/Table1[[#This Row],[Population 2014]]</f>
        <v>2555.7973470891675</v>
      </c>
      <c r="BM514" s="88">
        <f>Table1[[#This Row],[Total (HRK million)                                  ]]-Table1[[#This Row],[Total (HRK million)    ]]</f>
        <v>2.1469839999999998</v>
      </c>
      <c r="BN514" s="12">
        <f>Table1[[#This Row],[Total (HRK million)      ]]*1000000/Table1[[#This Row],[Population 2014]]</f>
        <v>395.53868828297715</v>
      </c>
      <c r="BO514" s="94">
        <v>5</v>
      </c>
      <c r="BP514" s="53">
        <v>5</v>
      </c>
      <c r="BQ514" s="55">
        <v>5</v>
      </c>
      <c r="BR514" s="26">
        <v>5</v>
      </c>
      <c r="BS514" s="13">
        <v>5</v>
      </c>
      <c r="BT514" s="13">
        <v>5</v>
      </c>
      <c r="BU514" s="13">
        <v>5</v>
      </c>
      <c r="BV514" s="13">
        <v>3</v>
      </c>
      <c r="BW514" s="56">
        <v>3</v>
      </c>
    </row>
    <row r="515" spans="1:75" x14ac:dyDescent="0.25">
      <c r="A515" s="14" t="s">
        <v>607</v>
      </c>
      <c r="B515" s="15" t="s">
        <v>668</v>
      </c>
      <c r="C515" s="15" t="s">
        <v>6</v>
      </c>
      <c r="D515" s="45">
        <v>61609</v>
      </c>
      <c r="E515" s="44">
        <v>400.30477074999999</v>
      </c>
      <c r="F515" s="40">
        <f>Table1[[#This Row],[Total (HRK million)]]*1000000/Table1[[#This Row],[Population 2022]]</f>
        <v>6497.5047598565143</v>
      </c>
      <c r="G515" s="44">
        <v>413.34807969999997</v>
      </c>
      <c r="H515" s="40">
        <f>Table1[[#This Row],[Total (HRK million)                ]]*1000000/Table1[[#This Row],[Population 2022]]</f>
        <v>6709.2158564495448</v>
      </c>
      <c r="I515" s="44">
        <v>-13.043308949999988</v>
      </c>
      <c r="J515" s="40">
        <f>Table1[[#This Row],[Total (HRK million)                           ]]*1000000/Table1[[#This Row],[Population 2022]]</f>
        <v>-211.71109659303005</v>
      </c>
      <c r="K515" s="45">
        <v>61075</v>
      </c>
      <c r="L515" s="44">
        <v>307.83361300000001</v>
      </c>
      <c r="M515" s="40">
        <f>Table1[[#This Row],[Total (HRK million)  ]]*1000000/Table1[[#This Row],[Population 2021]]</f>
        <v>5040.2556365124847</v>
      </c>
      <c r="N515" s="44">
        <v>352.78983899999997</v>
      </c>
      <c r="O515" s="40">
        <f>Table1[[#This Row],[Total (HRK million)                 ]]*1000000/Table1[[#This Row],[Population 2021]]</f>
        <v>5776.3379287760954</v>
      </c>
      <c r="P515" s="44">
        <v>-44.956225999999958</v>
      </c>
      <c r="Q515" s="40">
        <f>Table1[[#This Row],[Total (HRK million)                            ]]*1000000/Table1[[#This Row],[Population 2021]]</f>
        <v>-736.08229226360959</v>
      </c>
      <c r="R515" s="64">
        <v>62733</v>
      </c>
      <c r="S515" s="35">
        <v>300.37431600000002</v>
      </c>
      <c r="T515" s="36">
        <f>Table1[[#This Row],[Total (HRK million)   ]]*1000000/Table1[[#This Row],[Population 2020]]</f>
        <v>4788.1388742766967</v>
      </c>
      <c r="U515" s="35">
        <v>298.87051600000001</v>
      </c>
      <c r="V515" s="36">
        <f>Table1[[#This Row],[Total (HRK million)                  ]]*1000000/Table1[[#This Row],[Population 2020]]</f>
        <v>4764.1674397844836</v>
      </c>
      <c r="W515" s="35">
        <f>Table1[[#This Row],[Total (HRK million)   ]]-Table1[[#This Row],[Total (HRK million)                  ]]</f>
        <v>1.5038000000000125</v>
      </c>
      <c r="X515" s="36">
        <f>Table1[[#This Row],[Total (HRK million)                             ]]*1000000/Table1[[#This Row],[Population 2020]]</f>
        <v>23.971434492213231</v>
      </c>
      <c r="Y515" s="68">
        <v>62550</v>
      </c>
      <c r="Z515" s="7">
        <v>292.88151299999998</v>
      </c>
      <c r="AA515" s="6">
        <f>Table1[[#This Row],[Total (HRK million)                     ]]*1000000/Table1[[#This Row],[Population 2019                 ]]</f>
        <v>4682.3583213429256</v>
      </c>
      <c r="AB515" s="7">
        <v>322.48434900000001</v>
      </c>
      <c r="AC515" s="6">
        <f>Table1[[#This Row],[Total (HRK million)                                   ]]*1000000/Table1[[#This Row],[Population 2019                 ]]</f>
        <v>5155.6250839328541</v>
      </c>
      <c r="AD515" s="7">
        <f>Table1[[#This Row],[Total (HRK million)                     ]]-Table1[[#This Row],[Total (HRK million)                                   ]]</f>
        <v>-29.602836000000025</v>
      </c>
      <c r="AE515" s="8">
        <f>Table1[[#This Row],[Total (HRK million)                       ]]*1000000/Table1[[#This Row],[Population 2019                 ]]</f>
        <v>-473.26676258992848</v>
      </c>
      <c r="AF515" s="6">
        <v>62497</v>
      </c>
      <c r="AG515" s="7">
        <v>266.473996</v>
      </c>
      <c r="AH515" s="6">
        <f>Table1[[#This Row],[Total (HRK million)                                 ]]*1000000/Table1[[#This Row],[Population 2018]]</f>
        <v>4263.7885978526965</v>
      </c>
      <c r="AI515" s="7">
        <v>298.05915399999998</v>
      </c>
      <c r="AJ515" s="6">
        <f>Table1[[#This Row],[Total (HRK million)                                     ]]*1000000/Table1[[#This Row],[Population 2018]]</f>
        <v>4769.1753844184523</v>
      </c>
      <c r="AK515" s="7">
        <f>Table1[[#This Row],[Total (HRK million)                                 ]]-Table1[[#This Row],[Total (HRK million)                                     ]]</f>
        <v>-31.585157999999979</v>
      </c>
      <c r="AL515" s="8">
        <f>Table1[[#This Row],[Total (HRK million)                                      ]]*1000000/Table1[[#This Row],[Population 2018]]</f>
        <v>-505.38678656575479</v>
      </c>
      <c r="AM515" s="9">
        <v>62785</v>
      </c>
      <c r="AN515" s="10">
        <v>325.908208</v>
      </c>
      <c r="AO515" s="11">
        <f>Table1[[#This Row],[Total (HRK million)                                         ]]*1000000/Table1[[#This Row],[Population 2017               ]]</f>
        <v>5190.8610018316476</v>
      </c>
      <c r="AP515" s="10">
        <v>347.68308500000001</v>
      </c>
      <c r="AQ515" s="11">
        <f>Table1[[#This Row],[Total (HRK million)                                          ]]*1000000/Table1[[#This Row],[Population 2017               ]]</f>
        <v>5537.6775503703111</v>
      </c>
      <c r="AR515" s="10">
        <f>Table1[[#This Row],[Total (HRK million)                                         ]]-Table1[[#This Row],[Total (HRK million)                                          ]]</f>
        <v>-21.774877000000004</v>
      </c>
      <c r="AS515" s="11">
        <f>Table1[[#This Row],[Total (HRK million)                                                  ]]*1000000/Table1[[#This Row],[Population 2017               ]]</f>
        <v>-346.81654853866377</v>
      </c>
      <c r="AT515" s="45">
        <v>63323</v>
      </c>
      <c r="AU515" s="46">
        <v>245.63524000000001</v>
      </c>
      <c r="AV515" s="13">
        <f>Table1[[#This Row],[Total (HRK million)                                ]]*1000000/Table1[[#This Row],[Population 2016]]</f>
        <v>3879.0840610836503</v>
      </c>
      <c r="AW515" s="46">
        <v>230.80107899999999</v>
      </c>
      <c r="AX515" s="13">
        <f>Table1[[#This Row],[Total (HRK million)                                                        ]]*1000000/Table1[[#This Row],[Population 2016]]</f>
        <v>3644.8222446820268</v>
      </c>
      <c r="AY515" s="82">
        <f>Table1[[#This Row],[Total (HRK million)                                ]]-Table1[[#This Row],[Total (HRK million)                                                        ]]</f>
        <v>14.834161000000023</v>
      </c>
      <c r="AZ515" s="13">
        <f>Table1[[#This Row],[Total (HRK million)                                                                      ]]*1000000/Table1[[#This Row],[Population 2016]]</f>
        <v>234.26181640162378</v>
      </c>
      <c r="BA515" s="68">
        <v>63651</v>
      </c>
      <c r="BB515" s="52">
        <v>265.12916999999999</v>
      </c>
      <c r="BC515" s="13">
        <f>Table1[[#This Row],[Total (HRK million)                                                           ]]*1000000/Table1[[#This Row],[Population 2015]]</f>
        <v>4165.3574963472684</v>
      </c>
      <c r="BD515" s="52">
        <v>297.72362199999998</v>
      </c>
      <c r="BE515" s="13">
        <f>Table1[[#This Row],[Total (HRK million) ]]*1000000/Table1[[#This Row],[Population 2015]]</f>
        <v>4677.4382492026834</v>
      </c>
      <c r="BF515" s="82">
        <f>Table1[[#This Row],[Total (HRK million)                                                           ]]-Table1[[#This Row],[Total (HRK million) ]]</f>
        <v>-32.59445199999999</v>
      </c>
      <c r="BG515" s="13">
        <f>Table1[[#This Row],[Total (HRK million)     ]]*1000000/Table1[[#This Row],[Population 2015]]</f>
        <v>-512.08075285541452</v>
      </c>
      <c r="BH515" s="68">
        <v>63984</v>
      </c>
      <c r="BI515" s="88">
        <v>229.86987400000001</v>
      </c>
      <c r="BJ515" s="12">
        <f>Table1[[#This Row],[Total (HRK million)                                  ]]*1000000/Table1[[#This Row],[Population 2014]]</f>
        <v>3592.614934983746</v>
      </c>
      <c r="BK515" s="88">
        <v>247.75516400000001</v>
      </c>
      <c r="BL515" s="12">
        <f>Table1[[#This Row],[Total (HRK million)    ]]*1000000/Table1[[#This Row],[Population 2014]]</f>
        <v>3872.1424731182797</v>
      </c>
      <c r="BM515" s="88">
        <f>Table1[[#This Row],[Total (HRK million)                                  ]]-Table1[[#This Row],[Total (HRK million)    ]]</f>
        <v>-17.885289999999998</v>
      </c>
      <c r="BN515" s="12">
        <f>Table1[[#This Row],[Total (HRK million)      ]]*1000000/Table1[[#This Row],[Population 2014]]</f>
        <v>-279.52753813453359</v>
      </c>
      <c r="BO515" s="94">
        <v>5</v>
      </c>
      <c r="BP515" s="53">
        <v>5</v>
      </c>
      <c r="BQ515" s="55">
        <v>4</v>
      </c>
      <c r="BR515" s="26">
        <v>4</v>
      </c>
      <c r="BS515" s="13">
        <v>4</v>
      </c>
      <c r="BT515" s="13">
        <v>4</v>
      </c>
      <c r="BU515" s="13">
        <v>4</v>
      </c>
      <c r="BV515" s="13">
        <v>4</v>
      </c>
      <c r="BW515" s="56">
        <v>4</v>
      </c>
    </row>
    <row r="516" spans="1:75" x14ac:dyDescent="0.25">
      <c r="A516" s="14" t="s">
        <v>608</v>
      </c>
      <c r="B516" s="15" t="s">
        <v>670</v>
      </c>
      <c r="C516" s="15" t="s">
        <v>354</v>
      </c>
      <c r="D516" s="45">
        <v>2506</v>
      </c>
      <c r="E516" s="44">
        <v>11.880983000000001</v>
      </c>
      <c r="F516" s="40">
        <f>Table1[[#This Row],[Total (HRK million)]]*1000000/Table1[[#This Row],[Population 2022]]</f>
        <v>4741.0147645650441</v>
      </c>
      <c r="G516" s="44">
        <v>8.2788775000000001</v>
      </c>
      <c r="H516" s="40">
        <f>Table1[[#This Row],[Total (HRK million)                ]]*1000000/Table1[[#This Row],[Population 2022]]</f>
        <v>3303.6223064644851</v>
      </c>
      <c r="I516" s="44">
        <v>3.6021055</v>
      </c>
      <c r="J516" s="40">
        <f>Table1[[#This Row],[Total (HRK million)                           ]]*1000000/Table1[[#This Row],[Population 2022]]</f>
        <v>1437.3924581005588</v>
      </c>
      <c r="K516" s="45">
        <v>2621</v>
      </c>
      <c r="L516" s="44">
        <v>11.840115000000001</v>
      </c>
      <c r="M516" s="40">
        <f>Table1[[#This Row],[Total (HRK million)  ]]*1000000/Table1[[#This Row],[Population 2021]]</f>
        <v>4517.4036627241512</v>
      </c>
      <c r="N516" s="44">
        <v>16.209140000000001</v>
      </c>
      <c r="O516" s="40">
        <f>Table1[[#This Row],[Total (HRK million)                 ]]*1000000/Table1[[#This Row],[Population 2021]]</f>
        <v>6184.3342235787877</v>
      </c>
      <c r="P516" s="44">
        <v>-4.3690250000000006</v>
      </c>
      <c r="Q516" s="40">
        <f>Table1[[#This Row],[Total (HRK million)                            ]]*1000000/Table1[[#This Row],[Population 2021]]</f>
        <v>-1666.930560854636</v>
      </c>
      <c r="R516" s="64">
        <v>2653</v>
      </c>
      <c r="S516" s="35">
        <v>10.448931999999999</v>
      </c>
      <c r="T516" s="36">
        <f>Table1[[#This Row],[Total (HRK million)   ]]*1000000/Table1[[#This Row],[Population 2020]]</f>
        <v>3938.5344892574444</v>
      </c>
      <c r="U516" s="35">
        <v>11.674462999999999</v>
      </c>
      <c r="V516" s="36">
        <f>Table1[[#This Row],[Total (HRK million)                  ]]*1000000/Table1[[#This Row],[Population 2020]]</f>
        <v>4400.4760648322654</v>
      </c>
      <c r="W516" s="35">
        <f>Table1[[#This Row],[Total (HRK million)   ]]-Table1[[#This Row],[Total (HRK million)                  ]]</f>
        <v>-1.2255310000000001</v>
      </c>
      <c r="X516" s="36">
        <f>Table1[[#This Row],[Total (HRK million)                             ]]*1000000/Table1[[#This Row],[Population 2020]]</f>
        <v>-461.94157557482106</v>
      </c>
      <c r="Y516" s="68">
        <v>2732</v>
      </c>
      <c r="Z516" s="7">
        <v>10.18094</v>
      </c>
      <c r="AA516" s="6">
        <f>Table1[[#This Row],[Total (HRK million)                     ]]*1000000/Table1[[#This Row],[Population 2019                 ]]</f>
        <v>3726.5519765739386</v>
      </c>
      <c r="AB516" s="7">
        <v>10.589753</v>
      </c>
      <c r="AC516" s="6">
        <f>Table1[[#This Row],[Total (HRK million)                                   ]]*1000000/Table1[[#This Row],[Population 2019                 ]]</f>
        <v>3876.1907027818447</v>
      </c>
      <c r="AD516" s="7">
        <f>Table1[[#This Row],[Total (HRK million)                     ]]-Table1[[#This Row],[Total (HRK million)                                   ]]</f>
        <v>-0.40881300000000032</v>
      </c>
      <c r="AE516" s="8">
        <f>Table1[[#This Row],[Total (HRK million)                       ]]*1000000/Table1[[#This Row],[Population 2019                 ]]</f>
        <v>-149.63872620790642</v>
      </c>
      <c r="AF516" s="6">
        <v>2821</v>
      </c>
      <c r="AG516" s="7">
        <v>7.8632609999999996</v>
      </c>
      <c r="AH516" s="6">
        <f>Table1[[#This Row],[Total (HRK million)                                 ]]*1000000/Table1[[#This Row],[Population 2018]]</f>
        <v>2787.4019851116627</v>
      </c>
      <c r="AI516" s="7">
        <v>6.0629860000000004</v>
      </c>
      <c r="AJ516" s="6">
        <f>Table1[[#This Row],[Total (HRK million)                                     ]]*1000000/Table1[[#This Row],[Population 2018]]</f>
        <v>2149.2328961361218</v>
      </c>
      <c r="AK516" s="7">
        <f>Table1[[#This Row],[Total (HRK million)                                 ]]-Table1[[#This Row],[Total (HRK million)                                     ]]</f>
        <v>1.8002749999999992</v>
      </c>
      <c r="AL516" s="8">
        <f>Table1[[#This Row],[Total (HRK million)                                      ]]*1000000/Table1[[#This Row],[Population 2018]]</f>
        <v>638.16908897554026</v>
      </c>
      <c r="AM516" s="9">
        <v>2826</v>
      </c>
      <c r="AN516" s="10">
        <v>5.7136680000000002</v>
      </c>
      <c r="AO516" s="11">
        <f>Table1[[#This Row],[Total (HRK million)                                         ]]*1000000/Table1[[#This Row],[Population 2017               ]]</f>
        <v>2021.8216560509554</v>
      </c>
      <c r="AP516" s="10">
        <v>4.829758</v>
      </c>
      <c r="AQ516" s="11">
        <f>Table1[[#This Row],[Total (HRK million)                                          ]]*1000000/Table1[[#This Row],[Population 2017               ]]</f>
        <v>1709.0438782731776</v>
      </c>
      <c r="AR516" s="10">
        <f>Table1[[#This Row],[Total (HRK million)                                         ]]-Table1[[#This Row],[Total (HRK million)                                          ]]</f>
        <v>0.8839100000000002</v>
      </c>
      <c r="AS516" s="11">
        <f>Table1[[#This Row],[Total (HRK million)                                                  ]]*1000000/Table1[[#This Row],[Population 2017               ]]</f>
        <v>312.77777777777789</v>
      </c>
      <c r="AT516" s="45">
        <v>2952</v>
      </c>
      <c r="AU516" s="46">
        <v>5.0034330000000002</v>
      </c>
      <c r="AV516" s="13">
        <f>Table1[[#This Row],[Total (HRK million)                                ]]*1000000/Table1[[#This Row],[Population 2016]]</f>
        <v>1694.9298780487804</v>
      </c>
      <c r="AW516" s="46">
        <v>4.9927599999999996</v>
      </c>
      <c r="AX516" s="13">
        <f>Table1[[#This Row],[Total (HRK million)                                                        ]]*1000000/Table1[[#This Row],[Population 2016]]</f>
        <v>1691.3143631436315</v>
      </c>
      <c r="AY516" s="82">
        <f>Table1[[#This Row],[Total (HRK million)                                ]]-Table1[[#This Row],[Total (HRK million)                                                        ]]</f>
        <v>1.0673000000000599E-2</v>
      </c>
      <c r="AZ516" s="13">
        <f>Table1[[#This Row],[Total (HRK million)                                                                      ]]*1000000/Table1[[#This Row],[Population 2016]]</f>
        <v>3.6155149051492543</v>
      </c>
      <c r="BA516" s="68">
        <v>3082</v>
      </c>
      <c r="BB516" s="52">
        <v>5.0210249999999998</v>
      </c>
      <c r="BC516" s="13">
        <f>Table1[[#This Row],[Total (HRK million)                                                           ]]*1000000/Table1[[#This Row],[Population 2015]]</f>
        <v>1629.1450356911096</v>
      </c>
      <c r="BD516" s="52">
        <v>4.9638609999999996</v>
      </c>
      <c r="BE516" s="13">
        <f>Table1[[#This Row],[Total (HRK million) ]]*1000000/Table1[[#This Row],[Population 2015]]</f>
        <v>1610.5973393900065</v>
      </c>
      <c r="BF516" s="82">
        <f>Table1[[#This Row],[Total (HRK million)                                                           ]]-Table1[[#This Row],[Total (HRK million) ]]</f>
        <v>5.7164000000000215E-2</v>
      </c>
      <c r="BG516" s="13">
        <f>Table1[[#This Row],[Total (HRK million)     ]]*1000000/Table1[[#This Row],[Population 2015]]</f>
        <v>18.547696301103251</v>
      </c>
      <c r="BH516" s="68">
        <v>3137</v>
      </c>
      <c r="BI516" s="88">
        <v>4.6654660000000003</v>
      </c>
      <c r="BJ516" s="12">
        <f>Table1[[#This Row],[Total (HRK million)                                  ]]*1000000/Table1[[#This Row],[Population 2014]]</f>
        <v>1487.2381255977048</v>
      </c>
      <c r="BK516" s="88">
        <v>4.9032609999999996</v>
      </c>
      <c r="BL516" s="12">
        <f>Table1[[#This Row],[Total (HRK million)    ]]*1000000/Table1[[#This Row],[Population 2014]]</f>
        <v>1563.0414408670704</v>
      </c>
      <c r="BM516" s="88">
        <f>Table1[[#This Row],[Total (HRK million)                                  ]]-Table1[[#This Row],[Total (HRK million)    ]]</f>
        <v>-0.23779499999999931</v>
      </c>
      <c r="BN516" s="12">
        <f>Table1[[#This Row],[Total (HRK million)      ]]*1000000/Table1[[#This Row],[Population 2014]]</f>
        <v>-75.803315269365413</v>
      </c>
      <c r="BO516" s="94">
        <v>5</v>
      </c>
      <c r="BP516" s="53">
        <v>3</v>
      </c>
      <c r="BQ516" s="55">
        <v>5</v>
      </c>
      <c r="BR516" s="26">
        <v>5</v>
      </c>
      <c r="BS516" s="13">
        <v>4</v>
      </c>
      <c r="BT516" s="13">
        <v>3</v>
      </c>
      <c r="BU516" s="13">
        <v>1</v>
      </c>
      <c r="BV516" s="13">
        <v>0</v>
      </c>
      <c r="BW516" s="56">
        <v>1</v>
      </c>
    </row>
    <row r="517" spans="1:75" x14ac:dyDescent="0.25">
      <c r="A517" s="14" t="s">
        <v>608</v>
      </c>
      <c r="B517" s="15" t="s">
        <v>674</v>
      </c>
      <c r="C517" s="15" t="s">
        <v>203</v>
      </c>
      <c r="D517" s="47">
        <v>2245</v>
      </c>
      <c r="E517" s="46">
        <v>13.615769009999999</v>
      </c>
      <c r="F517" s="36">
        <f>Table1[[#This Row],[Total (HRK million)]]*1000000/Table1[[#This Row],[Population 2022]]</f>
        <v>6064.9305167037865</v>
      </c>
      <c r="G517" s="46">
        <v>12.162260960000001</v>
      </c>
      <c r="H517" s="36">
        <f>Table1[[#This Row],[Total (HRK million)                ]]*1000000/Table1[[#This Row],[Population 2022]]</f>
        <v>5417.4881781737195</v>
      </c>
      <c r="I517" s="46">
        <v>1.4535080499999988</v>
      </c>
      <c r="J517" s="36">
        <f>Table1[[#This Row],[Total (HRK million)                           ]]*1000000/Table1[[#This Row],[Population 2022]]</f>
        <v>647.44233853006631</v>
      </c>
      <c r="K517" s="47">
        <v>2283</v>
      </c>
      <c r="L517" s="46">
        <v>9.4945450000000005</v>
      </c>
      <c r="M517" s="36">
        <f>Table1[[#This Row],[Total (HRK million)  ]]*1000000/Table1[[#This Row],[Population 2021]]</f>
        <v>4158.8020148926853</v>
      </c>
      <c r="N517" s="46">
        <v>10.062326000000001</v>
      </c>
      <c r="O517" s="36">
        <f>Table1[[#This Row],[Total (HRK million)                 ]]*1000000/Table1[[#This Row],[Population 2021]]</f>
        <v>4407.501533070521</v>
      </c>
      <c r="P517" s="46">
        <v>-0.56778100000000009</v>
      </c>
      <c r="Q517" s="36">
        <f>Table1[[#This Row],[Total (HRK million)                            ]]*1000000/Table1[[#This Row],[Population 2021]]</f>
        <v>-248.69951817783624</v>
      </c>
      <c r="R517" s="64">
        <v>2395</v>
      </c>
      <c r="S517" s="35">
        <v>22.008462999999999</v>
      </c>
      <c r="T517" s="36">
        <f>Table1[[#This Row],[Total (HRK million)   ]]*1000000/Table1[[#This Row],[Population 2020]]</f>
        <v>9189.3373695198334</v>
      </c>
      <c r="U517" s="35">
        <v>21.363327999999999</v>
      </c>
      <c r="V517" s="36">
        <f>Table1[[#This Row],[Total (HRK million)                  ]]*1000000/Table1[[#This Row],[Population 2020]]</f>
        <v>8919.9699373695203</v>
      </c>
      <c r="W517" s="35">
        <f>Table1[[#This Row],[Total (HRK million)   ]]-Table1[[#This Row],[Total (HRK million)                  ]]</f>
        <v>0.64513499999999979</v>
      </c>
      <c r="X517" s="36">
        <f>Table1[[#This Row],[Total (HRK million)                             ]]*1000000/Table1[[#This Row],[Population 2020]]</f>
        <v>269.36743215031305</v>
      </c>
      <c r="Y517" s="68">
        <v>2412</v>
      </c>
      <c r="Z517" s="7">
        <v>11.518457</v>
      </c>
      <c r="AA517" s="6">
        <f>Table1[[#This Row],[Total (HRK million)                     ]]*1000000/Table1[[#This Row],[Population 2019                 ]]</f>
        <v>4775.4796849087897</v>
      </c>
      <c r="AB517" s="7">
        <v>8.0305370000000007</v>
      </c>
      <c r="AC517" s="6">
        <f>Table1[[#This Row],[Total (HRK million)                                   ]]*1000000/Table1[[#This Row],[Population 2019                 ]]</f>
        <v>3329.4100331674963</v>
      </c>
      <c r="AD517" s="7">
        <f>Table1[[#This Row],[Total (HRK million)                     ]]-Table1[[#This Row],[Total (HRK million)                                   ]]</f>
        <v>3.487919999999999</v>
      </c>
      <c r="AE517" s="8">
        <f>Table1[[#This Row],[Total (HRK million)                       ]]*1000000/Table1[[#This Row],[Population 2019                 ]]</f>
        <v>1446.0696517412932</v>
      </c>
      <c r="AF517" s="6">
        <v>2453</v>
      </c>
      <c r="AG517" s="7">
        <v>8.2497790000000002</v>
      </c>
      <c r="AH517" s="6">
        <f>Table1[[#This Row],[Total (HRK million)                                 ]]*1000000/Table1[[#This Row],[Population 2018]]</f>
        <v>3363.1386057888299</v>
      </c>
      <c r="AI517" s="7">
        <v>12.146468</v>
      </c>
      <c r="AJ517" s="6">
        <f>Table1[[#This Row],[Total (HRK million)                                     ]]*1000000/Table1[[#This Row],[Population 2018]]</f>
        <v>4951.678760701182</v>
      </c>
      <c r="AK517" s="7">
        <f>Table1[[#This Row],[Total (HRK million)                                 ]]-Table1[[#This Row],[Total (HRK million)                                     ]]</f>
        <v>-3.8966890000000003</v>
      </c>
      <c r="AL517" s="8">
        <f>Table1[[#This Row],[Total (HRK million)                                      ]]*1000000/Table1[[#This Row],[Population 2018]]</f>
        <v>-1588.5401549123524</v>
      </c>
      <c r="AM517" s="9">
        <v>2475</v>
      </c>
      <c r="AN517" s="10">
        <v>5.9763460000000004</v>
      </c>
      <c r="AO517" s="11">
        <f>Table1[[#This Row],[Total (HRK million)                                         ]]*1000000/Table1[[#This Row],[Population 2017               ]]</f>
        <v>2414.6852525252525</v>
      </c>
      <c r="AP517" s="10">
        <v>8.2426709999999996</v>
      </c>
      <c r="AQ517" s="11">
        <f>Table1[[#This Row],[Total (HRK million)                                          ]]*1000000/Table1[[#This Row],[Population 2017               ]]</f>
        <v>3330.3721212121213</v>
      </c>
      <c r="AR517" s="10">
        <f>Table1[[#This Row],[Total (HRK million)                                         ]]-Table1[[#This Row],[Total (HRK million)                                          ]]</f>
        <v>-2.2663249999999993</v>
      </c>
      <c r="AS517" s="11">
        <f>Table1[[#This Row],[Total (HRK million)                                                  ]]*1000000/Table1[[#This Row],[Population 2017               ]]</f>
        <v>-915.68686868686837</v>
      </c>
      <c r="AT517" s="45">
        <v>2520</v>
      </c>
      <c r="AU517" s="46">
        <v>7.2408149999999996</v>
      </c>
      <c r="AV517" s="13">
        <f>Table1[[#This Row],[Total (HRK million)                                ]]*1000000/Table1[[#This Row],[Population 2016]]</f>
        <v>2873.3392857142858</v>
      </c>
      <c r="AW517" s="46">
        <v>6.3353029999999997</v>
      </c>
      <c r="AX517" s="13">
        <f>Table1[[#This Row],[Total (HRK million)                                                        ]]*1000000/Table1[[#This Row],[Population 2016]]</f>
        <v>2514.0091269841269</v>
      </c>
      <c r="AY517" s="82">
        <f>Table1[[#This Row],[Total (HRK million)                                ]]-Table1[[#This Row],[Total (HRK million)                                                        ]]</f>
        <v>0.90551199999999987</v>
      </c>
      <c r="AZ517" s="13">
        <f>Table1[[#This Row],[Total (HRK million)                                                                      ]]*1000000/Table1[[#This Row],[Population 2016]]</f>
        <v>359.3301587301587</v>
      </c>
      <c r="BA517" s="68">
        <v>2573</v>
      </c>
      <c r="BB517" s="52">
        <v>5.0447449999999998</v>
      </c>
      <c r="BC517" s="13">
        <f>Table1[[#This Row],[Total (HRK million)                                                           ]]*1000000/Table1[[#This Row],[Population 2015]]</f>
        <v>1960.647104547221</v>
      </c>
      <c r="BD517" s="52">
        <v>7.0267410000000003</v>
      </c>
      <c r="BE517" s="13">
        <f>Table1[[#This Row],[Total (HRK million) ]]*1000000/Table1[[#This Row],[Population 2015]]</f>
        <v>2730.9525845316753</v>
      </c>
      <c r="BF517" s="82">
        <f>Table1[[#This Row],[Total (HRK million)                                                           ]]-Table1[[#This Row],[Total (HRK million) ]]</f>
        <v>-1.9819960000000005</v>
      </c>
      <c r="BG517" s="13">
        <f>Table1[[#This Row],[Total (HRK million)     ]]*1000000/Table1[[#This Row],[Population 2015]]</f>
        <v>-770.30547998445411</v>
      </c>
      <c r="BH517" s="68">
        <v>2596</v>
      </c>
      <c r="BI517" s="88">
        <v>5.1248430000000003</v>
      </c>
      <c r="BJ517" s="12">
        <f>Table1[[#This Row],[Total (HRK million)                                  ]]*1000000/Table1[[#This Row],[Population 2014]]</f>
        <v>1974.1305855161788</v>
      </c>
      <c r="BK517" s="88">
        <v>7.3091929999999996</v>
      </c>
      <c r="BL517" s="12">
        <f>Table1[[#This Row],[Total (HRK million)    ]]*1000000/Table1[[#This Row],[Population 2014]]</f>
        <v>2815.5597072419105</v>
      </c>
      <c r="BM517" s="88">
        <f>Table1[[#This Row],[Total (HRK million)                                  ]]-Table1[[#This Row],[Total (HRK million)    ]]</f>
        <v>-2.1843499999999993</v>
      </c>
      <c r="BN517" s="12">
        <f>Table1[[#This Row],[Total (HRK million)      ]]*1000000/Table1[[#This Row],[Population 2014]]</f>
        <v>-841.42912172573176</v>
      </c>
      <c r="BO517" s="94">
        <v>5</v>
      </c>
      <c r="BP517" s="53">
        <v>5</v>
      </c>
      <c r="BQ517" s="55">
        <v>5</v>
      </c>
      <c r="BR517" s="26">
        <v>5</v>
      </c>
      <c r="BS517" s="13">
        <v>5</v>
      </c>
      <c r="BT517" s="13">
        <v>4</v>
      </c>
      <c r="BU517" s="13">
        <v>1</v>
      </c>
      <c r="BV517" s="13">
        <v>2</v>
      </c>
      <c r="BW517" s="56">
        <v>2</v>
      </c>
    </row>
    <row r="518" spans="1:75" x14ac:dyDescent="0.25">
      <c r="A518" s="14" t="s">
        <v>608</v>
      </c>
      <c r="B518" s="15" t="s">
        <v>662</v>
      </c>
      <c r="C518" s="15" t="s">
        <v>278</v>
      </c>
      <c r="D518" s="45">
        <v>1236</v>
      </c>
      <c r="E518" s="44">
        <v>6.03924109</v>
      </c>
      <c r="F518" s="40">
        <f>Table1[[#This Row],[Total (HRK million)]]*1000000/Table1[[#This Row],[Population 2022]]</f>
        <v>4886.1173867313919</v>
      </c>
      <c r="G518" s="44">
        <v>6.7096580100000001</v>
      </c>
      <c r="H518" s="40">
        <f>Table1[[#This Row],[Total (HRK million)                ]]*1000000/Table1[[#This Row],[Population 2022]]</f>
        <v>5428.5258980582521</v>
      </c>
      <c r="I518" s="44">
        <v>-0.67041691999999997</v>
      </c>
      <c r="J518" s="40">
        <f>Table1[[#This Row],[Total (HRK million)                           ]]*1000000/Table1[[#This Row],[Population 2022]]</f>
        <v>-542.40851132686078</v>
      </c>
      <c r="K518" s="45">
        <v>1313</v>
      </c>
      <c r="L518" s="44">
        <v>6.017271</v>
      </c>
      <c r="M518" s="40">
        <f>Table1[[#This Row],[Total (HRK million)  ]]*1000000/Table1[[#This Row],[Population 2021]]</f>
        <v>4582.8415841584156</v>
      </c>
      <c r="N518" s="44">
        <v>5.8134050000000004</v>
      </c>
      <c r="O518" s="40">
        <f>Table1[[#This Row],[Total (HRK million)                 ]]*1000000/Table1[[#This Row],[Population 2021]]</f>
        <v>4427.5742574257429</v>
      </c>
      <c r="P518" s="44">
        <v>0.20386599999999966</v>
      </c>
      <c r="Q518" s="40">
        <f>Table1[[#This Row],[Total (HRK million)                            ]]*1000000/Table1[[#This Row],[Population 2021]]</f>
        <v>155.26732673267301</v>
      </c>
      <c r="R518" s="64">
        <v>1384</v>
      </c>
      <c r="S518" s="35">
        <v>5.1237139999999997</v>
      </c>
      <c r="T518" s="36">
        <f>Table1[[#This Row],[Total (HRK million)   ]]*1000000/Table1[[#This Row],[Population 2020]]</f>
        <v>3702.1054913294797</v>
      </c>
      <c r="U518" s="35">
        <v>4.8338219999999996</v>
      </c>
      <c r="V518" s="36">
        <f>Table1[[#This Row],[Total (HRK million)                  ]]*1000000/Table1[[#This Row],[Population 2020]]</f>
        <v>3492.6459537572255</v>
      </c>
      <c r="W518" s="35">
        <f>Table1[[#This Row],[Total (HRK million)   ]]-Table1[[#This Row],[Total (HRK million)                  ]]</f>
        <v>0.28989200000000004</v>
      </c>
      <c r="X518" s="36">
        <f>Table1[[#This Row],[Total (HRK million)                             ]]*1000000/Table1[[#This Row],[Population 2020]]</f>
        <v>209.45953757225439</v>
      </c>
      <c r="Y518" s="68">
        <v>1403</v>
      </c>
      <c r="Z518" s="7">
        <v>6.1418650000000001</v>
      </c>
      <c r="AA518" s="6">
        <f>Table1[[#This Row],[Total (HRK million)                     ]]*1000000/Table1[[#This Row],[Population 2019                 ]]</f>
        <v>4377.6657163221671</v>
      </c>
      <c r="AB518" s="7">
        <v>6.4271390000000004</v>
      </c>
      <c r="AC518" s="6">
        <f>Table1[[#This Row],[Total (HRK million)                                   ]]*1000000/Table1[[#This Row],[Population 2019                 ]]</f>
        <v>4580.9971489665004</v>
      </c>
      <c r="AD518" s="7">
        <f>Table1[[#This Row],[Total (HRK million)                     ]]-Table1[[#This Row],[Total (HRK million)                                   ]]</f>
        <v>-0.28527400000000025</v>
      </c>
      <c r="AE518" s="8">
        <f>Table1[[#This Row],[Total (HRK million)                       ]]*1000000/Table1[[#This Row],[Population 2019                 ]]</f>
        <v>-203.33143264433374</v>
      </c>
      <c r="AF518" s="6">
        <v>1456</v>
      </c>
      <c r="AG518" s="7">
        <v>5.5870319999999998</v>
      </c>
      <c r="AH518" s="6">
        <f>Table1[[#This Row],[Total (HRK million)                                 ]]*1000000/Table1[[#This Row],[Population 2018]]</f>
        <v>3837.2472527472528</v>
      </c>
      <c r="AI518" s="7">
        <v>5.2237910000000003</v>
      </c>
      <c r="AJ518" s="6">
        <f>Table1[[#This Row],[Total (HRK million)                                     ]]*1000000/Table1[[#This Row],[Population 2018]]</f>
        <v>3587.7685439560441</v>
      </c>
      <c r="AK518" s="7">
        <f>Table1[[#This Row],[Total (HRK million)                                 ]]-Table1[[#This Row],[Total (HRK million)                                     ]]</f>
        <v>0.36324099999999948</v>
      </c>
      <c r="AL518" s="8">
        <f>Table1[[#This Row],[Total (HRK million)                                      ]]*1000000/Table1[[#This Row],[Population 2018]]</f>
        <v>249.47870879120842</v>
      </c>
      <c r="AM518" s="9">
        <v>1507</v>
      </c>
      <c r="AN518" s="10">
        <v>3.8685580000000002</v>
      </c>
      <c r="AO518" s="11">
        <f>Table1[[#This Row],[Total (HRK million)                                         ]]*1000000/Table1[[#This Row],[Population 2017               ]]</f>
        <v>2567.0590577305907</v>
      </c>
      <c r="AP518" s="10">
        <v>3.7985009999999999</v>
      </c>
      <c r="AQ518" s="11">
        <f>Table1[[#This Row],[Total (HRK million)                                          ]]*1000000/Table1[[#This Row],[Population 2017               ]]</f>
        <v>2520.5713337757134</v>
      </c>
      <c r="AR518" s="10">
        <f>Table1[[#This Row],[Total (HRK million)                                         ]]-Table1[[#This Row],[Total (HRK million)                                          ]]</f>
        <v>7.0057000000000258E-2</v>
      </c>
      <c r="AS518" s="11">
        <f>Table1[[#This Row],[Total (HRK million)                                                  ]]*1000000/Table1[[#This Row],[Population 2017               ]]</f>
        <v>46.48772395487741</v>
      </c>
      <c r="AT518" s="45">
        <v>1539</v>
      </c>
      <c r="AU518" s="46">
        <v>3.9138950000000001</v>
      </c>
      <c r="AV518" s="13">
        <f>Table1[[#This Row],[Total (HRK million)                                ]]*1000000/Table1[[#This Row],[Population 2016]]</f>
        <v>2543.1416504223521</v>
      </c>
      <c r="AW518" s="46">
        <v>3.4643579999999998</v>
      </c>
      <c r="AX518" s="13">
        <f>Table1[[#This Row],[Total (HRK million)                                                        ]]*1000000/Table1[[#This Row],[Population 2016]]</f>
        <v>2251.044834307992</v>
      </c>
      <c r="AY518" s="82">
        <f>Table1[[#This Row],[Total (HRK million)                                ]]-Table1[[#This Row],[Total (HRK million)                                                        ]]</f>
        <v>0.4495370000000003</v>
      </c>
      <c r="AZ518" s="13">
        <f>Table1[[#This Row],[Total (HRK million)                                                                      ]]*1000000/Table1[[#This Row],[Population 2016]]</f>
        <v>292.09681611436014</v>
      </c>
      <c r="BA518" s="68">
        <v>1582</v>
      </c>
      <c r="BB518" s="52">
        <v>3.2439740000000001</v>
      </c>
      <c r="BC518" s="13">
        <f>Table1[[#This Row],[Total (HRK million)                                                           ]]*1000000/Table1[[#This Row],[Population 2015]]</f>
        <v>2050.5524652338813</v>
      </c>
      <c r="BD518" s="52">
        <v>2.8810410000000002</v>
      </c>
      <c r="BE518" s="13">
        <f>Table1[[#This Row],[Total (HRK million) ]]*1000000/Table1[[#This Row],[Population 2015]]</f>
        <v>1821.1384323640962</v>
      </c>
      <c r="BF518" s="82">
        <f>Table1[[#This Row],[Total (HRK million)                                                           ]]-Table1[[#This Row],[Total (HRK million) ]]</f>
        <v>0.36293299999999995</v>
      </c>
      <c r="BG518" s="13">
        <f>Table1[[#This Row],[Total (HRK million)     ]]*1000000/Table1[[#This Row],[Population 2015]]</f>
        <v>229.41403286978505</v>
      </c>
      <c r="BH518" s="68">
        <v>1621</v>
      </c>
      <c r="BI518" s="88">
        <v>2.7633070000000002</v>
      </c>
      <c r="BJ518" s="12">
        <f>Table1[[#This Row],[Total (HRK million)                                  ]]*1000000/Table1[[#This Row],[Population 2014]]</f>
        <v>1704.6927822331893</v>
      </c>
      <c r="BK518" s="88">
        <v>2.7491840000000001</v>
      </c>
      <c r="BL518" s="12">
        <f>Table1[[#This Row],[Total (HRK million)    ]]*1000000/Table1[[#This Row],[Population 2014]]</f>
        <v>1695.9802590993213</v>
      </c>
      <c r="BM518" s="88">
        <f>Table1[[#This Row],[Total (HRK million)                                  ]]-Table1[[#This Row],[Total (HRK million)    ]]</f>
        <v>1.4123000000000108E-2</v>
      </c>
      <c r="BN518" s="12">
        <f>Table1[[#This Row],[Total (HRK million)      ]]*1000000/Table1[[#This Row],[Population 2014]]</f>
        <v>8.7125231338680482</v>
      </c>
      <c r="BO518" s="94">
        <v>5</v>
      </c>
      <c r="BP518" s="53">
        <v>4</v>
      </c>
      <c r="BQ518" s="55">
        <v>5</v>
      </c>
      <c r="BR518" s="26">
        <v>5</v>
      </c>
      <c r="BS518" s="13">
        <v>5</v>
      </c>
      <c r="BT518" s="13">
        <v>5</v>
      </c>
      <c r="BU518" s="13">
        <v>5</v>
      </c>
      <c r="BV518" s="13">
        <v>1</v>
      </c>
      <c r="BW518" s="56">
        <v>1</v>
      </c>
    </row>
    <row r="519" spans="1:75" x14ac:dyDescent="0.25">
      <c r="A519" s="14" t="s">
        <v>608</v>
      </c>
      <c r="B519" s="15" t="s">
        <v>662</v>
      </c>
      <c r="C519" s="15" t="s">
        <v>279</v>
      </c>
      <c r="D519" s="45">
        <v>1040</v>
      </c>
      <c r="E519" s="44">
        <v>5.8033623200000006</v>
      </c>
      <c r="F519" s="40">
        <f>Table1[[#This Row],[Total (HRK million)]]*1000000/Table1[[#This Row],[Population 2022]]</f>
        <v>5580.1560769230773</v>
      </c>
      <c r="G519" s="44">
        <v>6.2096797800000001</v>
      </c>
      <c r="H519" s="40">
        <f>Table1[[#This Row],[Total (HRK million)                ]]*1000000/Table1[[#This Row],[Population 2022]]</f>
        <v>5970.8459423076929</v>
      </c>
      <c r="I519" s="44">
        <v>-0.40631745999999996</v>
      </c>
      <c r="J519" s="40">
        <f>Table1[[#This Row],[Total (HRK million)                           ]]*1000000/Table1[[#This Row],[Population 2022]]</f>
        <v>-390.68986538461536</v>
      </c>
      <c r="K519" s="45">
        <v>1091</v>
      </c>
      <c r="L519" s="44">
        <v>6.1259499999999996</v>
      </c>
      <c r="M519" s="40">
        <f>Table1[[#This Row],[Total (HRK million)  ]]*1000000/Table1[[#This Row],[Population 2021]]</f>
        <v>5614.9862511457377</v>
      </c>
      <c r="N519" s="44">
        <v>6.3425520000000004</v>
      </c>
      <c r="O519" s="40">
        <f>Table1[[#This Row],[Total (HRK million)                 ]]*1000000/Table1[[#This Row],[Population 2021]]</f>
        <v>5813.5215398716773</v>
      </c>
      <c r="P519" s="44">
        <v>-0.21660200000000085</v>
      </c>
      <c r="Q519" s="40">
        <f>Table1[[#This Row],[Total (HRK million)                            ]]*1000000/Table1[[#This Row],[Population 2021]]</f>
        <v>-198.53528872594029</v>
      </c>
      <c r="R519" s="64">
        <v>1175</v>
      </c>
      <c r="S519" s="35">
        <v>5.0950230000000003</v>
      </c>
      <c r="T519" s="36">
        <f>Table1[[#This Row],[Total (HRK million)   ]]*1000000/Table1[[#This Row],[Population 2020]]</f>
        <v>4336.1897872340423</v>
      </c>
      <c r="U519" s="35">
        <v>5.9405359999999998</v>
      </c>
      <c r="V519" s="36">
        <f>Table1[[#This Row],[Total (HRK million)                  ]]*1000000/Table1[[#This Row],[Population 2020]]</f>
        <v>5055.7753191489364</v>
      </c>
      <c r="W519" s="35">
        <f>Table1[[#This Row],[Total (HRK million)   ]]-Table1[[#This Row],[Total (HRK million)                  ]]</f>
        <v>-0.84551299999999951</v>
      </c>
      <c r="X519" s="36">
        <f>Table1[[#This Row],[Total (HRK million)                             ]]*1000000/Table1[[#This Row],[Population 2020]]</f>
        <v>-719.58553191489318</v>
      </c>
      <c r="Y519" s="68">
        <v>1197</v>
      </c>
      <c r="Z519" s="7">
        <v>5.8825159999999999</v>
      </c>
      <c r="AA519" s="6">
        <f>Table1[[#This Row],[Total (HRK million)                     ]]*1000000/Table1[[#This Row],[Population 2019                 ]]</f>
        <v>4914.3826232247284</v>
      </c>
      <c r="AB519" s="7">
        <v>5.0367559999999996</v>
      </c>
      <c r="AC519" s="6">
        <f>Table1[[#This Row],[Total (HRK million)                                   ]]*1000000/Table1[[#This Row],[Population 2019                 ]]</f>
        <v>4207.8162071846282</v>
      </c>
      <c r="AD519" s="7">
        <f>Table1[[#This Row],[Total (HRK million)                     ]]-Table1[[#This Row],[Total (HRK million)                                   ]]</f>
        <v>0.84576000000000029</v>
      </c>
      <c r="AE519" s="8">
        <f>Table1[[#This Row],[Total (HRK million)                       ]]*1000000/Table1[[#This Row],[Population 2019                 ]]</f>
        <v>706.56641604010042</v>
      </c>
      <c r="AF519" s="6">
        <v>1222</v>
      </c>
      <c r="AG519" s="7">
        <v>4.515466</v>
      </c>
      <c r="AH519" s="6">
        <f>Table1[[#This Row],[Total (HRK million)                                 ]]*1000000/Table1[[#This Row],[Population 2018]]</f>
        <v>3695.1440261865796</v>
      </c>
      <c r="AI519" s="7">
        <v>3.6619120000000001</v>
      </c>
      <c r="AJ519" s="6">
        <f>Table1[[#This Row],[Total (HRK million)                                     ]]*1000000/Table1[[#This Row],[Population 2018]]</f>
        <v>2996.6546644844516</v>
      </c>
      <c r="AK519" s="7">
        <f>Table1[[#This Row],[Total (HRK million)                                 ]]-Table1[[#This Row],[Total (HRK million)                                     ]]</f>
        <v>0.85355399999999992</v>
      </c>
      <c r="AL519" s="8">
        <f>Table1[[#This Row],[Total (HRK million)                                      ]]*1000000/Table1[[#This Row],[Population 2018]]</f>
        <v>698.48936170212755</v>
      </c>
      <c r="AM519" s="9">
        <v>1257</v>
      </c>
      <c r="AN519" s="10">
        <v>3.5850219999999999</v>
      </c>
      <c r="AO519" s="11">
        <f>Table1[[#This Row],[Total (HRK million)                                         ]]*1000000/Table1[[#This Row],[Population 2017               ]]</f>
        <v>2852.0461416070007</v>
      </c>
      <c r="AP519" s="10">
        <v>3.5526970000000002</v>
      </c>
      <c r="AQ519" s="11">
        <f>Table1[[#This Row],[Total (HRK million)                                          ]]*1000000/Table1[[#This Row],[Population 2017               ]]</f>
        <v>2826.3301511535401</v>
      </c>
      <c r="AR519" s="10">
        <f>Table1[[#This Row],[Total (HRK million)                                         ]]-Table1[[#This Row],[Total (HRK million)                                          ]]</f>
        <v>3.2324999999999715E-2</v>
      </c>
      <c r="AS519" s="11">
        <f>Table1[[#This Row],[Total (HRK million)                                                  ]]*1000000/Table1[[#This Row],[Population 2017               ]]</f>
        <v>25.715990453460396</v>
      </c>
      <c r="AT519" s="45">
        <v>1270</v>
      </c>
      <c r="AU519" s="46">
        <v>2.9553310000000002</v>
      </c>
      <c r="AV519" s="13">
        <f>Table1[[#This Row],[Total (HRK million)                                ]]*1000000/Table1[[#This Row],[Population 2016]]</f>
        <v>2327.0322834645667</v>
      </c>
      <c r="AW519" s="46">
        <v>3.3071839999999999</v>
      </c>
      <c r="AX519" s="13">
        <f>Table1[[#This Row],[Total (HRK million)                                                        ]]*1000000/Table1[[#This Row],[Population 2016]]</f>
        <v>2604.0818897637796</v>
      </c>
      <c r="AY519" s="82">
        <f>Table1[[#This Row],[Total (HRK million)                                ]]-Table1[[#This Row],[Total (HRK million)                                                        ]]</f>
        <v>-0.35185299999999975</v>
      </c>
      <c r="AZ519" s="13">
        <f>Table1[[#This Row],[Total (HRK million)                                                                      ]]*1000000/Table1[[#This Row],[Population 2016]]</f>
        <v>-277.04960629921243</v>
      </c>
      <c r="BA519" s="68">
        <v>1286</v>
      </c>
      <c r="BB519" s="52">
        <v>3.0697299999999998</v>
      </c>
      <c r="BC519" s="13">
        <f>Table1[[#This Row],[Total (HRK million)                                                           ]]*1000000/Table1[[#This Row],[Population 2015]]</f>
        <v>2387.0373250388802</v>
      </c>
      <c r="BD519" s="52">
        <v>2.905338</v>
      </c>
      <c r="BE519" s="13">
        <f>Table1[[#This Row],[Total (HRK million) ]]*1000000/Table1[[#This Row],[Population 2015]]</f>
        <v>2259.2052877138412</v>
      </c>
      <c r="BF519" s="82">
        <f>Table1[[#This Row],[Total (HRK million)                                                           ]]-Table1[[#This Row],[Total (HRK million) ]]</f>
        <v>0.16439199999999987</v>
      </c>
      <c r="BG519" s="13">
        <f>Table1[[#This Row],[Total (HRK million)     ]]*1000000/Table1[[#This Row],[Population 2015]]</f>
        <v>127.83203732503878</v>
      </c>
      <c r="BH519" s="68">
        <v>1308</v>
      </c>
      <c r="BI519" s="88">
        <v>2.0553910000000002</v>
      </c>
      <c r="BJ519" s="12">
        <f>Table1[[#This Row],[Total (HRK million)                                  ]]*1000000/Table1[[#This Row],[Population 2014]]</f>
        <v>1571.3998470948013</v>
      </c>
      <c r="BK519" s="88">
        <v>1.8601319999999999</v>
      </c>
      <c r="BL519" s="12">
        <f>Table1[[#This Row],[Total (HRK million)    ]]*1000000/Table1[[#This Row],[Population 2014]]</f>
        <v>1422.119266055046</v>
      </c>
      <c r="BM519" s="88">
        <f>Table1[[#This Row],[Total (HRK million)                                  ]]-Table1[[#This Row],[Total (HRK million)    ]]</f>
        <v>0.19525900000000029</v>
      </c>
      <c r="BN519" s="12">
        <f>Table1[[#This Row],[Total (HRK million)      ]]*1000000/Table1[[#This Row],[Population 2014]]</f>
        <v>149.28058103975556</v>
      </c>
      <c r="BO519" s="94">
        <v>5</v>
      </c>
      <c r="BP519" s="53">
        <v>5</v>
      </c>
      <c r="BQ519" s="55">
        <v>5</v>
      </c>
      <c r="BR519" s="26">
        <v>5</v>
      </c>
      <c r="BS519" s="13">
        <v>4</v>
      </c>
      <c r="BT519" s="13">
        <v>4</v>
      </c>
      <c r="BU519" s="13">
        <v>3</v>
      </c>
      <c r="BV519" s="13">
        <v>1</v>
      </c>
      <c r="BW519" s="56">
        <v>0</v>
      </c>
    </row>
    <row r="520" spans="1:75" x14ac:dyDescent="0.25">
      <c r="A520" s="14" t="s">
        <v>608</v>
      </c>
      <c r="B520" s="15" t="s">
        <v>32</v>
      </c>
      <c r="C520" s="15" t="s">
        <v>239</v>
      </c>
      <c r="D520" s="45">
        <v>1338</v>
      </c>
      <c r="E520" s="44">
        <v>7.4215566299999995</v>
      </c>
      <c r="F520" s="40">
        <f>Table1[[#This Row],[Total (HRK million)]]*1000000/Table1[[#This Row],[Population 2022]]</f>
        <v>5546.7538340807178</v>
      </c>
      <c r="G520" s="44">
        <v>5.8320655499999994</v>
      </c>
      <c r="H520" s="40">
        <f>Table1[[#This Row],[Total (HRK million)                ]]*1000000/Table1[[#This Row],[Population 2022]]</f>
        <v>4358.7933856502241</v>
      </c>
      <c r="I520" s="44">
        <v>1.5894910800000002</v>
      </c>
      <c r="J520" s="40">
        <f>Table1[[#This Row],[Total (HRK million)                           ]]*1000000/Table1[[#This Row],[Population 2022]]</f>
        <v>1187.9604484304932</v>
      </c>
      <c r="K520" s="45">
        <v>1325</v>
      </c>
      <c r="L520" s="44">
        <v>4.5386930000000003</v>
      </c>
      <c r="M520" s="40">
        <f>Table1[[#This Row],[Total (HRK million)  ]]*1000000/Table1[[#This Row],[Population 2021]]</f>
        <v>3425.4286792452831</v>
      </c>
      <c r="N520" s="44">
        <v>6.9368040000000004</v>
      </c>
      <c r="O520" s="40">
        <f>Table1[[#This Row],[Total (HRK million)                 ]]*1000000/Table1[[#This Row],[Population 2021]]</f>
        <v>5235.3237735849052</v>
      </c>
      <c r="P520" s="44">
        <v>-2.3981110000000001</v>
      </c>
      <c r="Q520" s="40">
        <f>Table1[[#This Row],[Total (HRK million)                            ]]*1000000/Table1[[#This Row],[Population 2021]]</f>
        <v>-1809.8950943396226</v>
      </c>
      <c r="R520" s="64">
        <v>1350</v>
      </c>
      <c r="S520" s="35">
        <v>4.080241</v>
      </c>
      <c r="T520" s="36">
        <f>Table1[[#This Row],[Total (HRK million)   ]]*1000000/Table1[[#This Row],[Population 2020]]</f>
        <v>3022.4007407407407</v>
      </c>
      <c r="U520" s="35">
        <v>4.4324690000000002</v>
      </c>
      <c r="V520" s="36">
        <f>Table1[[#This Row],[Total (HRK million)                  ]]*1000000/Table1[[#This Row],[Population 2020]]</f>
        <v>3283.3103703703705</v>
      </c>
      <c r="W520" s="35">
        <f>Table1[[#This Row],[Total (HRK million)   ]]-Table1[[#This Row],[Total (HRK million)                  ]]</f>
        <v>-0.35222800000000021</v>
      </c>
      <c r="X520" s="36">
        <f>Table1[[#This Row],[Total (HRK million)                             ]]*1000000/Table1[[#This Row],[Population 2020]]</f>
        <v>-260.90962962962982</v>
      </c>
      <c r="Y520" s="68">
        <v>1365</v>
      </c>
      <c r="Z520" s="7">
        <v>3.7806709999999999</v>
      </c>
      <c r="AA520" s="6">
        <f>Table1[[#This Row],[Total (HRK million)                     ]]*1000000/Table1[[#This Row],[Population 2019                 ]]</f>
        <v>2769.7223443223443</v>
      </c>
      <c r="AB520" s="7">
        <v>4.215408</v>
      </c>
      <c r="AC520" s="6">
        <f>Table1[[#This Row],[Total (HRK million)                                   ]]*1000000/Table1[[#This Row],[Population 2019                 ]]</f>
        <v>3088.2109890109891</v>
      </c>
      <c r="AD520" s="7">
        <f>Table1[[#This Row],[Total (HRK million)                     ]]-Table1[[#This Row],[Total (HRK million)                                   ]]</f>
        <v>-0.43473700000000015</v>
      </c>
      <c r="AE520" s="8">
        <f>Table1[[#This Row],[Total (HRK million)                       ]]*1000000/Table1[[#This Row],[Population 2019                 ]]</f>
        <v>-318.4886446886448</v>
      </c>
      <c r="AF520" s="6">
        <v>1325</v>
      </c>
      <c r="AG520" s="7">
        <v>3.9681690000000001</v>
      </c>
      <c r="AH520" s="6">
        <f>Table1[[#This Row],[Total (HRK million)                                 ]]*1000000/Table1[[#This Row],[Population 2018]]</f>
        <v>2994.8445283018868</v>
      </c>
      <c r="AI520" s="7">
        <v>3.8833299999999999</v>
      </c>
      <c r="AJ520" s="6">
        <f>Table1[[#This Row],[Total (HRK million)                                     ]]*1000000/Table1[[#This Row],[Population 2018]]</f>
        <v>2930.8150943396226</v>
      </c>
      <c r="AK520" s="7">
        <f>Table1[[#This Row],[Total (HRK million)                                 ]]-Table1[[#This Row],[Total (HRK million)                                     ]]</f>
        <v>8.4839000000000109E-2</v>
      </c>
      <c r="AL520" s="8">
        <f>Table1[[#This Row],[Total (HRK million)                                      ]]*1000000/Table1[[#This Row],[Population 2018]]</f>
        <v>64.029433962264221</v>
      </c>
      <c r="AM520" s="9">
        <v>1334</v>
      </c>
      <c r="AN520" s="10">
        <v>2.8992100000000001</v>
      </c>
      <c r="AO520" s="11">
        <f>Table1[[#This Row],[Total (HRK million)                                         ]]*1000000/Table1[[#This Row],[Population 2017               ]]</f>
        <v>2173.3208395802098</v>
      </c>
      <c r="AP520" s="10">
        <v>2.4585469999999998</v>
      </c>
      <c r="AQ520" s="11">
        <f>Table1[[#This Row],[Total (HRK million)                                          ]]*1000000/Table1[[#This Row],[Population 2017               ]]</f>
        <v>1842.9887556221888</v>
      </c>
      <c r="AR520" s="10">
        <f>Table1[[#This Row],[Total (HRK million)                                         ]]-Table1[[#This Row],[Total (HRK million)                                          ]]</f>
        <v>0.44066300000000025</v>
      </c>
      <c r="AS520" s="11">
        <f>Table1[[#This Row],[Total (HRK million)                                                  ]]*1000000/Table1[[#This Row],[Population 2017               ]]</f>
        <v>330.33208395802114</v>
      </c>
      <c r="AT520" s="45">
        <v>1354</v>
      </c>
      <c r="AU520" s="46">
        <v>1.755609</v>
      </c>
      <c r="AV520" s="13">
        <f>Table1[[#This Row],[Total (HRK million)                                ]]*1000000/Table1[[#This Row],[Population 2016]]</f>
        <v>1296.609305760709</v>
      </c>
      <c r="AW520" s="46">
        <v>2.2135419999999999</v>
      </c>
      <c r="AX520" s="13">
        <f>Table1[[#This Row],[Total (HRK million)                                                        ]]*1000000/Table1[[#This Row],[Population 2016]]</f>
        <v>1634.8168389955688</v>
      </c>
      <c r="AY520" s="82">
        <f>Table1[[#This Row],[Total (HRK million)                                ]]-Table1[[#This Row],[Total (HRK million)                                                        ]]</f>
        <v>-0.45793299999999992</v>
      </c>
      <c r="AZ520" s="13">
        <f>Table1[[#This Row],[Total (HRK million)                                                                      ]]*1000000/Table1[[#This Row],[Population 2016]]</f>
        <v>-338.20753323485962</v>
      </c>
      <c r="BA520" s="68">
        <v>1373</v>
      </c>
      <c r="BB520" s="52">
        <v>2.0842459999999998</v>
      </c>
      <c r="BC520" s="13">
        <f>Table1[[#This Row],[Total (HRK million)                                                           ]]*1000000/Table1[[#This Row],[Population 2015]]</f>
        <v>1518.0233066278222</v>
      </c>
      <c r="BD520" s="52">
        <v>1.758896</v>
      </c>
      <c r="BE520" s="13">
        <f>Table1[[#This Row],[Total (HRK million) ]]*1000000/Table1[[#This Row],[Population 2015]]</f>
        <v>1281.060451565914</v>
      </c>
      <c r="BF520" s="82">
        <f>Table1[[#This Row],[Total (HRK million)                                                           ]]-Table1[[#This Row],[Total (HRK million) ]]</f>
        <v>0.32534999999999981</v>
      </c>
      <c r="BG520" s="13">
        <f>Table1[[#This Row],[Total (HRK million)     ]]*1000000/Table1[[#This Row],[Population 2015]]</f>
        <v>236.9628550619081</v>
      </c>
      <c r="BH520" s="68">
        <v>1397</v>
      </c>
      <c r="BI520" s="88">
        <v>2.263703</v>
      </c>
      <c r="BJ520" s="12">
        <f>Table1[[#This Row],[Total (HRK million)                                  ]]*1000000/Table1[[#This Row],[Population 2014]]</f>
        <v>1620.4030064423764</v>
      </c>
      <c r="BK520" s="88">
        <v>2.6547510000000001</v>
      </c>
      <c r="BL520" s="12">
        <f>Table1[[#This Row],[Total (HRK million)    ]]*1000000/Table1[[#This Row],[Population 2014]]</f>
        <v>1900.3228346456692</v>
      </c>
      <c r="BM520" s="88">
        <f>Table1[[#This Row],[Total (HRK million)                                  ]]-Table1[[#This Row],[Total (HRK million)    ]]</f>
        <v>-0.39104800000000006</v>
      </c>
      <c r="BN520" s="12">
        <f>Table1[[#This Row],[Total (HRK million)      ]]*1000000/Table1[[#This Row],[Population 2014]]</f>
        <v>-279.91982820329281</v>
      </c>
      <c r="BO520" s="94">
        <v>5</v>
      </c>
      <c r="BP520" s="53">
        <v>5</v>
      </c>
      <c r="BQ520" s="55">
        <v>5</v>
      </c>
      <c r="BR520" s="26">
        <v>5</v>
      </c>
      <c r="BS520" s="13">
        <v>5</v>
      </c>
      <c r="BT520" s="13">
        <v>3</v>
      </c>
      <c r="BU520" s="13">
        <v>2</v>
      </c>
      <c r="BV520" s="13">
        <v>1</v>
      </c>
      <c r="BW520" s="56">
        <v>0</v>
      </c>
    </row>
    <row r="521" spans="1:75" x14ac:dyDescent="0.25">
      <c r="A521" s="14" t="s">
        <v>608</v>
      </c>
      <c r="B521" s="15" t="s">
        <v>662</v>
      </c>
      <c r="C521" s="15" t="s">
        <v>280</v>
      </c>
      <c r="D521" s="45">
        <v>2241</v>
      </c>
      <c r="E521" s="44">
        <v>10.448832889999998</v>
      </c>
      <c r="F521" s="40">
        <f>Table1[[#This Row],[Total (HRK million)]]*1000000/Table1[[#This Row],[Population 2022]]</f>
        <v>4662.5760330209723</v>
      </c>
      <c r="G521" s="44">
        <v>9.9646577900000004</v>
      </c>
      <c r="H521" s="40">
        <f>Table1[[#This Row],[Total (HRK million)                ]]*1000000/Table1[[#This Row],[Population 2022]]</f>
        <v>4446.5228871039717</v>
      </c>
      <c r="I521" s="44">
        <v>0.48417509999999775</v>
      </c>
      <c r="J521" s="40">
        <f>Table1[[#This Row],[Total (HRK million)                           ]]*1000000/Table1[[#This Row],[Population 2022]]</f>
        <v>216.05314591700034</v>
      </c>
      <c r="K521" s="45">
        <v>2316</v>
      </c>
      <c r="L521" s="44">
        <v>11.691732999999999</v>
      </c>
      <c r="M521" s="40">
        <f>Table1[[#This Row],[Total (HRK million)  ]]*1000000/Table1[[#This Row],[Population 2021]]</f>
        <v>5048.2439550949912</v>
      </c>
      <c r="N521" s="44">
        <v>12.946163</v>
      </c>
      <c r="O521" s="40">
        <f>Table1[[#This Row],[Total (HRK million)                 ]]*1000000/Table1[[#This Row],[Population 2021]]</f>
        <v>5589.880397236615</v>
      </c>
      <c r="P521" s="44">
        <v>-1.254430000000001</v>
      </c>
      <c r="Q521" s="40">
        <f>Table1[[#This Row],[Total (HRK million)                            ]]*1000000/Table1[[#This Row],[Population 2021]]</f>
        <v>-541.63644214162389</v>
      </c>
      <c r="R521" s="64">
        <v>2325</v>
      </c>
      <c r="S521" s="35">
        <v>8.742896</v>
      </c>
      <c r="T521" s="36">
        <f>Table1[[#This Row],[Total (HRK million)   ]]*1000000/Table1[[#This Row],[Population 2020]]</f>
        <v>3760.3853763440861</v>
      </c>
      <c r="U521" s="35">
        <v>9.8249709999999997</v>
      </c>
      <c r="V521" s="36">
        <f>Table1[[#This Row],[Total (HRK million)                  ]]*1000000/Table1[[#This Row],[Population 2020]]</f>
        <v>4225.7939784946238</v>
      </c>
      <c r="W521" s="35">
        <f>Table1[[#This Row],[Total (HRK million)   ]]-Table1[[#This Row],[Total (HRK million)                  ]]</f>
        <v>-1.0820749999999997</v>
      </c>
      <c r="X521" s="36">
        <f>Table1[[#This Row],[Total (HRK million)                             ]]*1000000/Table1[[#This Row],[Population 2020]]</f>
        <v>-465.40860215053755</v>
      </c>
      <c r="Y521" s="68">
        <v>2368</v>
      </c>
      <c r="Z521" s="7">
        <v>9.2226879999999998</v>
      </c>
      <c r="AA521" s="6">
        <f>Table1[[#This Row],[Total (HRK million)                     ]]*1000000/Table1[[#This Row],[Population 2019                 ]]</f>
        <v>3894.7162162162163</v>
      </c>
      <c r="AB521" s="7">
        <v>9.0999660000000002</v>
      </c>
      <c r="AC521" s="6">
        <f>Table1[[#This Row],[Total (HRK million)                                   ]]*1000000/Table1[[#This Row],[Population 2019                 ]]</f>
        <v>3842.8910472972975</v>
      </c>
      <c r="AD521" s="7">
        <f>Table1[[#This Row],[Total (HRK million)                     ]]-Table1[[#This Row],[Total (HRK million)                                   ]]</f>
        <v>0.12272199999999955</v>
      </c>
      <c r="AE521" s="8">
        <f>Table1[[#This Row],[Total (HRK million)                       ]]*1000000/Table1[[#This Row],[Population 2019                 ]]</f>
        <v>51.825168918918727</v>
      </c>
      <c r="AF521" s="6">
        <v>2423</v>
      </c>
      <c r="AG521" s="7">
        <v>8.7345690000000005</v>
      </c>
      <c r="AH521" s="6">
        <f>Table1[[#This Row],[Total (HRK million)                                 ]]*1000000/Table1[[#This Row],[Population 2018]]</f>
        <v>3604.8572018159307</v>
      </c>
      <c r="AI521" s="7">
        <v>8.1771290000000008</v>
      </c>
      <c r="AJ521" s="6">
        <f>Table1[[#This Row],[Total (HRK million)                                     ]]*1000000/Table1[[#This Row],[Population 2018]]</f>
        <v>3374.7952950887334</v>
      </c>
      <c r="AK521" s="7">
        <f>Table1[[#This Row],[Total (HRK million)                                 ]]-Table1[[#This Row],[Total (HRK million)                                     ]]</f>
        <v>0.55743999999999971</v>
      </c>
      <c r="AL521" s="8">
        <f>Table1[[#This Row],[Total (HRK million)                                      ]]*1000000/Table1[[#This Row],[Population 2018]]</f>
        <v>230.0619067271976</v>
      </c>
      <c r="AM521" s="9">
        <v>2473</v>
      </c>
      <c r="AN521" s="10">
        <v>7.1146219999999998</v>
      </c>
      <c r="AO521" s="11">
        <f>Table1[[#This Row],[Total (HRK million)                                         ]]*1000000/Table1[[#This Row],[Population 2017               ]]</f>
        <v>2876.919530934088</v>
      </c>
      <c r="AP521" s="10">
        <v>5.885408</v>
      </c>
      <c r="AQ521" s="11">
        <f>Table1[[#This Row],[Total (HRK million)                                          ]]*1000000/Table1[[#This Row],[Population 2017               ]]</f>
        <v>2379.8657501010916</v>
      </c>
      <c r="AR521" s="10">
        <f>Table1[[#This Row],[Total (HRK million)                                         ]]-Table1[[#This Row],[Total (HRK million)                                          ]]</f>
        <v>1.2292139999999998</v>
      </c>
      <c r="AS521" s="11">
        <f>Table1[[#This Row],[Total (HRK million)                                                  ]]*1000000/Table1[[#This Row],[Population 2017               ]]</f>
        <v>497.05378083299627</v>
      </c>
      <c r="AT521" s="45">
        <v>2551</v>
      </c>
      <c r="AU521" s="46">
        <v>20.472048999999998</v>
      </c>
      <c r="AV521" s="13">
        <f>Table1[[#This Row],[Total (HRK million)                                ]]*1000000/Table1[[#This Row],[Population 2016]]</f>
        <v>8025.1074088592704</v>
      </c>
      <c r="AW521" s="46">
        <v>20.103076999999999</v>
      </c>
      <c r="AX521" s="13">
        <f>Table1[[#This Row],[Total (HRK million)                                                        ]]*1000000/Table1[[#This Row],[Population 2016]]</f>
        <v>7880.4692277538225</v>
      </c>
      <c r="AY521" s="82">
        <f>Table1[[#This Row],[Total (HRK million)                                ]]-Table1[[#This Row],[Total (HRK million)                                                        ]]</f>
        <v>0.36897199999999941</v>
      </c>
      <c r="AZ521" s="13">
        <f>Table1[[#This Row],[Total (HRK million)                                                                      ]]*1000000/Table1[[#This Row],[Population 2016]]</f>
        <v>144.63818110544861</v>
      </c>
      <c r="BA521" s="68">
        <v>2604</v>
      </c>
      <c r="BB521" s="52">
        <v>10.819433999999999</v>
      </c>
      <c r="BC521" s="13">
        <f>Table1[[#This Row],[Total (HRK million)                                                           ]]*1000000/Table1[[#This Row],[Population 2015]]</f>
        <v>4154.9285714285716</v>
      </c>
      <c r="BD521" s="52">
        <v>11.334535000000001</v>
      </c>
      <c r="BE521" s="13">
        <f>Table1[[#This Row],[Total (HRK million) ]]*1000000/Table1[[#This Row],[Population 2015]]</f>
        <v>4352.7400153609833</v>
      </c>
      <c r="BF521" s="82">
        <f>Table1[[#This Row],[Total (HRK million)                                                           ]]-Table1[[#This Row],[Total (HRK million) ]]</f>
        <v>-0.51510100000000136</v>
      </c>
      <c r="BG521" s="13">
        <f>Table1[[#This Row],[Total (HRK million)     ]]*1000000/Table1[[#This Row],[Population 2015]]</f>
        <v>-197.81144393241217</v>
      </c>
      <c r="BH521" s="68">
        <v>2671</v>
      </c>
      <c r="BI521" s="88">
        <v>6.4144399999999999</v>
      </c>
      <c r="BJ521" s="12">
        <f>Table1[[#This Row],[Total (HRK million)                                  ]]*1000000/Table1[[#This Row],[Population 2014]]</f>
        <v>2401.5125421190564</v>
      </c>
      <c r="BK521" s="88">
        <v>6.0049859999999997</v>
      </c>
      <c r="BL521" s="12">
        <f>Table1[[#This Row],[Total (HRK million)    ]]*1000000/Table1[[#This Row],[Population 2014]]</f>
        <v>2248.2163983526771</v>
      </c>
      <c r="BM521" s="88">
        <f>Table1[[#This Row],[Total (HRK million)                                  ]]-Table1[[#This Row],[Total (HRK million)    ]]</f>
        <v>0.40945400000000021</v>
      </c>
      <c r="BN521" s="12">
        <f>Table1[[#This Row],[Total (HRK million)      ]]*1000000/Table1[[#This Row],[Population 2014]]</f>
        <v>153.29614376637971</v>
      </c>
      <c r="BO521" s="94">
        <v>5</v>
      </c>
      <c r="BP521" s="53">
        <v>3</v>
      </c>
      <c r="BQ521" s="55">
        <v>5</v>
      </c>
      <c r="BR521" s="26">
        <v>5</v>
      </c>
      <c r="BS521" s="13">
        <v>3</v>
      </c>
      <c r="BT521" s="13">
        <v>3</v>
      </c>
      <c r="BU521" s="13">
        <v>4</v>
      </c>
      <c r="BV521" s="13">
        <v>2</v>
      </c>
      <c r="BW521" s="56">
        <v>0</v>
      </c>
    </row>
    <row r="522" spans="1:75" x14ac:dyDescent="0.25">
      <c r="A522" s="14" t="s">
        <v>608</v>
      </c>
      <c r="B522" s="15" t="s">
        <v>661</v>
      </c>
      <c r="C522" s="15" t="s">
        <v>189</v>
      </c>
      <c r="D522" s="47">
        <v>4429</v>
      </c>
      <c r="E522" s="46">
        <v>21.155730650000002</v>
      </c>
      <c r="F522" s="36">
        <f>Table1[[#This Row],[Total (HRK million)]]*1000000/Table1[[#This Row],[Population 2022]]</f>
        <v>4776.6382140438027</v>
      </c>
      <c r="G522" s="46">
        <v>29.394576950000005</v>
      </c>
      <c r="H522" s="36">
        <f>Table1[[#This Row],[Total (HRK million)                ]]*1000000/Table1[[#This Row],[Population 2022]]</f>
        <v>6636.8428426281334</v>
      </c>
      <c r="I522" s="46">
        <v>-8.2388463000000005</v>
      </c>
      <c r="J522" s="36">
        <f>Table1[[#This Row],[Total (HRK million)                           ]]*1000000/Table1[[#This Row],[Population 2022]]</f>
        <v>-1860.2046285843307</v>
      </c>
      <c r="K522" s="47">
        <v>4448</v>
      </c>
      <c r="L522" s="46">
        <v>14.330135</v>
      </c>
      <c r="M522" s="36">
        <f>Table1[[#This Row],[Total (HRK million)  ]]*1000000/Table1[[#This Row],[Population 2021]]</f>
        <v>3221.7030125899282</v>
      </c>
      <c r="N522" s="46">
        <v>18.073284999999998</v>
      </c>
      <c r="O522" s="36">
        <f>Table1[[#This Row],[Total (HRK million)                 ]]*1000000/Table1[[#This Row],[Population 2021]]</f>
        <v>4063.2385341726617</v>
      </c>
      <c r="P522" s="46">
        <v>-3.7431499999999982</v>
      </c>
      <c r="Q522" s="36">
        <f>Table1[[#This Row],[Total (HRK million)                            ]]*1000000/Table1[[#This Row],[Population 2021]]</f>
        <v>-841.5355215827334</v>
      </c>
      <c r="R522" s="64">
        <v>4666</v>
      </c>
      <c r="S522" s="35">
        <v>14.360462999999999</v>
      </c>
      <c r="T522" s="36">
        <f>Table1[[#This Row],[Total (HRK million)   ]]*1000000/Table1[[#This Row],[Population 2020]]</f>
        <v>3077.6817402486067</v>
      </c>
      <c r="U522" s="35">
        <v>14.126640999999999</v>
      </c>
      <c r="V522" s="36">
        <f>Table1[[#This Row],[Total (HRK million)                  ]]*1000000/Table1[[#This Row],[Population 2020]]</f>
        <v>3027.5698671238747</v>
      </c>
      <c r="W522" s="35">
        <f>Table1[[#This Row],[Total (HRK million)   ]]-Table1[[#This Row],[Total (HRK million)                  ]]</f>
        <v>0.23382199999999997</v>
      </c>
      <c r="X522" s="36">
        <f>Table1[[#This Row],[Total (HRK million)                             ]]*1000000/Table1[[#This Row],[Population 2020]]</f>
        <v>50.111873124732099</v>
      </c>
      <c r="Y522" s="68">
        <v>4685</v>
      </c>
      <c r="Z522" s="7">
        <v>12.324529999999999</v>
      </c>
      <c r="AA522" s="6">
        <f>Table1[[#This Row],[Total (HRK million)                     ]]*1000000/Table1[[#This Row],[Population 2019                 ]]</f>
        <v>2630.6360725720383</v>
      </c>
      <c r="AB522" s="7">
        <v>12.312061</v>
      </c>
      <c r="AC522" s="6">
        <f>Table1[[#This Row],[Total (HRK million)                                   ]]*1000000/Table1[[#This Row],[Population 2019                 ]]</f>
        <v>2627.974599786553</v>
      </c>
      <c r="AD522" s="7">
        <f>Table1[[#This Row],[Total (HRK million)                     ]]-Table1[[#This Row],[Total (HRK million)                                   ]]</f>
        <v>1.2468999999999397E-2</v>
      </c>
      <c r="AE522" s="8">
        <f>Table1[[#This Row],[Total (HRK million)                       ]]*1000000/Table1[[#This Row],[Population 2019                 ]]</f>
        <v>2.6614727854854636</v>
      </c>
      <c r="AF522" s="6">
        <v>4722</v>
      </c>
      <c r="AG522" s="7">
        <v>10.010441</v>
      </c>
      <c r="AH522" s="6">
        <f>Table1[[#This Row],[Total (HRK million)                                 ]]*1000000/Table1[[#This Row],[Population 2018]]</f>
        <v>2119.9578568403217</v>
      </c>
      <c r="AI522" s="7">
        <v>10.410342999999999</v>
      </c>
      <c r="AJ522" s="6">
        <f>Table1[[#This Row],[Total (HRK million)                                     ]]*1000000/Table1[[#This Row],[Population 2018]]</f>
        <v>2204.6469716221941</v>
      </c>
      <c r="AK522" s="7">
        <f>Table1[[#This Row],[Total (HRK million)                                 ]]-Table1[[#This Row],[Total (HRK million)                                     ]]</f>
        <v>-0.39990199999999909</v>
      </c>
      <c r="AL522" s="8">
        <f>Table1[[#This Row],[Total (HRK million)                                      ]]*1000000/Table1[[#This Row],[Population 2018]]</f>
        <v>-84.689114781871893</v>
      </c>
      <c r="AM522" s="9">
        <v>4761</v>
      </c>
      <c r="AN522" s="10">
        <v>10.309654</v>
      </c>
      <c r="AO522" s="11">
        <f>Table1[[#This Row],[Total (HRK million)                                         ]]*1000000/Table1[[#This Row],[Population 2017               ]]</f>
        <v>2165.4387733669396</v>
      </c>
      <c r="AP522" s="10">
        <v>10.510327</v>
      </c>
      <c r="AQ522" s="11">
        <f>Table1[[#This Row],[Total (HRK million)                                          ]]*1000000/Table1[[#This Row],[Population 2017               ]]</f>
        <v>2207.5881117412309</v>
      </c>
      <c r="AR522" s="10">
        <f>Table1[[#This Row],[Total (HRK million)                                         ]]-Table1[[#This Row],[Total (HRK million)                                          ]]</f>
        <v>-0.2006730000000001</v>
      </c>
      <c r="AS522" s="11">
        <f>Table1[[#This Row],[Total (HRK million)                                                  ]]*1000000/Table1[[#This Row],[Population 2017               ]]</f>
        <v>-42.149338374291133</v>
      </c>
      <c r="AT522" s="45">
        <v>4813</v>
      </c>
      <c r="AU522" s="46">
        <v>9.4630379999999992</v>
      </c>
      <c r="AV522" s="13">
        <f>Table1[[#This Row],[Total (HRK million)                                ]]*1000000/Table1[[#This Row],[Population 2016]]</f>
        <v>1966.1412840224393</v>
      </c>
      <c r="AW522" s="46">
        <v>9.9707030000000003</v>
      </c>
      <c r="AX522" s="13">
        <f>Table1[[#This Row],[Total (HRK million)                                                        ]]*1000000/Table1[[#This Row],[Population 2016]]</f>
        <v>2071.6191564512778</v>
      </c>
      <c r="AY522" s="82">
        <f>Table1[[#This Row],[Total (HRK million)                                ]]-Table1[[#This Row],[Total (HRK million)                                                        ]]</f>
        <v>-0.50766500000000114</v>
      </c>
      <c r="AZ522" s="13">
        <f>Table1[[#This Row],[Total (HRK million)                                                                      ]]*1000000/Table1[[#This Row],[Population 2016]]</f>
        <v>-105.47787242883881</v>
      </c>
      <c r="BA522" s="68">
        <v>4852</v>
      </c>
      <c r="BB522" s="52">
        <v>10.452311999999999</v>
      </c>
      <c r="BC522" s="13">
        <f>Table1[[#This Row],[Total (HRK million)                                                           ]]*1000000/Table1[[#This Row],[Population 2015]]</f>
        <v>2154.2275350370983</v>
      </c>
      <c r="BD522" s="52">
        <v>10.694082</v>
      </c>
      <c r="BE522" s="13">
        <f>Table1[[#This Row],[Total (HRK million) ]]*1000000/Table1[[#This Row],[Population 2015]]</f>
        <v>2204.0564715581204</v>
      </c>
      <c r="BF522" s="82">
        <f>Table1[[#This Row],[Total (HRK million)                                                           ]]-Table1[[#This Row],[Total (HRK million) ]]</f>
        <v>-0.24177000000000071</v>
      </c>
      <c r="BG522" s="13">
        <f>Table1[[#This Row],[Total (HRK million)     ]]*1000000/Table1[[#This Row],[Population 2015]]</f>
        <v>-49.828936521022406</v>
      </c>
      <c r="BH522" s="68">
        <v>4874</v>
      </c>
      <c r="BI522" s="88">
        <v>9.3001609999999992</v>
      </c>
      <c r="BJ522" s="12">
        <f>Table1[[#This Row],[Total (HRK million)                                  ]]*1000000/Table1[[#This Row],[Population 2014]]</f>
        <v>1908.1167418957734</v>
      </c>
      <c r="BK522" s="88">
        <v>9.8796060000000008</v>
      </c>
      <c r="BL522" s="12">
        <f>Table1[[#This Row],[Total (HRK million)    ]]*1000000/Table1[[#This Row],[Population 2014]]</f>
        <v>2027.0016413623307</v>
      </c>
      <c r="BM522" s="88">
        <f>Table1[[#This Row],[Total (HRK million)                                  ]]-Table1[[#This Row],[Total (HRK million)    ]]</f>
        <v>-0.57944500000000154</v>
      </c>
      <c r="BN522" s="12">
        <f>Table1[[#This Row],[Total (HRK million)      ]]*1000000/Table1[[#This Row],[Population 2014]]</f>
        <v>-118.88489946655756</v>
      </c>
      <c r="BO522" s="94">
        <v>4</v>
      </c>
      <c r="BP522" s="53">
        <v>4</v>
      </c>
      <c r="BQ522" s="55">
        <v>4</v>
      </c>
      <c r="BR522" s="26">
        <v>2</v>
      </c>
      <c r="BS522" s="13">
        <v>3</v>
      </c>
      <c r="BT522" s="13">
        <v>4</v>
      </c>
      <c r="BU522" s="13">
        <v>4</v>
      </c>
      <c r="BV522" s="13">
        <v>2</v>
      </c>
      <c r="BW522" s="56">
        <v>1</v>
      </c>
    </row>
    <row r="523" spans="1:75" x14ac:dyDescent="0.25">
      <c r="A523" s="14" t="s">
        <v>608</v>
      </c>
      <c r="B523" s="15" t="s">
        <v>662</v>
      </c>
      <c r="C523" s="15" t="s">
        <v>281</v>
      </c>
      <c r="D523" s="45">
        <v>2326</v>
      </c>
      <c r="E523" s="44">
        <v>10.976493140000001</v>
      </c>
      <c r="F523" s="40">
        <f>Table1[[#This Row],[Total (HRK million)]]*1000000/Table1[[#This Row],[Population 2022]]</f>
        <v>4719.0426225279452</v>
      </c>
      <c r="G523" s="44">
        <v>10.83874383</v>
      </c>
      <c r="H523" s="40">
        <f>Table1[[#This Row],[Total (HRK million)                ]]*1000000/Table1[[#This Row],[Population 2022]]</f>
        <v>4659.8210791057609</v>
      </c>
      <c r="I523" s="44">
        <v>0.13774931000000051</v>
      </c>
      <c r="J523" s="40">
        <f>Table1[[#This Row],[Total (HRK million)                           ]]*1000000/Table1[[#This Row],[Population 2022]]</f>
        <v>59.221543422184233</v>
      </c>
      <c r="K523" s="45">
        <v>2379</v>
      </c>
      <c r="L523" s="44">
        <v>17.664971999999999</v>
      </c>
      <c r="M523" s="40">
        <f>Table1[[#This Row],[Total (HRK million)  ]]*1000000/Table1[[#This Row],[Population 2021]]</f>
        <v>7425.377049180328</v>
      </c>
      <c r="N523" s="44">
        <v>12.031096</v>
      </c>
      <c r="O523" s="40">
        <f>Table1[[#This Row],[Total (HRK million)                 ]]*1000000/Table1[[#This Row],[Population 2021]]</f>
        <v>5057.207229928541</v>
      </c>
      <c r="P523" s="44">
        <v>5.633875999999999</v>
      </c>
      <c r="Q523" s="40">
        <f>Table1[[#This Row],[Total (HRK million)                            ]]*1000000/Table1[[#This Row],[Population 2021]]</f>
        <v>2368.1698192517861</v>
      </c>
      <c r="R523" s="64">
        <v>2412</v>
      </c>
      <c r="S523" s="35">
        <v>18.876515000000001</v>
      </c>
      <c r="T523" s="36">
        <f>Table1[[#This Row],[Total (HRK million)   ]]*1000000/Table1[[#This Row],[Population 2020]]</f>
        <v>7826.0841625207295</v>
      </c>
      <c r="U523" s="35">
        <v>23.426984000000001</v>
      </c>
      <c r="V523" s="36">
        <f>Table1[[#This Row],[Total (HRK million)                  ]]*1000000/Table1[[#This Row],[Population 2020]]</f>
        <v>9712.6799336650074</v>
      </c>
      <c r="W523" s="35">
        <f>Table1[[#This Row],[Total (HRK million)   ]]-Table1[[#This Row],[Total (HRK million)                  ]]</f>
        <v>-4.5504689999999997</v>
      </c>
      <c r="X523" s="36">
        <f>Table1[[#This Row],[Total (HRK million)                             ]]*1000000/Table1[[#This Row],[Population 2020]]</f>
        <v>-1886.5957711442786</v>
      </c>
      <c r="Y523" s="68">
        <v>2416</v>
      </c>
      <c r="Z523" s="7">
        <v>13.880649</v>
      </c>
      <c r="AA523" s="6">
        <f>Table1[[#This Row],[Total (HRK million)                     ]]*1000000/Table1[[#This Row],[Population 2019                 ]]</f>
        <v>5745.301738410596</v>
      </c>
      <c r="AB523" s="7">
        <v>13.660970000000001</v>
      </c>
      <c r="AC523" s="6">
        <f>Table1[[#This Row],[Total (HRK million)                                   ]]*1000000/Table1[[#This Row],[Population 2019                 ]]</f>
        <v>5654.375</v>
      </c>
      <c r="AD523" s="7">
        <f>Table1[[#This Row],[Total (HRK million)                     ]]-Table1[[#This Row],[Total (HRK million)                                   ]]</f>
        <v>0.21967899999999929</v>
      </c>
      <c r="AE523" s="8">
        <f>Table1[[#This Row],[Total (HRK million)                       ]]*1000000/Table1[[#This Row],[Population 2019                 ]]</f>
        <v>90.926738410595732</v>
      </c>
      <c r="AF523" s="6">
        <v>2424</v>
      </c>
      <c r="AG523" s="7">
        <v>7.5999559999999997</v>
      </c>
      <c r="AH523" s="6">
        <f>Table1[[#This Row],[Total (HRK million)                                 ]]*1000000/Table1[[#This Row],[Population 2018]]</f>
        <v>3135.295379537954</v>
      </c>
      <c r="AI523" s="7">
        <v>6.2421680000000004</v>
      </c>
      <c r="AJ523" s="6">
        <f>Table1[[#This Row],[Total (HRK million)                                     ]]*1000000/Table1[[#This Row],[Population 2018]]</f>
        <v>2575.151815181518</v>
      </c>
      <c r="AK523" s="7">
        <f>Table1[[#This Row],[Total (HRK million)                                 ]]-Table1[[#This Row],[Total (HRK million)                                     ]]</f>
        <v>1.3577879999999993</v>
      </c>
      <c r="AL523" s="8">
        <f>Table1[[#This Row],[Total (HRK million)                                      ]]*1000000/Table1[[#This Row],[Population 2018]]</f>
        <v>560.14356435643538</v>
      </c>
      <c r="AM523" s="9">
        <v>2459</v>
      </c>
      <c r="AN523" s="10">
        <v>6.3896839999999999</v>
      </c>
      <c r="AO523" s="11">
        <f>Table1[[#This Row],[Total (HRK million)                                         ]]*1000000/Table1[[#This Row],[Population 2017               ]]</f>
        <v>2598.4888165921107</v>
      </c>
      <c r="AP523" s="10">
        <v>6.142779</v>
      </c>
      <c r="AQ523" s="11">
        <f>Table1[[#This Row],[Total (HRK million)                                          ]]*1000000/Table1[[#This Row],[Population 2017               ]]</f>
        <v>2498.080113867426</v>
      </c>
      <c r="AR523" s="10">
        <f>Table1[[#This Row],[Total (HRK million)                                         ]]-Table1[[#This Row],[Total (HRK million)                                          ]]</f>
        <v>0.24690499999999993</v>
      </c>
      <c r="AS523" s="11">
        <f>Table1[[#This Row],[Total (HRK million)                                                  ]]*1000000/Table1[[#This Row],[Population 2017               ]]</f>
        <v>100.4087027246848</v>
      </c>
      <c r="AT523" s="45">
        <v>2514</v>
      </c>
      <c r="AU523" s="46">
        <v>5.8614829999999998</v>
      </c>
      <c r="AV523" s="13">
        <f>Table1[[#This Row],[Total (HRK million)                                ]]*1000000/Table1[[#This Row],[Population 2016]]</f>
        <v>2331.5365950676214</v>
      </c>
      <c r="AW523" s="46">
        <v>5.467867</v>
      </c>
      <c r="AX523" s="13">
        <f>Table1[[#This Row],[Total (HRK million)                                                        ]]*1000000/Table1[[#This Row],[Population 2016]]</f>
        <v>2174.9669848846461</v>
      </c>
      <c r="AY523" s="82">
        <f>Table1[[#This Row],[Total (HRK million)                                ]]-Table1[[#This Row],[Total (HRK million)                                                        ]]</f>
        <v>0.39361599999999974</v>
      </c>
      <c r="AZ523" s="13">
        <f>Table1[[#This Row],[Total (HRK million)                                                                      ]]*1000000/Table1[[#This Row],[Population 2016]]</f>
        <v>156.56961018297525</v>
      </c>
      <c r="BA523" s="68">
        <v>2566</v>
      </c>
      <c r="BB523" s="52">
        <v>5.9040160000000004</v>
      </c>
      <c r="BC523" s="13">
        <f>Table1[[#This Row],[Total (HRK million)                                                           ]]*1000000/Table1[[#This Row],[Population 2015]]</f>
        <v>2300.8636009353077</v>
      </c>
      <c r="BD523" s="52">
        <v>5.432277</v>
      </c>
      <c r="BE523" s="13">
        <f>Table1[[#This Row],[Total (HRK million) ]]*1000000/Table1[[#This Row],[Population 2015]]</f>
        <v>2117.0214341387373</v>
      </c>
      <c r="BF523" s="82">
        <f>Table1[[#This Row],[Total (HRK million)                                                           ]]-Table1[[#This Row],[Total (HRK million) ]]</f>
        <v>0.47173900000000035</v>
      </c>
      <c r="BG523" s="13">
        <f>Table1[[#This Row],[Total (HRK million)     ]]*1000000/Table1[[#This Row],[Population 2015]]</f>
        <v>183.84216679657067</v>
      </c>
      <c r="BH523" s="68">
        <v>2622</v>
      </c>
      <c r="BI523" s="88">
        <v>5.8582929999999998</v>
      </c>
      <c r="BJ523" s="12">
        <f>Table1[[#This Row],[Total (HRK million)                                  ]]*1000000/Table1[[#This Row],[Population 2014]]</f>
        <v>2234.2841342486649</v>
      </c>
      <c r="BK523" s="88">
        <v>5.3416240000000004</v>
      </c>
      <c r="BL523" s="12">
        <f>Table1[[#This Row],[Total (HRK million)    ]]*1000000/Table1[[#This Row],[Population 2014]]</f>
        <v>2037.2326468344775</v>
      </c>
      <c r="BM523" s="88">
        <f>Table1[[#This Row],[Total (HRK million)                                  ]]-Table1[[#This Row],[Total (HRK million)    ]]</f>
        <v>0.51666899999999938</v>
      </c>
      <c r="BN523" s="12">
        <f>Table1[[#This Row],[Total (HRK million)      ]]*1000000/Table1[[#This Row],[Population 2014]]</f>
        <v>197.05148741418739</v>
      </c>
      <c r="BO523" s="94">
        <v>5</v>
      </c>
      <c r="BP523" s="53">
        <v>5</v>
      </c>
      <c r="BQ523" s="55">
        <v>5</v>
      </c>
      <c r="BR523" s="26">
        <v>5</v>
      </c>
      <c r="BS523" s="13">
        <v>5</v>
      </c>
      <c r="BT523" s="13">
        <v>5</v>
      </c>
      <c r="BU523" s="13">
        <v>5</v>
      </c>
      <c r="BV523" s="13">
        <v>1</v>
      </c>
      <c r="BW523" s="56">
        <v>0</v>
      </c>
    </row>
    <row r="524" spans="1:75" x14ac:dyDescent="0.25">
      <c r="A524" s="14" t="s">
        <v>608</v>
      </c>
      <c r="B524" s="15" t="s">
        <v>32</v>
      </c>
      <c r="C524" s="15" t="s">
        <v>240</v>
      </c>
      <c r="D524" s="45">
        <v>4836</v>
      </c>
      <c r="E524" s="44">
        <v>14.00950879</v>
      </c>
      <c r="F524" s="40">
        <f>Table1[[#This Row],[Total (HRK million)]]*1000000/Table1[[#This Row],[Population 2022]]</f>
        <v>2896.9207588916456</v>
      </c>
      <c r="G524" s="44">
        <v>13.583145589999999</v>
      </c>
      <c r="H524" s="40">
        <f>Table1[[#This Row],[Total (HRK million)                ]]*1000000/Table1[[#This Row],[Population 2022]]</f>
        <v>2808.7563254755996</v>
      </c>
      <c r="I524" s="44">
        <v>0.42636319999999928</v>
      </c>
      <c r="J524" s="40">
        <f>Table1[[#This Row],[Total (HRK million)                           ]]*1000000/Table1[[#This Row],[Population 2022]]</f>
        <v>88.164433416046165</v>
      </c>
      <c r="K524" s="45">
        <v>4915</v>
      </c>
      <c r="L524" s="44">
        <v>12.804731</v>
      </c>
      <c r="M524" s="40">
        <f>Table1[[#This Row],[Total (HRK million)  ]]*1000000/Table1[[#This Row],[Population 2021]]</f>
        <v>2605.2351983723297</v>
      </c>
      <c r="N524" s="44">
        <v>13.762757000000001</v>
      </c>
      <c r="O524" s="40">
        <f>Table1[[#This Row],[Total (HRK million)                 ]]*1000000/Table1[[#This Row],[Population 2021]]</f>
        <v>2800.154018311292</v>
      </c>
      <c r="P524" s="44">
        <v>-0.95802600000000027</v>
      </c>
      <c r="Q524" s="40">
        <f>Table1[[#This Row],[Total (HRK million)                            ]]*1000000/Table1[[#This Row],[Population 2021]]</f>
        <v>-194.9188199389624</v>
      </c>
      <c r="R524" s="64">
        <v>5078</v>
      </c>
      <c r="S524" s="35">
        <v>12.052878</v>
      </c>
      <c r="T524" s="36">
        <f>Table1[[#This Row],[Total (HRK million)   ]]*1000000/Table1[[#This Row],[Population 2020]]</f>
        <v>2373.5482473414731</v>
      </c>
      <c r="U524" s="35">
        <v>19.513335000000001</v>
      </c>
      <c r="V524" s="36">
        <f>Table1[[#This Row],[Total (HRK million)                  ]]*1000000/Table1[[#This Row],[Population 2020]]</f>
        <v>3842.7205592753053</v>
      </c>
      <c r="W524" s="35">
        <f>Table1[[#This Row],[Total (HRK million)   ]]-Table1[[#This Row],[Total (HRK million)                  ]]</f>
        <v>-7.4604570000000017</v>
      </c>
      <c r="X524" s="36">
        <f>Table1[[#This Row],[Total (HRK million)                             ]]*1000000/Table1[[#This Row],[Population 2020]]</f>
        <v>-1469.1723119338326</v>
      </c>
      <c r="Y524" s="68">
        <v>5146</v>
      </c>
      <c r="Z524" s="7">
        <v>12.535523</v>
      </c>
      <c r="AA524" s="6">
        <f>Table1[[#This Row],[Total (HRK million)                     ]]*1000000/Table1[[#This Row],[Population 2019                 ]]</f>
        <v>2435.9741546832493</v>
      </c>
      <c r="AB524" s="7">
        <v>18.994558000000001</v>
      </c>
      <c r="AC524" s="6">
        <f>Table1[[#This Row],[Total (HRK million)                                   ]]*1000000/Table1[[#This Row],[Population 2019                 ]]</f>
        <v>3691.1305868635832</v>
      </c>
      <c r="AD524" s="7">
        <f>Table1[[#This Row],[Total (HRK million)                     ]]-Table1[[#This Row],[Total (HRK million)                                   ]]</f>
        <v>-6.4590350000000019</v>
      </c>
      <c r="AE524" s="8">
        <f>Table1[[#This Row],[Total (HRK million)                       ]]*1000000/Table1[[#This Row],[Population 2019                 ]]</f>
        <v>-1255.1564321803346</v>
      </c>
      <c r="AF524" s="6">
        <v>5182</v>
      </c>
      <c r="AG524" s="7">
        <v>10.545538000000001</v>
      </c>
      <c r="AH524" s="6">
        <f>Table1[[#This Row],[Total (HRK million)                                 ]]*1000000/Table1[[#This Row],[Population 2018]]</f>
        <v>2035.0324199150907</v>
      </c>
      <c r="AI524" s="7">
        <v>7.9735009999999997</v>
      </c>
      <c r="AJ524" s="6">
        <f>Table1[[#This Row],[Total (HRK million)                                     ]]*1000000/Table1[[#This Row],[Population 2018]]</f>
        <v>1538.6918178309534</v>
      </c>
      <c r="AK524" s="7">
        <f>Table1[[#This Row],[Total (HRK million)                                 ]]-Table1[[#This Row],[Total (HRK million)                                     ]]</f>
        <v>2.5720370000000008</v>
      </c>
      <c r="AL524" s="8">
        <f>Table1[[#This Row],[Total (HRK million)                                      ]]*1000000/Table1[[#This Row],[Population 2018]]</f>
        <v>496.34060208413757</v>
      </c>
      <c r="AM524" s="9">
        <v>5208</v>
      </c>
      <c r="AN524" s="10">
        <v>8.0723269999999996</v>
      </c>
      <c r="AO524" s="11">
        <f>Table1[[#This Row],[Total (HRK million)                                         ]]*1000000/Table1[[#This Row],[Population 2017               ]]</f>
        <v>1549.9859831029187</v>
      </c>
      <c r="AP524" s="10">
        <v>8.3696380000000001</v>
      </c>
      <c r="AQ524" s="11">
        <f>Table1[[#This Row],[Total (HRK million)                                          ]]*1000000/Table1[[#This Row],[Population 2017               ]]</f>
        <v>1607.0733486943163</v>
      </c>
      <c r="AR524" s="10">
        <f>Table1[[#This Row],[Total (HRK million)                                         ]]-Table1[[#This Row],[Total (HRK million)                                          ]]</f>
        <v>-0.29731100000000055</v>
      </c>
      <c r="AS524" s="11">
        <f>Table1[[#This Row],[Total (HRK million)                                                  ]]*1000000/Table1[[#This Row],[Population 2017               ]]</f>
        <v>-57.087365591397948</v>
      </c>
      <c r="AT524" s="45">
        <v>5278</v>
      </c>
      <c r="AU524" s="46">
        <v>7.3359899999999998</v>
      </c>
      <c r="AV524" s="13">
        <f>Table1[[#This Row],[Total (HRK million)                                ]]*1000000/Table1[[#This Row],[Population 2016]]</f>
        <v>1389.9185297461161</v>
      </c>
      <c r="AW524" s="46">
        <v>7.3174400000000004</v>
      </c>
      <c r="AX524" s="13">
        <f>Table1[[#This Row],[Total (HRK million)                                                        ]]*1000000/Table1[[#This Row],[Population 2016]]</f>
        <v>1386.4039408866995</v>
      </c>
      <c r="AY524" s="82">
        <f>Table1[[#This Row],[Total (HRK million)                                ]]-Table1[[#This Row],[Total (HRK million)                                                        ]]</f>
        <v>1.85499999999994E-2</v>
      </c>
      <c r="AZ524" s="13">
        <f>Table1[[#This Row],[Total (HRK million)                                                                      ]]*1000000/Table1[[#This Row],[Population 2016]]</f>
        <v>3.5145888594163317</v>
      </c>
      <c r="BA524" s="68">
        <v>5300</v>
      </c>
      <c r="BB524" s="52">
        <v>6.5613650000000003</v>
      </c>
      <c r="BC524" s="13">
        <f>Table1[[#This Row],[Total (HRK million)                                                           ]]*1000000/Table1[[#This Row],[Population 2015]]</f>
        <v>1237.9933962264151</v>
      </c>
      <c r="BD524" s="52">
        <v>6.8024389999999997</v>
      </c>
      <c r="BE524" s="13">
        <f>Table1[[#This Row],[Total (HRK million) ]]*1000000/Table1[[#This Row],[Population 2015]]</f>
        <v>1283.4790566037736</v>
      </c>
      <c r="BF524" s="82">
        <f>Table1[[#This Row],[Total (HRK million)                                                           ]]-Table1[[#This Row],[Total (HRK million) ]]</f>
        <v>-0.24107399999999934</v>
      </c>
      <c r="BG524" s="13">
        <f>Table1[[#This Row],[Total (HRK million)     ]]*1000000/Table1[[#This Row],[Population 2015]]</f>
        <v>-45.485660377358364</v>
      </c>
      <c r="BH524" s="68">
        <v>5343</v>
      </c>
      <c r="BI524" s="88">
        <v>6.3319210000000004</v>
      </c>
      <c r="BJ524" s="12">
        <f>Table1[[#This Row],[Total (HRK million)                                  ]]*1000000/Table1[[#This Row],[Population 2014]]</f>
        <v>1185.0872169193337</v>
      </c>
      <c r="BK524" s="88">
        <v>6.8188769999999996</v>
      </c>
      <c r="BL524" s="12">
        <f>Table1[[#This Row],[Total (HRK million)    ]]*1000000/Table1[[#This Row],[Population 2014]]</f>
        <v>1276.2262773722628</v>
      </c>
      <c r="BM524" s="88">
        <f>Table1[[#This Row],[Total (HRK million)                                  ]]-Table1[[#This Row],[Total (HRK million)    ]]</f>
        <v>-0.48695599999999928</v>
      </c>
      <c r="BN524" s="12">
        <f>Table1[[#This Row],[Total (HRK million)      ]]*1000000/Table1[[#This Row],[Population 2014]]</f>
        <v>-91.139060452928931</v>
      </c>
      <c r="BO524" s="94">
        <v>5</v>
      </c>
      <c r="BP524" s="53">
        <v>5</v>
      </c>
      <c r="BQ524" s="55">
        <v>5</v>
      </c>
      <c r="BR524" s="26">
        <v>5</v>
      </c>
      <c r="BS524" s="13">
        <v>5</v>
      </c>
      <c r="BT524" s="13">
        <v>5</v>
      </c>
      <c r="BU524" s="13">
        <v>4</v>
      </c>
      <c r="BV524" s="13">
        <v>2</v>
      </c>
      <c r="BW524" s="56">
        <v>2</v>
      </c>
    </row>
    <row r="525" spans="1:75" x14ac:dyDescent="0.25">
      <c r="A525" s="14" t="s">
        <v>608</v>
      </c>
      <c r="B525" s="15" t="s">
        <v>666</v>
      </c>
      <c r="C525" s="15" t="s">
        <v>415</v>
      </c>
      <c r="D525" s="47">
        <v>1589</v>
      </c>
      <c r="E525" s="46">
        <v>9.1406573799999986</v>
      </c>
      <c r="F525" s="36">
        <f>Table1[[#This Row],[Total (HRK million)]]*1000000/Table1[[#This Row],[Population 2022]]</f>
        <v>5752.4590182504717</v>
      </c>
      <c r="G525" s="46">
        <v>10.359967789999999</v>
      </c>
      <c r="H525" s="36">
        <f>Table1[[#This Row],[Total (HRK million)                ]]*1000000/Table1[[#This Row],[Population 2022]]</f>
        <v>6519.8035179358085</v>
      </c>
      <c r="I525" s="46">
        <v>-1.2193104100000001</v>
      </c>
      <c r="J525" s="36">
        <f>Table1[[#This Row],[Total (HRK million)                           ]]*1000000/Table1[[#This Row],[Population 2022]]</f>
        <v>-767.34449968533681</v>
      </c>
      <c r="K525" s="47">
        <v>1626</v>
      </c>
      <c r="L525" s="46">
        <v>9.3670209999999994</v>
      </c>
      <c r="M525" s="36">
        <f>Table1[[#This Row],[Total (HRK million)  ]]*1000000/Table1[[#This Row],[Population 2021]]</f>
        <v>5760.7755227552279</v>
      </c>
      <c r="N525" s="46">
        <v>9.7630350000000004</v>
      </c>
      <c r="O525" s="36">
        <f>Table1[[#This Row],[Total (HRK million)                 ]]*1000000/Table1[[#This Row],[Population 2021]]</f>
        <v>6004.3265682656829</v>
      </c>
      <c r="P525" s="46">
        <v>-0.39601400000000098</v>
      </c>
      <c r="Q525" s="36">
        <f>Table1[[#This Row],[Total (HRK million)                            ]]*1000000/Table1[[#This Row],[Population 2021]]</f>
        <v>-243.55104551045571</v>
      </c>
      <c r="R525" s="64">
        <v>1701</v>
      </c>
      <c r="S525" s="35">
        <v>11.179311999999999</v>
      </c>
      <c r="T525" s="36">
        <f>Table1[[#This Row],[Total (HRK million)   ]]*1000000/Table1[[#This Row],[Population 2020]]</f>
        <v>6572.1998824221046</v>
      </c>
      <c r="U525" s="35">
        <v>12.627485999999999</v>
      </c>
      <c r="V525" s="36">
        <f>Table1[[#This Row],[Total (HRK million)                  ]]*1000000/Table1[[#This Row],[Population 2020]]</f>
        <v>7423.5661375661375</v>
      </c>
      <c r="W525" s="35">
        <f>Table1[[#This Row],[Total (HRK million)   ]]-Table1[[#This Row],[Total (HRK million)                  ]]</f>
        <v>-1.4481739999999999</v>
      </c>
      <c r="X525" s="36">
        <f>Table1[[#This Row],[Total (HRK million)                             ]]*1000000/Table1[[#This Row],[Population 2020]]</f>
        <v>-851.36625514403283</v>
      </c>
      <c r="Y525" s="68">
        <v>1732</v>
      </c>
      <c r="Z525" s="7">
        <v>7.4544430000000004</v>
      </c>
      <c r="AA525" s="6">
        <f>Table1[[#This Row],[Total (HRK million)                     ]]*1000000/Table1[[#This Row],[Population 2019                 ]]</f>
        <v>4303.9509237875291</v>
      </c>
      <c r="AB525" s="7">
        <v>7.303426</v>
      </c>
      <c r="AC525" s="6">
        <f>Table1[[#This Row],[Total (HRK million)                                   ]]*1000000/Table1[[#This Row],[Population 2019                 ]]</f>
        <v>4216.7586605080833</v>
      </c>
      <c r="AD525" s="7">
        <f>Table1[[#This Row],[Total (HRK million)                     ]]-Table1[[#This Row],[Total (HRK million)                                   ]]</f>
        <v>0.1510170000000004</v>
      </c>
      <c r="AE525" s="8">
        <f>Table1[[#This Row],[Total (HRK million)                       ]]*1000000/Table1[[#This Row],[Population 2019                 ]]</f>
        <v>87.192263279445967</v>
      </c>
      <c r="AF525" s="6">
        <v>1772</v>
      </c>
      <c r="AG525" s="7">
        <v>8.6581390000000003</v>
      </c>
      <c r="AH525" s="6">
        <f>Table1[[#This Row],[Total (HRK million)                                 ]]*1000000/Table1[[#This Row],[Population 2018]]</f>
        <v>4886.0829571106096</v>
      </c>
      <c r="AI525" s="7">
        <v>7.8921409999999996</v>
      </c>
      <c r="AJ525" s="6">
        <f>Table1[[#This Row],[Total (HRK million)                                     ]]*1000000/Table1[[#This Row],[Population 2018]]</f>
        <v>4453.8041760722344</v>
      </c>
      <c r="AK525" s="7">
        <f>Table1[[#This Row],[Total (HRK million)                                 ]]-Table1[[#This Row],[Total (HRK million)                                     ]]</f>
        <v>0.76599800000000062</v>
      </c>
      <c r="AL525" s="8">
        <f>Table1[[#This Row],[Total (HRK million)                                      ]]*1000000/Table1[[#This Row],[Population 2018]]</f>
        <v>432.27878103837503</v>
      </c>
      <c r="AM525" s="9">
        <v>1838</v>
      </c>
      <c r="AN525" s="10">
        <v>5.2012210000000003</v>
      </c>
      <c r="AO525" s="11">
        <f>Table1[[#This Row],[Total (HRK million)                                         ]]*1000000/Table1[[#This Row],[Population 2017               ]]</f>
        <v>2829.8264417845485</v>
      </c>
      <c r="AP525" s="10">
        <v>4.6043029999999998</v>
      </c>
      <c r="AQ525" s="11">
        <f>Table1[[#This Row],[Total (HRK million)                                          ]]*1000000/Table1[[#This Row],[Population 2017               ]]</f>
        <v>2505.0614798694232</v>
      </c>
      <c r="AR525" s="10">
        <f>Table1[[#This Row],[Total (HRK million)                                         ]]-Table1[[#This Row],[Total (HRK million)                                          ]]</f>
        <v>0.5969180000000005</v>
      </c>
      <c r="AS525" s="11">
        <f>Table1[[#This Row],[Total (HRK million)                                                  ]]*1000000/Table1[[#This Row],[Population 2017               ]]</f>
        <v>324.76496191512541</v>
      </c>
      <c r="AT525" s="45">
        <v>1895</v>
      </c>
      <c r="AU525" s="46">
        <v>5.2632700000000003</v>
      </c>
      <c r="AV525" s="13">
        <f>Table1[[#This Row],[Total (HRK million)                                ]]*1000000/Table1[[#This Row],[Population 2016]]</f>
        <v>2777.4511873350925</v>
      </c>
      <c r="AW525" s="46">
        <v>4.1765439999999998</v>
      </c>
      <c r="AX525" s="13">
        <f>Table1[[#This Row],[Total (HRK million)                                                        ]]*1000000/Table1[[#This Row],[Population 2016]]</f>
        <v>2203.9810026385226</v>
      </c>
      <c r="AY525" s="82">
        <f>Table1[[#This Row],[Total (HRK million)                                ]]-Table1[[#This Row],[Total (HRK million)                                                        ]]</f>
        <v>1.0867260000000005</v>
      </c>
      <c r="AZ525" s="13">
        <f>Table1[[#This Row],[Total (HRK million)                                                                      ]]*1000000/Table1[[#This Row],[Population 2016]]</f>
        <v>573.47018469657019</v>
      </c>
      <c r="BA525" s="68">
        <v>1937</v>
      </c>
      <c r="BB525" s="52">
        <v>4.1529230000000004</v>
      </c>
      <c r="BC525" s="13">
        <f>Table1[[#This Row],[Total (HRK million)                                                           ]]*1000000/Table1[[#This Row],[Population 2015]]</f>
        <v>2143.9974186886939</v>
      </c>
      <c r="BD525" s="52">
        <v>4.1517189999999999</v>
      </c>
      <c r="BE525" s="13">
        <f>Table1[[#This Row],[Total (HRK million) ]]*1000000/Table1[[#This Row],[Population 2015]]</f>
        <v>2143.3758389261743</v>
      </c>
      <c r="BF525" s="82">
        <f>Table1[[#This Row],[Total (HRK million)                                                           ]]-Table1[[#This Row],[Total (HRK million) ]]</f>
        <v>1.204000000000427E-3</v>
      </c>
      <c r="BG525" s="13">
        <f>Table1[[#This Row],[Total (HRK million)     ]]*1000000/Table1[[#This Row],[Population 2015]]</f>
        <v>0.62157976251958025</v>
      </c>
      <c r="BH525" s="68">
        <v>1985</v>
      </c>
      <c r="BI525" s="88">
        <v>6.5879000000000003</v>
      </c>
      <c r="BJ525" s="12">
        <f>Table1[[#This Row],[Total (HRK million)                                  ]]*1000000/Table1[[#This Row],[Population 2014]]</f>
        <v>3318.8413098236774</v>
      </c>
      <c r="BK525" s="88">
        <v>3.1295199999999999</v>
      </c>
      <c r="BL525" s="12">
        <f>Table1[[#This Row],[Total (HRK million)    ]]*1000000/Table1[[#This Row],[Population 2014]]</f>
        <v>1576.5843828715365</v>
      </c>
      <c r="BM525" s="88">
        <f>Table1[[#This Row],[Total (HRK million)                                  ]]-Table1[[#This Row],[Total (HRK million)    ]]</f>
        <v>3.4583800000000005</v>
      </c>
      <c r="BN525" s="12">
        <f>Table1[[#This Row],[Total (HRK million)      ]]*1000000/Table1[[#This Row],[Population 2014]]</f>
        <v>1742.2569269521414</v>
      </c>
      <c r="BO525" s="94">
        <v>2</v>
      </c>
      <c r="BP525" s="53">
        <v>2</v>
      </c>
      <c r="BQ525" s="55">
        <v>2</v>
      </c>
      <c r="BR525" s="26">
        <v>2</v>
      </c>
      <c r="BS525" s="13">
        <v>0</v>
      </c>
      <c r="BT525" s="13">
        <v>2</v>
      </c>
      <c r="BU525" s="13">
        <v>3</v>
      </c>
      <c r="BV525" s="13">
        <v>2</v>
      </c>
      <c r="BW525" s="56">
        <v>3</v>
      </c>
    </row>
    <row r="526" spans="1:75" x14ac:dyDescent="0.25">
      <c r="A526" s="14" t="s">
        <v>608</v>
      </c>
      <c r="B526" s="15" t="s">
        <v>32</v>
      </c>
      <c r="C526" s="15" t="s">
        <v>241</v>
      </c>
      <c r="D526" s="45">
        <v>3026</v>
      </c>
      <c r="E526" s="44">
        <v>9.9631295000000009</v>
      </c>
      <c r="F526" s="40">
        <f>Table1[[#This Row],[Total (HRK million)]]*1000000/Table1[[#This Row],[Population 2022]]</f>
        <v>3292.5080964970257</v>
      </c>
      <c r="G526" s="44">
        <v>11.3437193</v>
      </c>
      <c r="H526" s="40">
        <f>Table1[[#This Row],[Total (HRK million)                ]]*1000000/Table1[[#This Row],[Population 2022]]</f>
        <v>3748.7505948446797</v>
      </c>
      <c r="I526" s="44">
        <v>-1.3805898000000008</v>
      </c>
      <c r="J526" s="40">
        <f>Table1[[#This Row],[Total (HRK million)                           ]]*1000000/Table1[[#This Row],[Population 2022]]</f>
        <v>-456.24249834765391</v>
      </c>
      <c r="K526" s="45">
        <v>3020</v>
      </c>
      <c r="L526" s="44">
        <v>10.769337</v>
      </c>
      <c r="M526" s="40">
        <f>Table1[[#This Row],[Total (HRK million)  ]]*1000000/Table1[[#This Row],[Population 2021]]</f>
        <v>3566.0056291390729</v>
      </c>
      <c r="N526" s="44">
        <v>9.9022780000000008</v>
      </c>
      <c r="O526" s="40">
        <f>Table1[[#This Row],[Total (HRK million)                 ]]*1000000/Table1[[#This Row],[Population 2021]]</f>
        <v>3278.9</v>
      </c>
      <c r="P526" s="44">
        <v>0.86705899999999936</v>
      </c>
      <c r="Q526" s="40">
        <f>Table1[[#This Row],[Total (HRK million)                            ]]*1000000/Table1[[#This Row],[Population 2021]]</f>
        <v>287.10562913907262</v>
      </c>
      <c r="R526" s="64">
        <v>3112</v>
      </c>
      <c r="S526" s="35">
        <v>11.259209999999999</v>
      </c>
      <c r="T526" s="36">
        <f>Table1[[#This Row],[Total (HRK million)   ]]*1000000/Table1[[#This Row],[Population 2020]]</f>
        <v>3617.9980719794344</v>
      </c>
      <c r="U526" s="35">
        <v>11.583221999999999</v>
      </c>
      <c r="V526" s="36">
        <f>Table1[[#This Row],[Total (HRK million)                  ]]*1000000/Table1[[#This Row],[Population 2020]]</f>
        <v>3722.1150385604114</v>
      </c>
      <c r="W526" s="35">
        <f>Table1[[#This Row],[Total (HRK million)   ]]-Table1[[#This Row],[Total (HRK million)                  ]]</f>
        <v>-0.32401199999999974</v>
      </c>
      <c r="X526" s="36">
        <f>Table1[[#This Row],[Total (HRK million)                             ]]*1000000/Table1[[#This Row],[Population 2020]]</f>
        <v>-104.11696658097679</v>
      </c>
      <c r="Y526" s="68">
        <v>3095</v>
      </c>
      <c r="Z526" s="7">
        <v>10.557331</v>
      </c>
      <c r="AA526" s="6">
        <f>Table1[[#This Row],[Total (HRK million)                     ]]*1000000/Table1[[#This Row],[Population 2019                 ]]</f>
        <v>3411.0924071082391</v>
      </c>
      <c r="AB526" s="7">
        <v>10.865964999999999</v>
      </c>
      <c r="AC526" s="6">
        <f>Table1[[#This Row],[Total (HRK million)                                   ]]*1000000/Table1[[#This Row],[Population 2019                 ]]</f>
        <v>3510.8126009693055</v>
      </c>
      <c r="AD526" s="7">
        <f>Table1[[#This Row],[Total (HRK million)                     ]]-Table1[[#This Row],[Total (HRK million)                                   ]]</f>
        <v>-0.30863399999999963</v>
      </c>
      <c r="AE526" s="8">
        <f>Table1[[#This Row],[Total (HRK million)                       ]]*1000000/Table1[[#This Row],[Population 2019                 ]]</f>
        <v>-99.720193861066122</v>
      </c>
      <c r="AF526" s="6">
        <v>3106</v>
      </c>
      <c r="AG526" s="7">
        <v>10.702588</v>
      </c>
      <c r="AH526" s="6">
        <f>Table1[[#This Row],[Total (HRK million)                                 ]]*1000000/Table1[[#This Row],[Population 2018]]</f>
        <v>3445.7784932388927</v>
      </c>
      <c r="AI526" s="7">
        <v>8.2568819999999992</v>
      </c>
      <c r="AJ526" s="6">
        <f>Table1[[#This Row],[Total (HRK million)                                     ]]*1000000/Table1[[#This Row],[Population 2018]]</f>
        <v>2658.3650998068251</v>
      </c>
      <c r="AK526" s="7">
        <f>Table1[[#This Row],[Total (HRK million)                                 ]]-Table1[[#This Row],[Total (HRK million)                                     ]]</f>
        <v>2.4457060000000013</v>
      </c>
      <c r="AL526" s="8">
        <f>Table1[[#This Row],[Total (HRK million)                                      ]]*1000000/Table1[[#This Row],[Population 2018]]</f>
        <v>787.41339343206744</v>
      </c>
      <c r="AM526" s="9">
        <v>3149</v>
      </c>
      <c r="AN526" s="10">
        <v>10.525138999999999</v>
      </c>
      <c r="AO526" s="11">
        <f>Table1[[#This Row],[Total (HRK million)                                         ]]*1000000/Table1[[#This Row],[Population 2017               ]]</f>
        <v>3342.3750396951414</v>
      </c>
      <c r="AP526" s="10">
        <v>11.002321999999999</v>
      </c>
      <c r="AQ526" s="11">
        <f>Table1[[#This Row],[Total (HRK million)                                          ]]*1000000/Table1[[#This Row],[Population 2017               ]]</f>
        <v>3493.9098126389331</v>
      </c>
      <c r="AR526" s="10">
        <f>Table1[[#This Row],[Total (HRK million)                                         ]]-Table1[[#This Row],[Total (HRK million)                                          ]]</f>
        <v>-0.47718300000000013</v>
      </c>
      <c r="AS526" s="11">
        <f>Table1[[#This Row],[Total (HRK million)                                                  ]]*1000000/Table1[[#This Row],[Population 2017               ]]</f>
        <v>-151.53477294379172</v>
      </c>
      <c r="AT526" s="45">
        <v>3201</v>
      </c>
      <c r="AU526" s="46">
        <v>5.8485379999999996</v>
      </c>
      <c r="AV526" s="13">
        <f>Table1[[#This Row],[Total (HRK million)                                ]]*1000000/Table1[[#This Row],[Population 2016]]</f>
        <v>1827.0971571383943</v>
      </c>
      <c r="AW526" s="46">
        <v>4.9909569999999999</v>
      </c>
      <c r="AX526" s="13">
        <f>Table1[[#This Row],[Total (HRK million)                                                        ]]*1000000/Table1[[#This Row],[Population 2016]]</f>
        <v>1559.1868166198062</v>
      </c>
      <c r="AY526" s="82">
        <f>Table1[[#This Row],[Total (HRK million)                                ]]-Table1[[#This Row],[Total (HRK million)                                                        ]]</f>
        <v>0.8575809999999997</v>
      </c>
      <c r="AZ526" s="13">
        <f>Table1[[#This Row],[Total (HRK million)                                                                      ]]*1000000/Table1[[#This Row],[Population 2016]]</f>
        <v>267.91034051858782</v>
      </c>
      <c r="BA526" s="68">
        <v>3265</v>
      </c>
      <c r="BB526" s="52">
        <v>5.8139180000000001</v>
      </c>
      <c r="BC526" s="13">
        <f>Table1[[#This Row],[Total (HRK million)                                                           ]]*1000000/Table1[[#This Row],[Population 2015]]</f>
        <v>1780.6793261868299</v>
      </c>
      <c r="BD526" s="52">
        <v>5.5365390000000003</v>
      </c>
      <c r="BE526" s="13">
        <f>Table1[[#This Row],[Total (HRK million) ]]*1000000/Table1[[#This Row],[Population 2015]]</f>
        <v>1695.7240428790199</v>
      </c>
      <c r="BF526" s="82">
        <f>Table1[[#This Row],[Total (HRK million)                                                           ]]-Table1[[#This Row],[Total (HRK million) ]]</f>
        <v>0.27737899999999982</v>
      </c>
      <c r="BG526" s="13">
        <f>Table1[[#This Row],[Total (HRK million)     ]]*1000000/Table1[[#This Row],[Population 2015]]</f>
        <v>84.955283307810049</v>
      </c>
      <c r="BH526" s="68">
        <v>3303</v>
      </c>
      <c r="BI526" s="88">
        <v>4.9516710000000002</v>
      </c>
      <c r="BJ526" s="12">
        <f>Table1[[#This Row],[Total (HRK million)                                  ]]*1000000/Table1[[#This Row],[Population 2014]]</f>
        <v>1499.143505903724</v>
      </c>
      <c r="BK526" s="88">
        <v>4.7321200000000001</v>
      </c>
      <c r="BL526" s="12">
        <f>Table1[[#This Row],[Total (HRK million)    ]]*1000000/Table1[[#This Row],[Population 2014]]</f>
        <v>1432.6733272782319</v>
      </c>
      <c r="BM526" s="88">
        <f>Table1[[#This Row],[Total (HRK million)                                  ]]-Table1[[#This Row],[Total (HRK million)    ]]</f>
        <v>0.21955100000000005</v>
      </c>
      <c r="BN526" s="12">
        <f>Table1[[#This Row],[Total (HRK million)      ]]*1000000/Table1[[#This Row],[Population 2014]]</f>
        <v>66.470178625491997</v>
      </c>
      <c r="BO526" s="94">
        <v>5</v>
      </c>
      <c r="BP526" s="53">
        <v>5</v>
      </c>
      <c r="BQ526" s="55">
        <v>4</v>
      </c>
      <c r="BR526" s="26">
        <v>5</v>
      </c>
      <c r="BS526" s="13">
        <v>5</v>
      </c>
      <c r="BT526" s="13">
        <v>2</v>
      </c>
      <c r="BU526" s="13">
        <v>2</v>
      </c>
      <c r="BV526" s="13">
        <v>2</v>
      </c>
      <c r="BW526" s="56">
        <v>0</v>
      </c>
    </row>
    <row r="527" spans="1:75" x14ac:dyDescent="0.25">
      <c r="A527" s="14" t="s">
        <v>607</v>
      </c>
      <c r="B527" s="15" t="s">
        <v>664</v>
      </c>
      <c r="C527" s="15" t="s">
        <v>90</v>
      </c>
      <c r="D527" s="45">
        <v>30459</v>
      </c>
      <c r="E527" s="44">
        <v>176.76386367000001</v>
      </c>
      <c r="F527" s="40">
        <f>Table1[[#This Row],[Total (HRK million)]]*1000000/Table1[[#This Row],[Population 2022]]</f>
        <v>5803.3377218556097</v>
      </c>
      <c r="G527" s="44">
        <v>194.56031741000001</v>
      </c>
      <c r="H527" s="40">
        <f>Table1[[#This Row],[Total (HRK million)                ]]*1000000/Table1[[#This Row],[Population 2022]]</f>
        <v>6387.6134282149778</v>
      </c>
      <c r="I527" s="44">
        <v>-17.796453739999979</v>
      </c>
      <c r="J527" s="40">
        <f>Table1[[#This Row],[Total (HRK million)                           ]]*1000000/Table1[[#This Row],[Population 2022]]</f>
        <v>-584.27570635936763</v>
      </c>
      <c r="K527" s="45">
        <v>30842</v>
      </c>
      <c r="L527" s="44">
        <v>157.609712</v>
      </c>
      <c r="M527" s="40">
        <f>Table1[[#This Row],[Total (HRK million)  ]]*1000000/Table1[[#This Row],[Population 2021]]</f>
        <v>5110.2299461772909</v>
      </c>
      <c r="N527" s="44">
        <v>160.67566099999999</v>
      </c>
      <c r="O527" s="40">
        <f>Table1[[#This Row],[Total (HRK million)                 ]]*1000000/Table1[[#This Row],[Population 2021]]</f>
        <v>5209.6381881849429</v>
      </c>
      <c r="P527" s="44">
        <v>-3.0659489999999892</v>
      </c>
      <c r="Q527" s="40">
        <f>Table1[[#This Row],[Total (HRK million)                            ]]*1000000/Table1[[#This Row],[Population 2021]]</f>
        <v>-99.408242007651552</v>
      </c>
      <c r="R527" s="64">
        <v>33249</v>
      </c>
      <c r="S527" s="35">
        <v>165.92263299999999</v>
      </c>
      <c r="T527" s="36">
        <f>Table1[[#This Row],[Total (HRK million)   ]]*1000000/Table1[[#This Row],[Population 2020]]</f>
        <v>4990.3044602845202</v>
      </c>
      <c r="U527" s="35">
        <v>167.321359</v>
      </c>
      <c r="V527" s="36">
        <f>Table1[[#This Row],[Total (HRK million)                  ]]*1000000/Table1[[#This Row],[Population 2020]]</f>
        <v>5032.3726728623415</v>
      </c>
      <c r="W527" s="35">
        <f>Table1[[#This Row],[Total (HRK million)   ]]-Table1[[#This Row],[Total (HRK million)                  ]]</f>
        <v>-1.3987260000000106</v>
      </c>
      <c r="X527" s="36">
        <f>Table1[[#This Row],[Total (HRK million)                             ]]*1000000/Table1[[#This Row],[Population 2020]]</f>
        <v>-42.068212577822202</v>
      </c>
      <c r="Y527" s="68">
        <v>33489</v>
      </c>
      <c r="Z527" s="7">
        <v>138.713156</v>
      </c>
      <c r="AA527" s="6">
        <f>Table1[[#This Row],[Total (HRK million)                     ]]*1000000/Table1[[#This Row],[Population 2019                 ]]</f>
        <v>4142.051300427006</v>
      </c>
      <c r="AB527" s="7">
        <v>148.86006399999999</v>
      </c>
      <c r="AC527" s="6">
        <f>Table1[[#This Row],[Total (HRK million)                                   ]]*1000000/Table1[[#This Row],[Population 2019                 ]]</f>
        <v>4445.0435665442383</v>
      </c>
      <c r="AD527" s="7">
        <f>Table1[[#This Row],[Total (HRK million)                     ]]-Table1[[#This Row],[Total (HRK million)                                   ]]</f>
        <v>-10.146907999999996</v>
      </c>
      <c r="AE527" s="8">
        <f>Table1[[#This Row],[Total (HRK million)                       ]]*1000000/Table1[[#This Row],[Population 2019                 ]]</f>
        <v>-302.99226611723242</v>
      </c>
      <c r="AF527" s="6">
        <v>33920</v>
      </c>
      <c r="AG527" s="7">
        <v>110.19083999999999</v>
      </c>
      <c r="AH527" s="6">
        <f>Table1[[#This Row],[Total (HRK million)                                 ]]*1000000/Table1[[#This Row],[Population 2018]]</f>
        <v>3248.5507075471696</v>
      </c>
      <c r="AI527" s="7">
        <v>117.23293099999999</v>
      </c>
      <c r="AJ527" s="6">
        <f>Table1[[#This Row],[Total (HRK million)                                     ]]*1000000/Table1[[#This Row],[Population 2018]]</f>
        <v>3456.1595224056605</v>
      </c>
      <c r="AK527" s="7">
        <f>Table1[[#This Row],[Total (HRK million)                                 ]]-Table1[[#This Row],[Total (HRK million)                                     ]]</f>
        <v>-7.0420909999999992</v>
      </c>
      <c r="AL527" s="8">
        <f>Table1[[#This Row],[Total (HRK million)                                      ]]*1000000/Table1[[#This Row],[Population 2018]]</f>
        <v>-207.60881485849055</v>
      </c>
      <c r="AM527" s="9">
        <v>34300</v>
      </c>
      <c r="AN527" s="10">
        <v>87.792822000000001</v>
      </c>
      <c r="AO527" s="11">
        <f>Table1[[#This Row],[Total (HRK million)                                         ]]*1000000/Table1[[#This Row],[Population 2017               ]]</f>
        <v>2559.5574927113703</v>
      </c>
      <c r="AP527" s="10">
        <v>86.129448999999994</v>
      </c>
      <c r="AQ527" s="11">
        <f>Table1[[#This Row],[Total (HRK million)                                          ]]*1000000/Table1[[#This Row],[Population 2017               ]]</f>
        <v>2511.0626530612244</v>
      </c>
      <c r="AR527" s="10">
        <f>Table1[[#This Row],[Total (HRK million)                                         ]]-Table1[[#This Row],[Total (HRK million)                                          ]]</f>
        <v>1.6633730000000071</v>
      </c>
      <c r="AS527" s="11">
        <f>Table1[[#This Row],[Total (HRK million)                                                  ]]*1000000/Table1[[#This Row],[Population 2017               ]]</f>
        <v>48.494839650145977</v>
      </c>
      <c r="AT527" s="45">
        <v>34986</v>
      </c>
      <c r="AU527" s="46">
        <v>116.693951</v>
      </c>
      <c r="AV527" s="13">
        <f>Table1[[#This Row],[Total (HRK million)                                ]]*1000000/Table1[[#This Row],[Population 2016]]</f>
        <v>3335.4470645401016</v>
      </c>
      <c r="AW527" s="46">
        <v>112.81054899999999</v>
      </c>
      <c r="AX527" s="13">
        <f>Table1[[#This Row],[Total (HRK million)                                                        ]]*1000000/Table1[[#This Row],[Population 2016]]</f>
        <v>3224.4483221860173</v>
      </c>
      <c r="AY527" s="82">
        <f>Table1[[#This Row],[Total (HRK million)                                ]]-Table1[[#This Row],[Total (HRK million)                                                        ]]</f>
        <v>3.8834020000000038</v>
      </c>
      <c r="AZ527" s="13">
        <f>Table1[[#This Row],[Total (HRK million)                                                                      ]]*1000000/Table1[[#This Row],[Population 2016]]</f>
        <v>110.9987423540846</v>
      </c>
      <c r="BA527" s="68">
        <v>35288</v>
      </c>
      <c r="BB527" s="52">
        <v>85.740848999999997</v>
      </c>
      <c r="BC527" s="13">
        <f>Table1[[#This Row],[Total (HRK million)                                                           ]]*1000000/Table1[[#This Row],[Population 2015]]</f>
        <v>2429.7452108365451</v>
      </c>
      <c r="BD527" s="52">
        <v>80.665903999999998</v>
      </c>
      <c r="BE527" s="13">
        <f>Table1[[#This Row],[Total (HRK million) ]]*1000000/Table1[[#This Row],[Population 2015]]</f>
        <v>2285.9301745635912</v>
      </c>
      <c r="BF527" s="82">
        <f>Table1[[#This Row],[Total (HRK million)                                                           ]]-Table1[[#This Row],[Total (HRK million) ]]</f>
        <v>5.0749449999999996</v>
      </c>
      <c r="BG527" s="13">
        <f>Table1[[#This Row],[Total (HRK million)     ]]*1000000/Table1[[#This Row],[Population 2015]]</f>
        <v>143.81503627295399</v>
      </c>
      <c r="BH527" s="68">
        <v>35470</v>
      </c>
      <c r="BI527" s="88">
        <v>97.311967999999993</v>
      </c>
      <c r="BJ527" s="12">
        <f>Table1[[#This Row],[Total (HRK million)                                  ]]*1000000/Table1[[#This Row],[Population 2014]]</f>
        <v>2743.5006484352975</v>
      </c>
      <c r="BK527" s="88">
        <v>97.686415999999994</v>
      </c>
      <c r="BL527" s="12">
        <f>Table1[[#This Row],[Total (HRK million)    ]]*1000000/Table1[[#This Row],[Population 2014]]</f>
        <v>2754.0574006202423</v>
      </c>
      <c r="BM527" s="88">
        <f>Table1[[#This Row],[Total (HRK million)                                  ]]-Table1[[#This Row],[Total (HRK million)    ]]</f>
        <v>-0.374448000000001</v>
      </c>
      <c r="BN527" s="12">
        <f>Table1[[#This Row],[Total (HRK million)      ]]*1000000/Table1[[#This Row],[Population 2014]]</f>
        <v>-10.556752184945053</v>
      </c>
      <c r="BO527" s="94">
        <v>5</v>
      </c>
      <c r="BP527" s="53">
        <v>3</v>
      </c>
      <c r="BQ527" s="55">
        <v>5</v>
      </c>
      <c r="BR527" s="26">
        <v>3</v>
      </c>
      <c r="BS527" s="13">
        <v>4</v>
      </c>
      <c r="BT527" s="13">
        <v>2</v>
      </c>
      <c r="BU527" s="13">
        <v>4</v>
      </c>
      <c r="BV527" s="13">
        <v>0</v>
      </c>
      <c r="BW527" s="56">
        <v>0</v>
      </c>
    </row>
    <row r="528" spans="1:75" x14ac:dyDescent="0.25">
      <c r="A528" s="14" t="s">
        <v>608</v>
      </c>
      <c r="B528" s="15" t="s">
        <v>669</v>
      </c>
      <c r="C528" s="15" t="s">
        <v>302</v>
      </c>
      <c r="D528" s="45">
        <v>3228</v>
      </c>
      <c r="E528" s="44">
        <v>20.14445555</v>
      </c>
      <c r="F528" s="40">
        <f>Table1[[#This Row],[Total (HRK million)]]*1000000/Table1[[#This Row],[Population 2022]]</f>
        <v>6240.5376548946715</v>
      </c>
      <c r="G528" s="44">
        <v>18.6351838</v>
      </c>
      <c r="H528" s="40">
        <f>Table1[[#This Row],[Total (HRK million)                ]]*1000000/Table1[[#This Row],[Population 2022]]</f>
        <v>5772.9813506815372</v>
      </c>
      <c r="I528" s="44">
        <v>1.5092717499999999</v>
      </c>
      <c r="J528" s="40">
        <f>Table1[[#This Row],[Total (HRK million)                           ]]*1000000/Table1[[#This Row],[Population 2022]]</f>
        <v>467.55630421313509</v>
      </c>
      <c r="K528" s="45">
        <v>3226</v>
      </c>
      <c r="L528" s="44">
        <v>20.796303000000002</v>
      </c>
      <c r="M528" s="40">
        <f>Table1[[#This Row],[Total (HRK million)  ]]*1000000/Table1[[#This Row],[Population 2021]]</f>
        <v>6446.4671419714814</v>
      </c>
      <c r="N528" s="44">
        <v>22.818435000000001</v>
      </c>
      <c r="O528" s="40">
        <f>Table1[[#This Row],[Total (HRK million)                 ]]*1000000/Table1[[#This Row],[Population 2021]]</f>
        <v>7073.2904525728454</v>
      </c>
      <c r="P528" s="44">
        <v>-2.0221319999999992</v>
      </c>
      <c r="Q528" s="40">
        <f>Table1[[#This Row],[Total (HRK million)                            ]]*1000000/Table1[[#This Row],[Population 2021]]</f>
        <v>-626.82331060136357</v>
      </c>
      <c r="R528" s="64">
        <v>3257</v>
      </c>
      <c r="S528" s="35">
        <v>23.003692000000001</v>
      </c>
      <c r="T528" s="36">
        <f>Table1[[#This Row],[Total (HRK million)   ]]*1000000/Table1[[#This Row],[Population 2020]]</f>
        <v>7062.8467915259444</v>
      </c>
      <c r="U528" s="35">
        <v>29.493929999999999</v>
      </c>
      <c r="V528" s="36">
        <f>Table1[[#This Row],[Total (HRK million)                  ]]*1000000/Table1[[#This Row],[Population 2020]]</f>
        <v>9055.5511206631872</v>
      </c>
      <c r="W528" s="35">
        <f>Table1[[#This Row],[Total (HRK million)   ]]-Table1[[#This Row],[Total (HRK million)                  ]]</f>
        <v>-6.490237999999998</v>
      </c>
      <c r="X528" s="36">
        <f>Table1[[#This Row],[Total (HRK million)                             ]]*1000000/Table1[[#This Row],[Population 2020]]</f>
        <v>-1992.7043291372422</v>
      </c>
      <c r="Y528" s="68">
        <v>3264</v>
      </c>
      <c r="Z528" s="7">
        <v>16.673089000000001</v>
      </c>
      <c r="AA528" s="6">
        <f>Table1[[#This Row],[Total (HRK million)                     ]]*1000000/Table1[[#This Row],[Population 2019                 ]]</f>
        <v>5108.176776960785</v>
      </c>
      <c r="AB528" s="7">
        <v>17.854206999999999</v>
      </c>
      <c r="AC528" s="6">
        <f>Table1[[#This Row],[Total (HRK million)                                   ]]*1000000/Table1[[#This Row],[Population 2019                 ]]</f>
        <v>5470.0389093137255</v>
      </c>
      <c r="AD528" s="7">
        <f>Table1[[#This Row],[Total (HRK million)                     ]]-Table1[[#This Row],[Total (HRK million)                                   ]]</f>
        <v>-1.1811179999999979</v>
      </c>
      <c r="AE528" s="8">
        <f>Table1[[#This Row],[Total (HRK million)                       ]]*1000000/Table1[[#This Row],[Population 2019                 ]]</f>
        <v>-361.86213235294053</v>
      </c>
      <c r="AF528" s="6">
        <v>3318</v>
      </c>
      <c r="AG528" s="7">
        <v>16.031002999999998</v>
      </c>
      <c r="AH528" s="6">
        <f>Table1[[#This Row],[Total (HRK million)                                 ]]*1000000/Table1[[#This Row],[Population 2018]]</f>
        <v>4831.5259192284502</v>
      </c>
      <c r="AI528" s="7">
        <v>16.025986</v>
      </c>
      <c r="AJ528" s="6">
        <f>Table1[[#This Row],[Total (HRK million)                                     ]]*1000000/Table1[[#This Row],[Population 2018]]</f>
        <v>4830.0138637733571</v>
      </c>
      <c r="AK528" s="7">
        <f>Table1[[#This Row],[Total (HRK million)                                 ]]-Table1[[#This Row],[Total (HRK million)                                     ]]</f>
        <v>5.0169999999987169E-3</v>
      </c>
      <c r="AL528" s="8">
        <f>Table1[[#This Row],[Total (HRK million)                                      ]]*1000000/Table1[[#This Row],[Population 2018]]</f>
        <v>1.512055455093043</v>
      </c>
      <c r="AM528" s="9">
        <v>3358</v>
      </c>
      <c r="AN528" s="10">
        <v>16.342168999999998</v>
      </c>
      <c r="AO528" s="11">
        <f>Table1[[#This Row],[Total (HRK million)                                         ]]*1000000/Table1[[#This Row],[Population 2017               ]]</f>
        <v>4866.6375818939841</v>
      </c>
      <c r="AP528" s="10">
        <v>15.090595</v>
      </c>
      <c r="AQ528" s="11">
        <f>Table1[[#This Row],[Total (HRK million)                                          ]]*1000000/Table1[[#This Row],[Population 2017               ]]</f>
        <v>4493.923466349017</v>
      </c>
      <c r="AR528" s="10">
        <f>Table1[[#This Row],[Total (HRK million)                                         ]]-Table1[[#This Row],[Total (HRK million)                                          ]]</f>
        <v>1.251573999999998</v>
      </c>
      <c r="AS528" s="11">
        <f>Table1[[#This Row],[Total (HRK million)                                                  ]]*1000000/Table1[[#This Row],[Population 2017               ]]</f>
        <v>372.7141155449666</v>
      </c>
      <c r="AT528" s="45">
        <v>3400</v>
      </c>
      <c r="AU528" s="46">
        <v>15.500182000000001</v>
      </c>
      <c r="AV528" s="13">
        <f>Table1[[#This Row],[Total (HRK million)                                ]]*1000000/Table1[[#This Row],[Population 2016]]</f>
        <v>4558.8770588235293</v>
      </c>
      <c r="AW528" s="46">
        <v>15.105034</v>
      </c>
      <c r="AX528" s="13">
        <f>Table1[[#This Row],[Total (HRK million)                                                        ]]*1000000/Table1[[#This Row],[Population 2016]]</f>
        <v>4442.657058823529</v>
      </c>
      <c r="AY528" s="82">
        <f>Table1[[#This Row],[Total (HRK million)                                ]]-Table1[[#This Row],[Total (HRK million)                                                        ]]</f>
        <v>0.39514800000000072</v>
      </c>
      <c r="AZ528" s="13">
        <f>Table1[[#This Row],[Total (HRK million)                                                                      ]]*1000000/Table1[[#This Row],[Population 2016]]</f>
        <v>116.22000000000021</v>
      </c>
      <c r="BA528" s="68">
        <v>3435</v>
      </c>
      <c r="BB528" s="52">
        <v>13.505853999999999</v>
      </c>
      <c r="BC528" s="13">
        <f>Table1[[#This Row],[Total (HRK million)                                                           ]]*1000000/Table1[[#This Row],[Population 2015]]</f>
        <v>3931.8352256186317</v>
      </c>
      <c r="BD528" s="52">
        <v>14.893837</v>
      </c>
      <c r="BE528" s="13">
        <f>Table1[[#This Row],[Total (HRK million) ]]*1000000/Table1[[#This Row],[Population 2015]]</f>
        <v>4335.9059679767106</v>
      </c>
      <c r="BF528" s="82">
        <f>Table1[[#This Row],[Total (HRK million)                                                           ]]-Table1[[#This Row],[Total (HRK million) ]]</f>
        <v>-1.3879830000000002</v>
      </c>
      <c r="BG528" s="13">
        <f>Table1[[#This Row],[Total (HRK million)     ]]*1000000/Table1[[#This Row],[Population 2015]]</f>
        <v>-404.07074235807869</v>
      </c>
      <c r="BH528" s="68">
        <v>3527</v>
      </c>
      <c r="BI528" s="88">
        <v>16.420735000000001</v>
      </c>
      <c r="BJ528" s="12">
        <f>Table1[[#This Row],[Total (HRK million)                                  ]]*1000000/Table1[[#This Row],[Population 2014]]</f>
        <v>4655.722994045931</v>
      </c>
      <c r="BK528" s="88">
        <v>16.422542</v>
      </c>
      <c r="BL528" s="12">
        <f>Table1[[#This Row],[Total (HRK million)    ]]*1000000/Table1[[#This Row],[Population 2014]]</f>
        <v>4656.2353274737734</v>
      </c>
      <c r="BM528" s="88">
        <f>Table1[[#This Row],[Total (HRK million)                                  ]]-Table1[[#This Row],[Total (HRK million)    ]]</f>
        <v>-1.8069999999994479E-3</v>
      </c>
      <c r="BN528" s="12">
        <f>Table1[[#This Row],[Total (HRK million)      ]]*1000000/Table1[[#This Row],[Population 2014]]</f>
        <v>-0.51233342784220237</v>
      </c>
      <c r="BO528" s="94">
        <v>5</v>
      </c>
      <c r="BP528" s="53">
        <v>5</v>
      </c>
      <c r="BQ528" s="55">
        <v>4</v>
      </c>
      <c r="BR528" s="26">
        <v>4</v>
      </c>
      <c r="BS528" s="13">
        <v>2</v>
      </c>
      <c r="BT528" s="13">
        <v>2</v>
      </c>
      <c r="BU528" s="13">
        <v>2</v>
      </c>
      <c r="BV528" s="13">
        <v>4</v>
      </c>
      <c r="BW528" s="56">
        <v>1</v>
      </c>
    </row>
    <row r="529" spans="1:75" x14ac:dyDescent="0.25">
      <c r="A529" s="14" t="s">
        <v>608</v>
      </c>
      <c r="B529" s="15" t="s">
        <v>75</v>
      </c>
      <c r="C529" s="15" t="s">
        <v>381</v>
      </c>
      <c r="D529" s="47">
        <v>3027</v>
      </c>
      <c r="E529" s="46">
        <v>55.009061939999995</v>
      </c>
      <c r="F529" s="36">
        <f>Table1[[#This Row],[Total (HRK million)]]*1000000/Table1[[#This Row],[Population 2022]]</f>
        <v>18172.798790882061</v>
      </c>
      <c r="G529" s="46">
        <v>40.744078829999999</v>
      </c>
      <c r="H529" s="36">
        <f>Table1[[#This Row],[Total (HRK million)                ]]*1000000/Table1[[#This Row],[Population 2022]]</f>
        <v>13460.217651139741</v>
      </c>
      <c r="I529" s="46">
        <v>14.264983109999999</v>
      </c>
      <c r="J529" s="36">
        <f>Table1[[#This Row],[Total (HRK million)                           ]]*1000000/Table1[[#This Row],[Population 2022]]</f>
        <v>4712.5811397423186</v>
      </c>
      <c r="K529" s="47">
        <v>3045</v>
      </c>
      <c r="L529" s="46">
        <v>47.667693999999997</v>
      </c>
      <c r="M529" s="36">
        <f>Table1[[#This Row],[Total (HRK million)  ]]*1000000/Table1[[#This Row],[Population 2021]]</f>
        <v>15654.415106732347</v>
      </c>
      <c r="N529" s="46">
        <v>49.750922000000003</v>
      </c>
      <c r="O529" s="36">
        <f>Table1[[#This Row],[Total (HRK million)                 ]]*1000000/Table1[[#This Row],[Population 2021]]</f>
        <v>16338.56223316913</v>
      </c>
      <c r="P529" s="46">
        <v>-2.0832280000000054</v>
      </c>
      <c r="Q529" s="36">
        <f>Table1[[#This Row],[Total (HRK million)                            ]]*1000000/Table1[[#This Row],[Population 2021]]</f>
        <v>-684.14712643678342</v>
      </c>
      <c r="R529" s="64">
        <v>4052</v>
      </c>
      <c r="S529" s="35">
        <v>47.717471000000003</v>
      </c>
      <c r="T529" s="36">
        <f>Table1[[#This Row],[Total (HRK million)   ]]*1000000/Table1[[#This Row],[Population 2020]]</f>
        <v>11776.276159921026</v>
      </c>
      <c r="U529" s="35">
        <v>39.899538</v>
      </c>
      <c r="V529" s="36">
        <f>Table1[[#This Row],[Total (HRK million)                  ]]*1000000/Table1[[#This Row],[Population 2020]]</f>
        <v>9846.8751233958537</v>
      </c>
      <c r="W529" s="35">
        <f>Table1[[#This Row],[Total (HRK million)   ]]-Table1[[#This Row],[Total (HRK million)                  ]]</f>
        <v>7.8179330000000036</v>
      </c>
      <c r="X529" s="36">
        <f>Table1[[#This Row],[Total (HRK million)                             ]]*1000000/Table1[[#This Row],[Population 2020]]</f>
        <v>1929.4010365251736</v>
      </c>
      <c r="Y529" s="68">
        <v>3984</v>
      </c>
      <c r="Z529" s="7">
        <v>40.947052999999997</v>
      </c>
      <c r="AA529" s="6">
        <f>Table1[[#This Row],[Total (HRK million)                     ]]*1000000/Table1[[#This Row],[Population 2019                 ]]</f>
        <v>10277.874748995984</v>
      </c>
      <c r="AB529" s="7">
        <v>43.213326000000002</v>
      </c>
      <c r="AC529" s="6">
        <f>Table1[[#This Row],[Total (HRK million)                                   ]]*1000000/Table1[[#This Row],[Population 2019                 ]]</f>
        <v>10846.718373493975</v>
      </c>
      <c r="AD529" s="7">
        <f>Table1[[#This Row],[Total (HRK million)                     ]]-Table1[[#This Row],[Total (HRK million)                                   ]]</f>
        <v>-2.2662730000000053</v>
      </c>
      <c r="AE529" s="8">
        <f>Table1[[#This Row],[Total (HRK million)                       ]]*1000000/Table1[[#This Row],[Population 2019                 ]]</f>
        <v>-568.84362449799323</v>
      </c>
      <c r="AF529" s="6">
        <v>3872</v>
      </c>
      <c r="AG529" s="7">
        <v>43.615057999999998</v>
      </c>
      <c r="AH529" s="6">
        <f>Table1[[#This Row],[Total (HRK million)                                 ]]*1000000/Table1[[#This Row],[Population 2018]]</f>
        <v>11264.219524793389</v>
      </c>
      <c r="AI529" s="7">
        <v>46.272927000000003</v>
      </c>
      <c r="AJ529" s="6">
        <f>Table1[[#This Row],[Total (HRK million)                                     ]]*1000000/Table1[[#This Row],[Population 2018]]</f>
        <v>11950.652634297521</v>
      </c>
      <c r="AK529" s="7">
        <f>Table1[[#This Row],[Total (HRK million)                                 ]]-Table1[[#This Row],[Total (HRK million)                                     ]]</f>
        <v>-2.6578690000000051</v>
      </c>
      <c r="AL529" s="8">
        <f>Table1[[#This Row],[Total (HRK million)                                      ]]*1000000/Table1[[#This Row],[Population 2018]]</f>
        <v>-686.43310950413354</v>
      </c>
      <c r="AM529" s="9">
        <v>3803</v>
      </c>
      <c r="AN529" s="10">
        <v>46.064861000000001</v>
      </c>
      <c r="AO529" s="11">
        <f>Table1[[#This Row],[Total (HRK million)                                         ]]*1000000/Table1[[#This Row],[Population 2017               ]]</f>
        <v>12112.769129634498</v>
      </c>
      <c r="AP529" s="10">
        <v>70.194025999999994</v>
      </c>
      <c r="AQ529" s="11">
        <f>Table1[[#This Row],[Total (HRK million)                                          ]]*1000000/Table1[[#This Row],[Population 2017               ]]</f>
        <v>18457.540362871416</v>
      </c>
      <c r="AR529" s="10">
        <f>Table1[[#This Row],[Total (HRK million)                                         ]]-Table1[[#This Row],[Total (HRK million)                                          ]]</f>
        <v>-24.129164999999993</v>
      </c>
      <c r="AS529" s="11">
        <f>Table1[[#This Row],[Total (HRK million)                                                  ]]*1000000/Table1[[#This Row],[Population 2017               ]]</f>
        <v>-6344.7712332369165</v>
      </c>
      <c r="AT529" s="45">
        <v>3749</v>
      </c>
      <c r="AU529" s="46">
        <v>48.425953999999997</v>
      </c>
      <c r="AV529" s="13">
        <f>Table1[[#This Row],[Total (HRK million)                                ]]*1000000/Table1[[#This Row],[Population 2016]]</f>
        <v>12917.032275273406</v>
      </c>
      <c r="AW529" s="46">
        <v>45.672685000000001</v>
      </c>
      <c r="AX529" s="13">
        <f>Table1[[#This Row],[Total (HRK million)                                                        ]]*1000000/Table1[[#This Row],[Population 2016]]</f>
        <v>12182.631368364897</v>
      </c>
      <c r="AY529" s="82">
        <f>Table1[[#This Row],[Total (HRK million)                                ]]-Table1[[#This Row],[Total (HRK million)                                                        ]]</f>
        <v>2.753268999999996</v>
      </c>
      <c r="AZ529" s="13">
        <f>Table1[[#This Row],[Total (HRK million)                                                                      ]]*1000000/Table1[[#This Row],[Population 2016]]</f>
        <v>734.40090690850786</v>
      </c>
      <c r="BA529" s="68">
        <v>3661</v>
      </c>
      <c r="BB529" s="52">
        <v>59.962273000000003</v>
      </c>
      <c r="BC529" s="13">
        <f>Table1[[#This Row],[Total (HRK million)                                                           ]]*1000000/Table1[[#This Row],[Population 2015]]</f>
        <v>16378.65965583174</v>
      </c>
      <c r="BD529" s="52">
        <v>35.445754000000001</v>
      </c>
      <c r="BE529" s="13">
        <f>Table1[[#This Row],[Total (HRK million) ]]*1000000/Table1[[#This Row],[Population 2015]]</f>
        <v>9681.986888828189</v>
      </c>
      <c r="BF529" s="82">
        <f>Table1[[#This Row],[Total (HRK million)                                                           ]]-Table1[[#This Row],[Total (HRK million) ]]</f>
        <v>24.516519000000002</v>
      </c>
      <c r="BG529" s="13">
        <f>Table1[[#This Row],[Total (HRK million)     ]]*1000000/Table1[[#This Row],[Population 2015]]</f>
        <v>6696.6727670035516</v>
      </c>
      <c r="BH529" s="68">
        <v>3542</v>
      </c>
      <c r="BI529" s="88">
        <v>57.939912</v>
      </c>
      <c r="BJ529" s="12">
        <f>Table1[[#This Row],[Total (HRK million)                                  ]]*1000000/Table1[[#This Row],[Population 2014]]</f>
        <v>16357.964991530209</v>
      </c>
      <c r="BK529" s="88">
        <v>40.963349999999998</v>
      </c>
      <c r="BL529" s="12">
        <f>Table1[[#This Row],[Total (HRK million)    ]]*1000000/Table1[[#This Row],[Population 2014]]</f>
        <v>11565.033879164313</v>
      </c>
      <c r="BM529" s="88">
        <f>Table1[[#This Row],[Total (HRK million)                                  ]]-Table1[[#This Row],[Total (HRK million)    ]]</f>
        <v>16.976562000000001</v>
      </c>
      <c r="BN529" s="12">
        <f>Table1[[#This Row],[Total (HRK million)      ]]*1000000/Table1[[#This Row],[Population 2014]]</f>
        <v>4792.9311123658954</v>
      </c>
      <c r="BO529" s="94">
        <v>4</v>
      </c>
      <c r="BP529" s="53">
        <v>5</v>
      </c>
      <c r="BQ529" s="55">
        <v>5</v>
      </c>
      <c r="BR529" s="26">
        <v>4</v>
      </c>
      <c r="BS529" s="13">
        <v>4</v>
      </c>
      <c r="BT529" s="13">
        <v>3</v>
      </c>
      <c r="BU529" s="13">
        <v>3</v>
      </c>
      <c r="BV529" s="13">
        <v>3</v>
      </c>
      <c r="BW529" s="56">
        <v>3</v>
      </c>
    </row>
    <row r="530" spans="1:75" x14ac:dyDescent="0.25">
      <c r="A530" s="14" t="s">
        <v>608</v>
      </c>
      <c r="B530" s="15" t="s">
        <v>672</v>
      </c>
      <c r="C530" s="15" t="s">
        <v>264</v>
      </c>
      <c r="D530" s="45">
        <v>3768</v>
      </c>
      <c r="E530" s="44">
        <v>20.25465664</v>
      </c>
      <c r="F530" s="40">
        <f>Table1[[#This Row],[Total (HRK million)]]*1000000/Table1[[#This Row],[Population 2022]]</f>
        <v>5375.4396602972402</v>
      </c>
      <c r="G530" s="44">
        <v>21.850369499999999</v>
      </c>
      <c r="H530" s="40">
        <f>Table1[[#This Row],[Total (HRK million)                ]]*1000000/Table1[[#This Row],[Population 2022]]</f>
        <v>5798.9303343949041</v>
      </c>
      <c r="I530" s="44">
        <v>-1.5957128599999995</v>
      </c>
      <c r="J530" s="40">
        <f>Table1[[#This Row],[Total (HRK million)                           ]]*1000000/Table1[[#This Row],[Population 2022]]</f>
        <v>-423.4906740976644</v>
      </c>
      <c r="K530" s="45">
        <v>3842</v>
      </c>
      <c r="L530" s="44">
        <v>18.457806000000001</v>
      </c>
      <c r="M530" s="40">
        <f>Table1[[#This Row],[Total (HRK million)  ]]*1000000/Table1[[#This Row],[Population 2021]]</f>
        <v>4804.2181155648104</v>
      </c>
      <c r="N530" s="44">
        <v>15.864744999999999</v>
      </c>
      <c r="O530" s="40">
        <f>Table1[[#This Row],[Total (HRK million)                 ]]*1000000/Table1[[#This Row],[Population 2021]]</f>
        <v>4129.2933368037484</v>
      </c>
      <c r="P530" s="44">
        <v>2.5930610000000023</v>
      </c>
      <c r="Q530" s="40">
        <f>Table1[[#This Row],[Total (HRK million)                            ]]*1000000/Table1[[#This Row],[Population 2021]]</f>
        <v>674.9247787610625</v>
      </c>
      <c r="R530" s="64">
        <v>4017</v>
      </c>
      <c r="S530" s="35">
        <v>18.240552000000001</v>
      </c>
      <c r="T530" s="36">
        <f>Table1[[#This Row],[Total (HRK million)   ]]*1000000/Table1[[#This Row],[Population 2020]]</f>
        <v>4540.8394324122482</v>
      </c>
      <c r="U530" s="35">
        <v>15.782415</v>
      </c>
      <c r="V530" s="36">
        <f>Table1[[#This Row],[Total (HRK million)                  ]]*1000000/Table1[[#This Row],[Population 2020]]</f>
        <v>3928.9058999253175</v>
      </c>
      <c r="W530" s="35">
        <f>Table1[[#This Row],[Total (HRK million)   ]]-Table1[[#This Row],[Total (HRK million)                  ]]</f>
        <v>2.4581370000000007</v>
      </c>
      <c r="X530" s="36">
        <f>Table1[[#This Row],[Total (HRK million)                             ]]*1000000/Table1[[#This Row],[Population 2020]]</f>
        <v>611.93353248693063</v>
      </c>
      <c r="Y530" s="68">
        <v>4043</v>
      </c>
      <c r="Z530" s="7">
        <v>17.984096000000001</v>
      </c>
      <c r="AA530" s="6">
        <f>Table1[[#This Row],[Total (HRK million)                     ]]*1000000/Table1[[#This Row],[Population 2019                 ]]</f>
        <v>4448.2057877813504</v>
      </c>
      <c r="AB530" s="7">
        <v>19.112562</v>
      </c>
      <c r="AC530" s="6">
        <f>Table1[[#This Row],[Total (HRK million)                                   ]]*1000000/Table1[[#This Row],[Population 2019                 ]]</f>
        <v>4727.3217907494436</v>
      </c>
      <c r="AD530" s="7">
        <f>Table1[[#This Row],[Total (HRK million)                     ]]-Table1[[#This Row],[Total (HRK million)                                   ]]</f>
        <v>-1.1284659999999995</v>
      </c>
      <c r="AE530" s="8">
        <f>Table1[[#This Row],[Total (HRK million)                       ]]*1000000/Table1[[#This Row],[Population 2019                 ]]</f>
        <v>-279.11600296809286</v>
      </c>
      <c r="AF530" s="6">
        <v>4094</v>
      </c>
      <c r="AG530" s="7">
        <v>21.639420999999999</v>
      </c>
      <c r="AH530" s="6">
        <f>Table1[[#This Row],[Total (HRK million)                                 ]]*1000000/Table1[[#This Row],[Population 2018]]</f>
        <v>5285.6426477772347</v>
      </c>
      <c r="AI530" s="7">
        <v>19.020506999999998</v>
      </c>
      <c r="AJ530" s="6">
        <f>Table1[[#This Row],[Total (HRK million)                                     ]]*1000000/Table1[[#This Row],[Population 2018]]</f>
        <v>4645.9469956033217</v>
      </c>
      <c r="AK530" s="7">
        <f>Table1[[#This Row],[Total (HRK million)                                 ]]-Table1[[#This Row],[Total (HRK million)                                     ]]</f>
        <v>2.6189140000000002</v>
      </c>
      <c r="AL530" s="8">
        <f>Table1[[#This Row],[Total (HRK million)                                      ]]*1000000/Table1[[#This Row],[Population 2018]]</f>
        <v>639.695652173913</v>
      </c>
      <c r="AM530" s="9">
        <v>4149</v>
      </c>
      <c r="AN530" s="10">
        <v>16.285587</v>
      </c>
      <c r="AO530" s="11">
        <f>Table1[[#This Row],[Total (HRK million)                                         ]]*1000000/Table1[[#This Row],[Population 2017               ]]</f>
        <v>3925.1836587129428</v>
      </c>
      <c r="AP530" s="10">
        <v>16.172529000000001</v>
      </c>
      <c r="AQ530" s="11">
        <f>Table1[[#This Row],[Total (HRK million)                                          ]]*1000000/Table1[[#This Row],[Population 2017               ]]</f>
        <v>3897.9342010122923</v>
      </c>
      <c r="AR530" s="10">
        <f>Table1[[#This Row],[Total (HRK million)                                         ]]-Table1[[#This Row],[Total (HRK million)                                          ]]</f>
        <v>0.11305799999999877</v>
      </c>
      <c r="AS530" s="11">
        <f>Table1[[#This Row],[Total (HRK million)                                                  ]]*1000000/Table1[[#This Row],[Population 2017               ]]</f>
        <v>27.249457700650463</v>
      </c>
      <c r="AT530" s="45">
        <v>4225</v>
      </c>
      <c r="AU530" s="46">
        <v>12.787806</v>
      </c>
      <c r="AV530" s="13">
        <f>Table1[[#This Row],[Total (HRK million)                                ]]*1000000/Table1[[#This Row],[Population 2016]]</f>
        <v>3026.6996449704143</v>
      </c>
      <c r="AW530" s="46">
        <v>11.941478</v>
      </c>
      <c r="AX530" s="13">
        <f>Table1[[#This Row],[Total (HRK million)                                                        ]]*1000000/Table1[[#This Row],[Population 2016]]</f>
        <v>2826.3853254437868</v>
      </c>
      <c r="AY530" s="82">
        <f>Table1[[#This Row],[Total (HRK million)                                ]]-Table1[[#This Row],[Total (HRK million)                                                        ]]</f>
        <v>0.84632799999999975</v>
      </c>
      <c r="AZ530" s="13">
        <f>Table1[[#This Row],[Total (HRK million)                                                                      ]]*1000000/Table1[[#This Row],[Population 2016]]</f>
        <v>200.31431952662717</v>
      </c>
      <c r="BA530" s="68">
        <v>4301</v>
      </c>
      <c r="BB530" s="52">
        <v>13.291248</v>
      </c>
      <c r="BC530" s="13">
        <f>Table1[[#This Row],[Total (HRK million)                                                           ]]*1000000/Table1[[#This Row],[Population 2015]]</f>
        <v>3090.2692397116948</v>
      </c>
      <c r="BD530" s="52">
        <v>13.315397000000001</v>
      </c>
      <c r="BE530" s="13">
        <f>Table1[[#This Row],[Total (HRK million) ]]*1000000/Table1[[#This Row],[Population 2015]]</f>
        <v>3095.8839804696581</v>
      </c>
      <c r="BF530" s="82">
        <f>Table1[[#This Row],[Total (HRK million)                                                           ]]-Table1[[#This Row],[Total (HRK million) ]]</f>
        <v>-2.4149000000001308E-2</v>
      </c>
      <c r="BG530" s="13">
        <f>Table1[[#This Row],[Total (HRK million)     ]]*1000000/Table1[[#This Row],[Population 2015]]</f>
        <v>-5.6147407579635686</v>
      </c>
      <c r="BH530" s="68">
        <v>4390</v>
      </c>
      <c r="BI530" s="88">
        <v>13.815835999999999</v>
      </c>
      <c r="BJ530" s="12">
        <f>Table1[[#This Row],[Total (HRK million)                                  ]]*1000000/Table1[[#This Row],[Population 2014]]</f>
        <v>3147.1152619589975</v>
      </c>
      <c r="BK530" s="88">
        <v>13.335746</v>
      </c>
      <c r="BL530" s="12">
        <f>Table1[[#This Row],[Total (HRK million)    ]]*1000000/Table1[[#This Row],[Population 2014]]</f>
        <v>3037.7553530751707</v>
      </c>
      <c r="BM530" s="88">
        <f>Table1[[#This Row],[Total (HRK million)                                  ]]-Table1[[#This Row],[Total (HRK million)    ]]</f>
        <v>0.4800899999999988</v>
      </c>
      <c r="BN530" s="12">
        <f>Table1[[#This Row],[Total (HRK million)      ]]*1000000/Table1[[#This Row],[Population 2014]]</f>
        <v>109.35990888382661</v>
      </c>
      <c r="BO530" s="94">
        <v>5</v>
      </c>
      <c r="BP530" s="53">
        <v>4</v>
      </c>
      <c r="BQ530" s="55">
        <v>5</v>
      </c>
      <c r="BR530" s="26">
        <v>5</v>
      </c>
      <c r="BS530" s="13">
        <v>5</v>
      </c>
      <c r="BT530" s="13">
        <v>4</v>
      </c>
      <c r="BU530" s="13">
        <v>5</v>
      </c>
      <c r="BV530" s="13">
        <v>2</v>
      </c>
      <c r="BW530" s="56">
        <v>1</v>
      </c>
    </row>
    <row r="531" spans="1:75" x14ac:dyDescent="0.25">
      <c r="A531" s="14" t="s">
        <v>607</v>
      </c>
      <c r="B531" s="15" t="s">
        <v>665</v>
      </c>
      <c r="C531" s="15" t="s">
        <v>62</v>
      </c>
      <c r="D531" s="47">
        <v>18876</v>
      </c>
      <c r="E531" s="46">
        <v>104.89745973999999</v>
      </c>
      <c r="F531" s="36">
        <f>Table1[[#This Row],[Total (HRK million)]]*1000000/Table1[[#This Row],[Population 2022]]</f>
        <v>5557.1868902309807</v>
      </c>
      <c r="G531" s="46">
        <v>92.922690490000008</v>
      </c>
      <c r="H531" s="36">
        <f>Table1[[#This Row],[Total (HRK million)                ]]*1000000/Table1[[#This Row],[Population 2022]]</f>
        <v>4922.7956394363218</v>
      </c>
      <c r="I531" s="46">
        <v>11.974769249999985</v>
      </c>
      <c r="J531" s="36">
        <f>Table1[[#This Row],[Total (HRK million)                           ]]*1000000/Table1[[#This Row],[Population 2022]]</f>
        <v>634.39125079465907</v>
      </c>
      <c r="K531" s="47">
        <v>19302</v>
      </c>
      <c r="L531" s="46">
        <v>94.085937000000001</v>
      </c>
      <c r="M531" s="36">
        <f>Table1[[#This Row],[Total (HRK million)  ]]*1000000/Table1[[#This Row],[Population 2021]]</f>
        <v>4874.4138949331673</v>
      </c>
      <c r="N531" s="46">
        <v>101.32253</v>
      </c>
      <c r="O531" s="36">
        <f>Table1[[#This Row],[Total (HRK million)                 ]]*1000000/Table1[[#This Row],[Population 2021]]</f>
        <v>5249.3280489068493</v>
      </c>
      <c r="P531" s="46">
        <v>-7.2365929999999992</v>
      </c>
      <c r="Q531" s="36">
        <f>Table1[[#This Row],[Total (HRK million)                            ]]*1000000/Table1[[#This Row],[Population 2021]]</f>
        <v>-374.91415397368144</v>
      </c>
      <c r="R531" s="64">
        <v>19530</v>
      </c>
      <c r="S531" s="35">
        <v>116.174919</v>
      </c>
      <c r="T531" s="36">
        <f>Table1[[#This Row],[Total (HRK million)   ]]*1000000/Table1[[#This Row],[Population 2020]]</f>
        <v>5948.5365591397849</v>
      </c>
      <c r="U531" s="35">
        <v>92.546719999999993</v>
      </c>
      <c r="V531" s="36">
        <f>Table1[[#This Row],[Total (HRK million)                  ]]*1000000/Table1[[#This Row],[Population 2020]]</f>
        <v>4738.6953405017921</v>
      </c>
      <c r="W531" s="35">
        <f>Table1[[#This Row],[Total (HRK million)   ]]-Table1[[#This Row],[Total (HRK million)                  ]]</f>
        <v>23.628199000000009</v>
      </c>
      <c r="X531" s="36">
        <f>Table1[[#This Row],[Total (HRK million)                             ]]*1000000/Table1[[#This Row],[Population 2020]]</f>
        <v>1209.8412186379933</v>
      </c>
      <c r="Y531" s="68">
        <v>19689</v>
      </c>
      <c r="Z531" s="7">
        <v>149.67911100000001</v>
      </c>
      <c r="AA531" s="6">
        <f>Table1[[#This Row],[Total (HRK million)                     ]]*1000000/Table1[[#This Row],[Population 2019                 ]]</f>
        <v>7602.1692823403928</v>
      </c>
      <c r="AB531" s="7">
        <v>171.19221099999999</v>
      </c>
      <c r="AC531" s="6">
        <f>Table1[[#This Row],[Total (HRK million)                                   ]]*1000000/Table1[[#This Row],[Population 2019                 ]]</f>
        <v>8694.8149220376854</v>
      </c>
      <c r="AD531" s="7">
        <f>Table1[[#This Row],[Total (HRK million)                     ]]-Table1[[#This Row],[Total (HRK million)                                   ]]</f>
        <v>-21.51309999999998</v>
      </c>
      <c r="AE531" s="8">
        <f>Table1[[#This Row],[Total (HRK million)                       ]]*1000000/Table1[[#This Row],[Population 2019                 ]]</f>
        <v>-1092.6456396972919</v>
      </c>
      <c r="AF531" s="6">
        <v>19975</v>
      </c>
      <c r="AG531" s="7">
        <v>132.470056</v>
      </c>
      <c r="AH531" s="6">
        <f>Table1[[#This Row],[Total (HRK million)                                 ]]*1000000/Table1[[#This Row],[Population 2018]]</f>
        <v>6631.792540675845</v>
      </c>
      <c r="AI531" s="7">
        <v>147.61495600000001</v>
      </c>
      <c r="AJ531" s="6">
        <f>Table1[[#This Row],[Total (HRK million)                                     ]]*1000000/Table1[[#This Row],[Population 2018]]</f>
        <v>7389.9852816020029</v>
      </c>
      <c r="AK531" s="7">
        <f>Table1[[#This Row],[Total (HRK million)                                 ]]-Table1[[#This Row],[Total (HRK million)                                     ]]</f>
        <v>-15.144900000000007</v>
      </c>
      <c r="AL531" s="8">
        <f>Table1[[#This Row],[Total (HRK million)                                      ]]*1000000/Table1[[#This Row],[Population 2018]]</f>
        <v>-758.19274092615808</v>
      </c>
      <c r="AM531" s="9">
        <v>20237</v>
      </c>
      <c r="AN531" s="10">
        <v>63.713382000000003</v>
      </c>
      <c r="AO531" s="11">
        <f>Table1[[#This Row],[Total (HRK million)                                         ]]*1000000/Table1[[#This Row],[Population 2017               ]]</f>
        <v>3148.3610218905965</v>
      </c>
      <c r="AP531" s="10">
        <v>69.650229999999993</v>
      </c>
      <c r="AQ531" s="11">
        <f>Table1[[#This Row],[Total (HRK million)                                          ]]*1000000/Table1[[#This Row],[Population 2017               ]]</f>
        <v>3441.7270346395217</v>
      </c>
      <c r="AR531" s="10">
        <f>Table1[[#This Row],[Total (HRK million)                                         ]]-Table1[[#This Row],[Total (HRK million)                                          ]]</f>
        <v>-5.9368479999999906</v>
      </c>
      <c r="AS531" s="11">
        <f>Table1[[#This Row],[Total (HRK million)                                                  ]]*1000000/Table1[[#This Row],[Population 2017               ]]</f>
        <v>-293.36601274892479</v>
      </c>
      <c r="AT531" s="45">
        <v>20556</v>
      </c>
      <c r="AU531" s="46">
        <v>70.292834999999997</v>
      </c>
      <c r="AV531" s="13">
        <f>Table1[[#This Row],[Total (HRK million)                                ]]*1000000/Table1[[#This Row],[Population 2016]]</f>
        <v>3419.5774956217165</v>
      </c>
      <c r="AW531" s="46">
        <v>66.455678000000006</v>
      </c>
      <c r="AX531" s="13">
        <f>Table1[[#This Row],[Total (HRK million)                                                        ]]*1000000/Table1[[#This Row],[Population 2016]]</f>
        <v>3232.9090289939681</v>
      </c>
      <c r="AY531" s="82">
        <f>Table1[[#This Row],[Total (HRK million)                                ]]-Table1[[#This Row],[Total (HRK million)                                                        ]]</f>
        <v>3.8371569999999906</v>
      </c>
      <c r="AZ531" s="13">
        <f>Table1[[#This Row],[Total (HRK million)                                                                      ]]*1000000/Table1[[#This Row],[Population 2016]]</f>
        <v>186.66846662774813</v>
      </c>
      <c r="BA531" s="68">
        <v>20893</v>
      </c>
      <c r="BB531" s="52">
        <v>82.937456999999995</v>
      </c>
      <c r="BC531" s="13">
        <f>Table1[[#This Row],[Total (HRK million)                                                           ]]*1000000/Table1[[#This Row],[Population 2015]]</f>
        <v>3969.6289187766238</v>
      </c>
      <c r="BD531" s="52">
        <v>88.295558999999997</v>
      </c>
      <c r="BE531" s="13">
        <f>Table1[[#This Row],[Total (HRK million) ]]*1000000/Table1[[#This Row],[Population 2015]]</f>
        <v>4226.0833293447567</v>
      </c>
      <c r="BF531" s="82">
        <f>Table1[[#This Row],[Total (HRK million)                                                           ]]-Table1[[#This Row],[Total (HRK million) ]]</f>
        <v>-5.3581020000000024</v>
      </c>
      <c r="BG531" s="13">
        <f>Table1[[#This Row],[Total (HRK million)     ]]*1000000/Table1[[#This Row],[Population 2015]]</f>
        <v>-256.45441056813303</v>
      </c>
      <c r="BH531" s="68">
        <v>21160</v>
      </c>
      <c r="BI531" s="88">
        <v>82.927538999999996</v>
      </c>
      <c r="BJ531" s="12">
        <f>Table1[[#This Row],[Total (HRK million)                                  ]]*1000000/Table1[[#This Row],[Population 2014]]</f>
        <v>3919.0708412098297</v>
      </c>
      <c r="BK531" s="88">
        <v>70.150491000000002</v>
      </c>
      <c r="BL531" s="12">
        <f>Table1[[#This Row],[Total (HRK million)    ]]*1000000/Table1[[#This Row],[Population 2014]]</f>
        <v>3315.2405954631381</v>
      </c>
      <c r="BM531" s="88">
        <f>Table1[[#This Row],[Total (HRK million)                                  ]]-Table1[[#This Row],[Total (HRK million)    ]]</f>
        <v>12.777047999999994</v>
      </c>
      <c r="BN531" s="12">
        <f>Table1[[#This Row],[Total (HRK million)      ]]*1000000/Table1[[#This Row],[Population 2014]]</f>
        <v>603.83024574669162</v>
      </c>
      <c r="BO531" s="94">
        <v>4</v>
      </c>
      <c r="BP531" s="53">
        <v>5</v>
      </c>
      <c r="BQ531" s="55">
        <v>5</v>
      </c>
      <c r="BR531" s="26">
        <v>5</v>
      </c>
      <c r="BS531" s="13">
        <v>5</v>
      </c>
      <c r="BT531" s="13">
        <v>4</v>
      </c>
      <c r="BU531" s="13">
        <v>4</v>
      </c>
      <c r="BV531" s="13">
        <v>4</v>
      </c>
      <c r="BW531" s="56">
        <v>3</v>
      </c>
    </row>
    <row r="532" spans="1:75" x14ac:dyDescent="0.25">
      <c r="A532" s="14" t="s">
        <v>606</v>
      </c>
      <c r="B532" s="15" t="s">
        <v>665</v>
      </c>
      <c r="C532" s="15" t="s">
        <v>131</v>
      </c>
      <c r="D532" s="45">
        <v>68808</v>
      </c>
      <c r="E532" s="44">
        <v>156.33139309999999</v>
      </c>
      <c r="F532" s="40">
        <f>Table1[[#This Row],[Total (HRK million)]]*1000000/Table1[[#This Row],[Population 2022]]</f>
        <v>2271.9944352400885</v>
      </c>
      <c r="G532" s="44">
        <v>125.41043793999999</v>
      </c>
      <c r="H532" s="40">
        <f>Table1[[#This Row],[Total (HRK million)                ]]*1000000/Table1[[#This Row],[Population 2022]]</f>
        <v>1822.6142009650041</v>
      </c>
      <c r="I532" s="44">
        <v>30.920955159999995</v>
      </c>
      <c r="J532" s="40">
        <f>Table1[[#This Row],[Total (HRK million)                           ]]*1000000/Table1[[#This Row],[Population 2022]]</f>
        <v>449.38023427508426</v>
      </c>
      <c r="K532" s="45">
        <v>70368</v>
      </c>
      <c r="L532" s="44">
        <v>167.78166899999999</v>
      </c>
      <c r="M532" s="40">
        <f>Table1[[#This Row],[Total (HRK million)  ]]*1000000/Table1[[#This Row],[Population 2021]]</f>
        <v>2384.3461374488402</v>
      </c>
      <c r="N532" s="44">
        <v>156.85080300000001</v>
      </c>
      <c r="O532" s="40">
        <f>Table1[[#This Row],[Total (HRK million)                 ]]*1000000/Table1[[#This Row],[Population 2021]]</f>
        <v>2229.007546043656</v>
      </c>
      <c r="P532" s="44">
        <v>10.93086599999998</v>
      </c>
      <c r="Q532" s="40">
        <f>Table1[[#This Row],[Total (HRK million)                            ]]*1000000/Table1[[#This Row],[Population 2021]]</f>
        <v>155.33859140518388</v>
      </c>
      <c r="R532" s="65">
        <v>72378</v>
      </c>
      <c r="S532" s="35">
        <v>163.476529</v>
      </c>
      <c r="T532" s="36">
        <f>Table1[[#This Row],[Total (HRK million)   ]]*1000000/Table1[[#This Row],[Population 2020]]</f>
        <v>2258.6494376744313</v>
      </c>
      <c r="U532" s="35">
        <v>173.55155300000001</v>
      </c>
      <c r="V532" s="36">
        <f>Table1[[#This Row],[Total (HRK million)                  ]]*1000000/Table1[[#This Row],[Population 2020]]</f>
        <v>2397.8495260990908</v>
      </c>
      <c r="W532" s="35">
        <f>Table1[[#This Row],[Total (HRK million)   ]]-Table1[[#This Row],[Total (HRK million)                  ]]</f>
        <v>-10.075024000000013</v>
      </c>
      <c r="X532" s="36">
        <f>Table1[[#This Row],[Total (HRK million)                             ]]*1000000/Table1[[#This Row],[Population 2020]]</f>
        <v>-139.20008842465961</v>
      </c>
      <c r="Y532" s="68">
        <v>73641</v>
      </c>
      <c r="Z532" s="7">
        <v>140.56456900000001</v>
      </c>
      <c r="AA532" s="6">
        <f>Table1[[#This Row],[Total (HRK million)                     ]]*1000000/Table1[[#This Row],[Population 2019                 ]]</f>
        <v>1908.7813717901713</v>
      </c>
      <c r="AB532" s="7">
        <v>184.08868100000001</v>
      </c>
      <c r="AC532" s="6">
        <f>Table1[[#This Row],[Total (HRK million)                                   ]]*1000000/Table1[[#This Row],[Population 2019                 ]]</f>
        <v>2499.8123463831289</v>
      </c>
      <c r="AD532" s="7">
        <f>Table1[[#This Row],[Total (HRK million)                     ]]-Table1[[#This Row],[Total (HRK million)                                   ]]</f>
        <v>-43.524112000000002</v>
      </c>
      <c r="AE532" s="8">
        <f>Table1[[#This Row],[Total (HRK million)                       ]]*1000000/Table1[[#This Row],[Population 2019                 ]]</f>
        <v>-591.0309745929577</v>
      </c>
      <c r="AF532" s="6">
        <v>74521</v>
      </c>
      <c r="AG532" s="7">
        <v>146.14496299999999</v>
      </c>
      <c r="AH532" s="6">
        <f>Table1[[#This Row],[Total (HRK million)                                 ]]*1000000/Table1[[#This Row],[Population 2018]]</f>
        <v>1961.1245554944244</v>
      </c>
      <c r="AI532" s="7">
        <v>143.664433</v>
      </c>
      <c r="AJ532" s="6">
        <f>Table1[[#This Row],[Total (HRK million)                                     ]]*1000000/Table1[[#This Row],[Population 2018]]</f>
        <v>1927.8382335180688</v>
      </c>
      <c r="AK532" s="7">
        <f>Table1[[#This Row],[Total (HRK million)                                 ]]-Table1[[#This Row],[Total (HRK million)                                     ]]</f>
        <v>2.4805299999999875</v>
      </c>
      <c r="AL532" s="8">
        <f>Table1[[#This Row],[Total (HRK million)                                      ]]*1000000/Table1[[#This Row],[Population 2018]]</f>
        <v>33.286321976355488</v>
      </c>
      <c r="AM532" s="17">
        <v>76131</v>
      </c>
      <c r="AN532" s="10">
        <v>112.449133</v>
      </c>
      <c r="AO532" s="24">
        <f>Table1[[#This Row],[Total (HRK million)                                         ]]*1000000/Table1[[#This Row],[Population 2017               ]]</f>
        <v>1477.0478911350174</v>
      </c>
      <c r="AP532" s="10">
        <v>110.739512</v>
      </c>
      <c r="AQ532" s="11">
        <f>Table1[[#This Row],[Total (HRK million)                                          ]]*1000000/Table1[[#This Row],[Population 2017               ]]</f>
        <v>1454.5915855564749</v>
      </c>
      <c r="AR532" s="10">
        <f>Table1[[#This Row],[Total (HRK million)                                         ]]-Table1[[#This Row],[Total (HRK million)                                          ]]</f>
        <v>1.7096209999999985</v>
      </c>
      <c r="AS532" s="11">
        <f>Table1[[#This Row],[Total (HRK million)                                                  ]]*1000000/Table1[[#This Row],[Population 2017               ]]</f>
        <v>22.456305578542231</v>
      </c>
      <c r="AT532" s="45">
        <v>78239</v>
      </c>
      <c r="AU532" s="46">
        <v>133.99504200000001</v>
      </c>
      <c r="AV532" s="13">
        <f>Table1[[#This Row],[Total (HRK million)                                ]]*1000000/Table1[[#This Row],[Population 2016]]</f>
        <v>1712.6374570227126</v>
      </c>
      <c r="AW532" s="46">
        <v>140.54214300000001</v>
      </c>
      <c r="AX532" s="13">
        <f>Table1[[#This Row],[Total (HRK million)                                                        ]]*1000000/Table1[[#This Row],[Population 2016]]</f>
        <v>1796.3182428200769</v>
      </c>
      <c r="AY532" s="82">
        <f>Table1[[#This Row],[Total (HRK million)                                ]]-Table1[[#This Row],[Total (HRK million)                                                        ]]</f>
        <v>-6.5471009999999978</v>
      </c>
      <c r="AZ532" s="13">
        <f>Table1[[#This Row],[Total (HRK million)                                                                      ]]*1000000/Table1[[#This Row],[Population 2016]]</f>
        <v>-83.680785797364464</v>
      </c>
      <c r="BA532" s="68">
        <v>79886</v>
      </c>
      <c r="BB532" s="52">
        <v>122.652466</v>
      </c>
      <c r="BC532" s="13">
        <f>Table1[[#This Row],[Total (HRK million)                                                           ]]*1000000/Table1[[#This Row],[Population 2015]]</f>
        <v>1535.3436897579049</v>
      </c>
      <c r="BD532" s="52">
        <v>124.51719</v>
      </c>
      <c r="BE532" s="13">
        <f>Table1[[#This Row],[Total (HRK million) ]]*1000000/Table1[[#This Row],[Population 2015]]</f>
        <v>1558.6860025536389</v>
      </c>
      <c r="BF532" s="82">
        <f>Table1[[#This Row],[Total (HRK million)                                                           ]]-Table1[[#This Row],[Total (HRK million) ]]</f>
        <v>-1.8647239999999954</v>
      </c>
      <c r="BG532" s="13">
        <f>Table1[[#This Row],[Total (HRK million)     ]]*1000000/Table1[[#This Row],[Population 2015]]</f>
        <v>-23.342312795733864</v>
      </c>
      <c r="BH532" s="68">
        <v>81498</v>
      </c>
      <c r="BI532" s="88">
        <v>121.78545800000001</v>
      </c>
      <c r="BJ532" s="12">
        <f>Table1[[#This Row],[Total (HRK million)                                  ]]*1000000/Table1[[#This Row],[Population 2014]]</f>
        <v>1494.3367690004663</v>
      </c>
      <c r="BK532" s="88">
        <v>115.658642</v>
      </c>
      <c r="BL532" s="12">
        <f>Table1[[#This Row],[Total (HRK million)    ]]*1000000/Table1[[#This Row],[Population 2014]]</f>
        <v>1419.1592677120912</v>
      </c>
      <c r="BM532" s="88">
        <f>Table1[[#This Row],[Total (HRK million)                                  ]]-Table1[[#This Row],[Total (HRK million)    ]]</f>
        <v>6.1268160000000051</v>
      </c>
      <c r="BN532" s="12">
        <f>Table1[[#This Row],[Total (HRK million)      ]]*1000000/Table1[[#This Row],[Population 2014]]</f>
        <v>75.17750128837524</v>
      </c>
      <c r="BO532" s="94">
        <v>5</v>
      </c>
      <c r="BP532" s="53">
        <v>5</v>
      </c>
      <c r="BQ532" s="55">
        <v>5</v>
      </c>
      <c r="BR532" s="26">
        <v>4</v>
      </c>
      <c r="BS532" s="13">
        <v>5</v>
      </c>
      <c r="BT532" s="13">
        <v>4</v>
      </c>
      <c r="BU532" s="13">
        <v>4</v>
      </c>
      <c r="BV532" s="13">
        <v>4</v>
      </c>
      <c r="BW532" s="56">
        <v>3</v>
      </c>
    </row>
    <row r="533" spans="1:75" x14ac:dyDescent="0.25">
      <c r="A533" s="14" t="s">
        <v>607</v>
      </c>
      <c r="B533" s="15" t="s">
        <v>660</v>
      </c>
      <c r="C533" s="16" t="s">
        <v>106</v>
      </c>
      <c r="D533" s="47">
        <v>1991</v>
      </c>
      <c r="E533" s="46">
        <v>25.021232380000001</v>
      </c>
      <c r="F533" s="36">
        <f>Table1[[#This Row],[Total (HRK million)]]*1000000/Table1[[#This Row],[Population 2022]]</f>
        <v>12567.168448016071</v>
      </c>
      <c r="G533" s="46">
        <v>34.707079649999997</v>
      </c>
      <c r="H533" s="36">
        <f>Table1[[#This Row],[Total (HRK million)                ]]*1000000/Table1[[#This Row],[Population 2022]]</f>
        <v>17431.983751883476</v>
      </c>
      <c r="I533" s="46">
        <v>-9.68584727</v>
      </c>
      <c r="J533" s="36">
        <f>Table1[[#This Row],[Total (HRK million)                           ]]*1000000/Table1[[#This Row],[Population 2022]]</f>
        <v>-4864.8153038674027</v>
      </c>
      <c r="K533" s="47">
        <v>1918</v>
      </c>
      <c r="L533" s="46">
        <v>29.934867000000001</v>
      </c>
      <c r="M533" s="36">
        <f>Table1[[#This Row],[Total (HRK million)  ]]*1000000/Table1[[#This Row],[Population 2021]]</f>
        <v>15607.334202294056</v>
      </c>
      <c r="N533" s="46">
        <v>22.888660000000002</v>
      </c>
      <c r="O533" s="36">
        <f>Table1[[#This Row],[Total (HRK million)                 ]]*1000000/Table1[[#This Row],[Population 2021]]</f>
        <v>11933.607924921793</v>
      </c>
      <c r="P533" s="46">
        <v>7.046206999999999</v>
      </c>
      <c r="Q533" s="36">
        <f>Table1[[#This Row],[Total (HRK million)                            ]]*1000000/Table1[[#This Row],[Population 2021]]</f>
        <v>3673.7262773722623</v>
      </c>
      <c r="R533" s="64">
        <v>2084</v>
      </c>
      <c r="S533" s="35">
        <v>16.574618999999998</v>
      </c>
      <c r="T533" s="18">
        <f>Table1[[#This Row],[Total (HRK million)   ]]*1000000/Table1[[#This Row],[Population 2020]]</f>
        <v>7953.2720729366592</v>
      </c>
      <c r="U533" s="35">
        <v>24.783922</v>
      </c>
      <c r="V533" s="18">
        <f>Table1[[#This Row],[Total (HRK million)                  ]]*1000000/Table1[[#This Row],[Population 2020]]</f>
        <v>11892.476967370441</v>
      </c>
      <c r="W533" s="35">
        <f>Table1[[#This Row],[Total (HRK million)   ]]-Table1[[#This Row],[Total (HRK million)                  ]]</f>
        <v>-8.209303000000002</v>
      </c>
      <c r="X533" s="18">
        <f>Table1[[#This Row],[Total (HRK million)                             ]]*1000000/Table1[[#This Row],[Population 2020]]</f>
        <v>-3939.2048944337821</v>
      </c>
      <c r="Y533" s="68">
        <v>2068</v>
      </c>
      <c r="Z533" s="7">
        <v>19.164421999999998</v>
      </c>
      <c r="AA533" s="6">
        <f>Table1[[#This Row],[Total (HRK million)                     ]]*1000000/Table1[[#This Row],[Population 2019                 ]]</f>
        <v>9267.1286266924562</v>
      </c>
      <c r="AB533" s="7">
        <v>17.821318999999999</v>
      </c>
      <c r="AC533" s="6">
        <f>Table1[[#This Row],[Total (HRK million)                                   ]]*1000000/Table1[[#This Row],[Population 2019                 ]]</f>
        <v>8617.6590909090901</v>
      </c>
      <c r="AD533" s="7">
        <f>Table1[[#This Row],[Total (HRK million)                     ]]-Table1[[#This Row],[Total (HRK million)                                   ]]</f>
        <v>1.3431029999999993</v>
      </c>
      <c r="AE533" s="8">
        <f>Table1[[#This Row],[Total (HRK million)                       ]]*1000000/Table1[[#This Row],[Population 2019                 ]]</f>
        <v>649.46953578336525</v>
      </c>
      <c r="AF533" s="6">
        <v>2047</v>
      </c>
      <c r="AG533" s="7">
        <v>17.106842</v>
      </c>
      <c r="AH533" s="6">
        <f>Table1[[#This Row],[Total (HRK million)                                 ]]*1000000/Table1[[#This Row],[Population 2018]]</f>
        <v>8357.0307767464583</v>
      </c>
      <c r="AI533" s="7">
        <v>13.929148</v>
      </c>
      <c r="AJ533" s="6">
        <f>Table1[[#This Row],[Total (HRK million)                                     ]]*1000000/Table1[[#This Row],[Population 2018]]</f>
        <v>6804.6643869076697</v>
      </c>
      <c r="AK533" s="7">
        <f>Table1[[#This Row],[Total (HRK million)                                 ]]-Table1[[#This Row],[Total (HRK million)                                     ]]</f>
        <v>3.1776940000000007</v>
      </c>
      <c r="AL533" s="8">
        <f>Table1[[#This Row],[Total (HRK million)                                      ]]*1000000/Table1[[#This Row],[Population 2018]]</f>
        <v>1552.3663898387888</v>
      </c>
      <c r="AM533" s="9">
        <v>2048</v>
      </c>
      <c r="AN533" s="10">
        <v>15.690288000000001</v>
      </c>
      <c r="AO533" s="11">
        <f>Table1[[#This Row],[Total (HRK million)                                         ]]*1000000/Table1[[#This Row],[Population 2017               ]]</f>
        <v>7661.2734375</v>
      </c>
      <c r="AP533" s="10">
        <v>16.677966999999999</v>
      </c>
      <c r="AQ533" s="11">
        <f>Table1[[#This Row],[Total (HRK million)                                          ]]*1000000/Table1[[#This Row],[Population 2017               ]]</f>
        <v>8143.5385742187491</v>
      </c>
      <c r="AR533" s="10">
        <f>Table1[[#This Row],[Total (HRK million)                                         ]]-Table1[[#This Row],[Total (HRK million)                                          ]]</f>
        <v>-0.9876789999999982</v>
      </c>
      <c r="AS533" s="11">
        <f>Table1[[#This Row],[Total (HRK million)                                                  ]]*1000000/Table1[[#This Row],[Population 2017               ]]</f>
        <v>-482.26513671874915</v>
      </c>
      <c r="AT533" s="45">
        <v>2028</v>
      </c>
      <c r="AU533" s="46">
        <v>15.726794</v>
      </c>
      <c r="AV533" s="13">
        <f>Table1[[#This Row],[Total (HRK million)                                ]]*1000000/Table1[[#This Row],[Population 2016]]</f>
        <v>7754.8293885601579</v>
      </c>
      <c r="AW533" s="46">
        <v>15.876064</v>
      </c>
      <c r="AX533" s="13">
        <f>Table1[[#This Row],[Total (HRK million)                                                        ]]*1000000/Table1[[#This Row],[Population 2016]]</f>
        <v>7828.4339250493094</v>
      </c>
      <c r="AY533" s="82">
        <f>Table1[[#This Row],[Total (HRK million)                                ]]-Table1[[#This Row],[Total (HRK million)                                                        ]]</f>
        <v>-0.14926999999999957</v>
      </c>
      <c r="AZ533" s="13">
        <f>Table1[[#This Row],[Total (HRK million)                                                                      ]]*1000000/Table1[[#This Row],[Population 2016]]</f>
        <v>-73.604536489151656</v>
      </c>
      <c r="BA533" s="68">
        <v>2035</v>
      </c>
      <c r="BB533" s="52">
        <v>13.277224</v>
      </c>
      <c r="BC533" s="13">
        <f>Table1[[#This Row],[Total (HRK million)                                                           ]]*1000000/Table1[[#This Row],[Population 2015]]</f>
        <v>6524.4343980343983</v>
      </c>
      <c r="BD533" s="52">
        <v>14.033049</v>
      </c>
      <c r="BE533" s="13">
        <f>Table1[[#This Row],[Total (HRK million) ]]*1000000/Table1[[#This Row],[Population 2015]]</f>
        <v>6895.8471744471744</v>
      </c>
      <c r="BF533" s="82">
        <f>Table1[[#This Row],[Total (HRK million)                                                           ]]-Table1[[#This Row],[Total (HRK million) ]]</f>
        <v>-0.75582499999999975</v>
      </c>
      <c r="BG533" s="13">
        <f>Table1[[#This Row],[Total (HRK million)     ]]*1000000/Table1[[#This Row],[Population 2015]]</f>
        <v>-371.41277641277628</v>
      </c>
      <c r="BH533" s="68">
        <v>2032</v>
      </c>
      <c r="BI533" s="88">
        <v>20.372420000000002</v>
      </c>
      <c r="BJ533" s="12">
        <f>Table1[[#This Row],[Total (HRK million)                                  ]]*1000000/Table1[[#This Row],[Population 2014]]</f>
        <v>10025.797244094489</v>
      </c>
      <c r="BK533" s="88">
        <v>18.839312</v>
      </c>
      <c r="BL533" s="12">
        <f>Table1[[#This Row],[Total (HRK million)    ]]*1000000/Table1[[#This Row],[Population 2014]]</f>
        <v>9271.3149606299212</v>
      </c>
      <c r="BM533" s="88">
        <f>Table1[[#This Row],[Total (HRK million)                                  ]]-Table1[[#This Row],[Total (HRK million)    ]]</f>
        <v>1.5331080000000021</v>
      </c>
      <c r="BN533" s="12">
        <f>Table1[[#This Row],[Total (HRK million)      ]]*1000000/Table1[[#This Row],[Population 2014]]</f>
        <v>754.48228346456801</v>
      </c>
      <c r="BO533" s="94">
        <v>4</v>
      </c>
      <c r="BP533" s="53">
        <v>4</v>
      </c>
      <c r="BQ533" s="55">
        <v>4</v>
      </c>
      <c r="BR533" s="26">
        <v>4</v>
      </c>
      <c r="BS533" s="13">
        <v>4</v>
      </c>
      <c r="BT533" s="13">
        <v>4</v>
      </c>
      <c r="BU533" s="13">
        <v>3</v>
      </c>
      <c r="BV533" s="13">
        <v>1</v>
      </c>
      <c r="BW533" s="56">
        <v>2</v>
      </c>
    </row>
    <row r="534" spans="1:75" x14ac:dyDescent="0.25">
      <c r="A534" s="14" t="s">
        <v>608</v>
      </c>
      <c r="B534" s="15" t="s">
        <v>32</v>
      </c>
      <c r="C534" s="15" t="s">
        <v>242</v>
      </c>
      <c r="D534" s="47">
        <v>1316</v>
      </c>
      <c r="E534" s="46">
        <v>5.5955615500000002</v>
      </c>
      <c r="F534" s="36">
        <f>Table1[[#This Row],[Total (HRK million)]]*1000000/Table1[[#This Row],[Population 2022]]</f>
        <v>4251.9464665653495</v>
      </c>
      <c r="G534" s="46">
        <v>4.4819935700000002</v>
      </c>
      <c r="H534" s="36">
        <f>Table1[[#This Row],[Total (HRK million)                ]]*1000000/Table1[[#This Row],[Population 2022]]</f>
        <v>3405.7701899696049</v>
      </c>
      <c r="I534" s="46">
        <v>1.1135679799999996</v>
      </c>
      <c r="J534" s="36">
        <f>Table1[[#This Row],[Total (HRK million)                           ]]*1000000/Table1[[#This Row],[Population 2022]]</f>
        <v>846.1762765957443</v>
      </c>
      <c r="K534" s="47">
        <v>1335</v>
      </c>
      <c r="L534" s="46">
        <v>6.803623</v>
      </c>
      <c r="M534" s="36">
        <f>Table1[[#This Row],[Total (HRK million)  ]]*1000000/Table1[[#This Row],[Population 2021]]</f>
        <v>5096.3468164794003</v>
      </c>
      <c r="N534" s="46">
        <v>3.2965119999999999</v>
      </c>
      <c r="O534" s="36">
        <f>Table1[[#This Row],[Total (HRK million)                 ]]*1000000/Table1[[#This Row],[Population 2021]]</f>
        <v>2469.2973782771537</v>
      </c>
      <c r="P534" s="46">
        <v>3.5071110000000001</v>
      </c>
      <c r="Q534" s="36">
        <f>Table1[[#This Row],[Total (HRK million)                            ]]*1000000/Table1[[#This Row],[Population 2021]]</f>
        <v>2627.0494382022471</v>
      </c>
      <c r="R534" s="64">
        <v>1356</v>
      </c>
      <c r="S534" s="35">
        <v>5.0130759999999999</v>
      </c>
      <c r="T534" s="36">
        <f>Table1[[#This Row],[Total (HRK million)   ]]*1000000/Table1[[#This Row],[Population 2020]]</f>
        <v>3696.9587020648969</v>
      </c>
      <c r="U534" s="35">
        <v>9.0037850000000006</v>
      </c>
      <c r="V534" s="36">
        <f>Table1[[#This Row],[Total (HRK million)                  ]]*1000000/Table1[[#This Row],[Population 2020]]</f>
        <v>6639.9594395280237</v>
      </c>
      <c r="W534" s="35">
        <f>Table1[[#This Row],[Total (HRK million)   ]]-Table1[[#This Row],[Total (HRK million)                  ]]</f>
        <v>-3.9907090000000007</v>
      </c>
      <c r="X534" s="36">
        <f>Table1[[#This Row],[Total (HRK million)                             ]]*1000000/Table1[[#This Row],[Population 2020]]</f>
        <v>-2943.0007374631277</v>
      </c>
      <c r="Y534" s="68">
        <v>1366</v>
      </c>
      <c r="Z534" s="7">
        <v>7.7621060000000002</v>
      </c>
      <c r="AA534" s="6">
        <f>Table1[[#This Row],[Total (HRK million)                     ]]*1000000/Table1[[#This Row],[Population 2019                 ]]</f>
        <v>5682.3616398243048</v>
      </c>
      <c r="AB534" s="7">
        <v>10.120854</v>
      </c>
      <c r="AC534" s="6">
        <f>Table1[[#This Row],[Total (HRK million)                                   ]]*1000000/Table1[[#This Row],[Population 2019                 ]]</f>
        <v>7409.1171303074671</v>
      </c>
      <c r="AD534" s="7">
        <f>Table1[[#This Row],[Total (HRK million)                     ]]-Table1[[#This Row],[Total (HRK million)                                   ]]</f>
        <v>-2.3587479999999994</v>
      </c>
      <c r="AE534" s="8">
        <f>Table1[[#This Row],[Total (HRK million)                       ]]*1000000/Table1[[#This Row],[Population 2019                 ]]</f>
        <v>-1726.7554904831622</v>
      </c>
      <c r="AF534" s="6">
        <v>1391</v>
      </c>
      <c r="AG534" s="7">
        <v>3.9139810000000002</v>
      </c>
      <c r="AH534" s="6">
        <f>Table1[[#This Row],[Total (HRK million)                                 ]]*1000000/Table1[[#This Row],[Population 2018]]</f>
        <v>2813.7893601725377</v>
      </c>
      <c r="AI534" s="7">
        <v>3.0827450000000001</v>
      </c>
      <c r="AJ534" s="6">
        <f>Table1[[#This Row],[Total (HRK million)                                     ]]*1000000/Table1[[#This Row],[Population 2018]]</f>
        <v>2216.2077641984183</v>
      </c>
      <c r="AK534" s="7">
        <f>Table1[[#This Row],[Total (HRK million)                                 ]]-Table1[[#This Row],[Total (HRK million)                                     ]]</f>
        <v>0.83123600000000009</v>
      </c>
      <c r="AL534" s="8">
        <f>Table1[[#This Row],[Total (HRK million)                                      ]]*1000000/Table1[[#This Row],[Population 2018]]</f>
        <v>597.58159597411941</v>
      </c>
      <c r="AM534" s="9">
        <v>1416</v>
      </c>
      <c r="AN534" s="10">
        <v>3.404487</v>
      </c>
      <c r="AO534" s="11">
        <f>Table1[[#This Row],[Total (HRK million)                                         ]]*1000000/Table1[[#This Row],[Population 2017               ]]</f>
        <v>2404.2987288135591</v>
      </c>
      <c r="AP534" s="10">
        <v>3.4950649999999999</v>
      </c>
      <c r="AQ534" s="11">
        <f>Table1[[#This Row],[Total (HRK million)                                          ]]*1000000/Table1[[#This Row],[Population 2017               ]]</f>
        <v>2468.2662429378529</v>
      </c>
      <c r="AR534" s="10">
        <f>Table1[[#This Row],[Total (HRK million)                                         ]]-Table1[[#This Row],[Total (HRK million)                                          ]]</f>
        <v>-9.0577999999999825E-2</v>
      </c>
      <c r="AS534" s="11">
        <f>Table1[[#This Row],[Total (HRK million)                                                  ]]*1000000/Table1[[#This Row],[Population 2017               ]]</f>
        <v>-63.967514124293665</v>
      </c>
      <c r="AT534" s="45">
        <v>1438</v>
      </c>
      <c r="AU534" s="46">
        <v>2.03898</v>
      </c>
      <c r="AV534" s="13">
        <f>Table1[[#This Row],[Total (HRK million)                                ]]*1000000/Table1[[#This Row],[Population 2016]]</f>
        <v>1417.9276773296244</v>
      </c>
      <c r="AW534" s="46">
        <v>1.5909610000000001</v>
      </c>
      <c r="AX534" s="13">
        <f>Table1[[#This Row],[Total (HRK million)                                                        ]]*1000000/Table1[[#This Row],[Population 2016]]</f>
        <v>1106.3706536856746</v>
      </c>
      <c r="AY534" s="82">
        <f>Table1[[#This Row],[Total (HRK million)                                ]]-Table1[[#This Row],[Total (HRK million)                                                        ]]</f>
        <v>0.44801899999999995</v>
      </c>
      <c r="AZ534" s="13">
        <f>Table1[[#This Row],[Total (HRK million)                                                                      ]]*1000000/Table1[[#This Row],[Population 2016]]</f>
        <v>311.55702364394989</v>
      </c>
      <c r="BA534" s="68">
        <v>1448</v>
      </c>
      <c r="BB534" s="52">
        <v>1.7716479999999999</v>
      </c>
      <c r="BC534" s="13">
        <f>Table1[[#This Row],[Total (HRK million)                                                           ]]*1000000/Table1[[#This Row],[Population 2015]]</f>
        <v>1223.5138121546961</v>
      </c>
      <c r="BD534" s="52">
        <v>1.318408</v>
      </c>
      <c r="BE534" s="13">
        <f>Table1[[#This Row],[Total (HRK million) ]]*1000000/Table1[[#This Row],[Population 2015]]</f>
        <v>910.50276243093924</v>
      </c>
      <c r="BF534" s="82">
        <f>Table1[[#This Row],[Total (HRK million)                                                           ]]-Table1[[#This Row],[Total (HRK million) ]]</f>
        <v>0.45323999999999987</v>
      </c>
      <c r="BG534" s="13">
        <f>Table1[[#This Row],[Total (HRK million)     ]]*1000000/Table1[[#This Row],[Population 2015]]</f>
        <v>313.0110497237568</v>
      </c>
      <c r="BH534" s="68">
        <v>1490</v>
      </c>
      <c r="BI534" s="88">
        <v>1.3532649999999999</v>
      </c>
      <c r="BJ534" s="12">
        <f>Table1[[#This Row],[Total (HRK million)                                  ]]*1000000/Table1[[#This Row],[Population 2014]]</f>
        <v>908.23154362416108</v>
      </c>
      <c r="BK534" s="88">
        <v>1.3043689999999999</v>
      </c>
      <c r="BL534" s="12">
        <f>Table1[[#This Row],[Total (HRK million)    ]]*1000000/Table1[[#This Row],[Population 2014]]</f>
        <v>875.41543624161079</v>
      </c>
      <c r="BM534" s="88">
        <f>Table1[[#This Row],[Total (HRK million)                                  ]]-Table1[[#This Row],[Total (HRK million)    ]]</f>
        <v>4.8896000000000051E-2</v>
      </c>
      <c r="BN534" s="12">
        <f>Table1[[#This Row],[Total (HRK million)      ]]*1000000/Table1[[#This Row],[Population 2014]]</f>
        <v>32.816107382550371</v>
      </c>
      <c r="BO534" s="94">
        <v>4</v>
      </c>
      <c r="BP534" s="53">
        <v>5</v>
      </c>
      <c r="BQ534" s="55">
        <v>5</v>
      </c>
      <c r="BR534" s="26">
        <v>5</v>
      </c>
      <c r="BS534" s="13">
        <v>5</v>
      </c>
      <c r="BT534" s="13">
        <v>2</v>
      </c>
      <c r="BU534" s="13">
        <v>0</v>
      </c>
      <c r="BV534" s="13">
        <v>0</v>
      </c>
      <c r="BW534" s="56">
        <v>0</v>
      </c>
    </row>
    <row r="535" spans="1:75" x14ac:dyDescent="0.25">
      <c r="A535" s="14" t="s">
        <v>608</v>
      </c>
      <c r="B535" s="15" t="s">
        <v>666</v>
      </c>
      <c r="C535" s="15" t="s">
        <v>416</v>
      </c>
      <c r="D535" s="45">
        <v>1435</v>
      </c>
      <c r="E535" s="46">
        <v>8.4329194199999993</v>
      </c>
      <c r="F535" s="36">
        <f>Table1[[#This Row],[Total (HRK million)]]*1000000/Table1[[#This Row],[Population 2022]]</f>
        <v>5876.5988989547041</v>
      </c>
      <c r="G535" s="46">
        <v>7.9530884100000003</v>
      </c>
      <c r="H535" s="36">
        <f>Table1[[#This Row],[Total (HRK million)                ]]*1000000/Table1[[#This Row],[Population 2022]]</f>
        <v>5542.2218885017419</v>
      </c>
      <c r="I535" s="46">
        <v>0.47983100999999978</v>
      </c>
      <c r="J535" s="36">
        <f>Table1[[#This Row],[Total (HRK million)                           ]]*1000000/Table1[[#This Row],[Population 2022]]</f>
        <v>334.37701045296154</v>
      </c>
      <c r="K535" s="45">
        <v>1496</v>
      </c>
      <c r="L535" s="46">
        <v>8.6225719999999999</v>
      </c>
      <c r="M535" s="36">
        <f>Table1[[#This Row],[Total (HRK million)  ]]*1000000/Table1[[#This Row],[Population 2021]]</f>
        <v>5763.7513368983955</v>
      </c>
      <c r="N535" s="46">
        <v>12.18774</v>
      </c>
      <c r="O535" s="36">
        <f>Table1[[#This Row],[Total (HRK million)                 ]]*1000000/Table1[[#This Row],[Population 2021]]</f>
        <v>8146.8850267379676</v>
      </c>
      <c r="P535" s="46">
        <v>-3.5651679999999999</v>
      </c>
      <c r="Q535" s="36">
        <f>Table1[[#This Row],[Total (HRK million)                            ]]*1000000/Table1[[#This Row],[Population 2021]]</f>
        <v>-2383.1336898395721</v>
      </c>
      <c r="R535" s="64">
        <v>1585</v>
      </c>
      <c r="S535" s="35">
        <v>10.18421</v>
      </c>
      <c r="T535" s="36">
        <f>Table1[[#This Row],[Total (HRK million)   ]]*1000000/Table1[[#This Row],[Population 2020]]</f>
        <v>6425.3690851735018</v>
      </c>
      <c r="U535" s="35">
        <v>9.6354930000000003</v>
      </c>
      <c r="V535" s="36">
        <f>Table1[[#This Row],[Total (HRK million)                  ]]*1000000/Table1[[#This Row],[Population 2020]]</f>
        <v>6079.1753943217664</v>
      </c>
      <c r="W535" s="35">
        <f>Table1[[#This Row],[Total (HRK million)   ]]-Table1[[#This Row],[Total (HRK million)                  ]]</f>
        <v>0.5487169999999999</v>
      </c>
      <c r="X535" s="36">
        <f>Table1[[#This Row],[Total (HRK million)                             ]]*1000000/Table1[[#This Row],[Population 2020]]</f>
        <v>346.19369085173497</v>
      </c>
      <c r="Y535" s="68">
        <v>1604</v>
      </c>
      <c r="Z535" s="7">
        <v>8.5334199999999996</v>
      </c>
      <c r="AA535" s="6">
        <f>Table1[[#This Row],[Total (HRK million)                     ]]*1000000/Table1[[#This Row],[Population 2019                 ]]</f>
        <v>5320.0872817955114</v>
      </c>
      <c r="AB535" s="7">
        <v>10.279987999999999</v>
      </c>
      <c r="AC535" s="6">
        <f>Table1[[#This Row],[Total (HRK million)                                   ]]*1000000/Table1[[#This Row],[Population 2019                 ]]</f>
        <v>6408.9700748129671</v>
      </c>
      <c r="AD535" s="7">
        <f>Table1[[#This Row],[Total (HRK million)                     ]]-Table1[[#This Row],[Total (HRK million)                                   ]]</f>
        <v>-1.7465679999999999</v>
      </c>
      <c r="AE535" s="8">
        <f>Table1[[#This Row],[Total (HRK million)                       ]]*1000000/Table1[[#This Row],[Population 2019                 ]]</f>
        <v>-1088.8827930174564</v>
      </c>
      <c r="AF535" s="6">
        <v>1653</v>
      </c>
      <c r="AG535" s="7">
        <v>6.9124559999999997</v>
      </c>
      <c r="AH535" s="6">
        <f>Table1[[#This Row],[Total (HRK million)                                 ]]*1000000/Table1[[#This Row],[Population 2018]]</f>
        <v>4181.764065335753</v>
      </c>
      <c r="AI535" s="7">
        <v>5.8969620000000003</v>
      </c>
      <c r="AJ535" s="6">
        <f>Table1[[#This Row],[Total (HRK million)                                     ]]*1000000/Table1[[#This Row],[Population 2018]]</f>
        <v>3567.4301270417423</v>
      </c>
      <c r="AK535" s="7">
        <f>Table1[[#This Row],[Total (HRK million)                                 ]]-Table1[[#This Row],[Total (HRK million)                                     ]]</f>
        <v>1.0154939999999995</v>
      </c>
      <c r="AL535" s="8">
        <f>Table1[[#This Row],[Total (HRK million)                                      ]]*1000000/Table1[[#This Row],[Population 2018]]</f>
        <v>614.33393829401052</v>
      </c>
      <c r="AM535" s="9">
        <v>1690</v>
      </c>
      <c r="AN535" s="10">
        <v>3.8719290000000002</v>
      </c>
      <c r="AO535" s="11">
        <f>Table1[[#This Row],[Total (HRK million)                                         ]]*1000000/Table1[[#This Row],[Population 2017               ]]</f>
        <v>2291.08224852071</v>
      </c>
      <c r="AP535" s="10">
        <v>4.027838</v>
      </c>
      <c r="AQ535" s="11">
        <f>Table1[[#This Row],[Total (HRK million)                                          ]]*1000000/Table1[[#This Row],[Population 2017               ]]</f>
        <v>2383.3360946745561</v>
      </c>
      <c r="AR535" s="10">
        <f>Table1[[#This Row],[Total (HRK million)                                         ]]-Table1[[#This Row],[Total (HRK million)                                          ]]</f>
        <v>-0.15590899999999985</v>
      </c>
      <c r="AS535" s="11">
        <f>Table1[[#This Row],[Total (HRK million)                                                  ]]*1000000/Table1[[#This Row],[Population 2017               ]]</f>
        <v>-92.253846153846069</v>
      </c>
      <c r="AT535" s="45">
        <v>1729</v>
      </c>
      <c r="AU535" s="46">
        <v>3.4861270000000002</v>
      </c>
      <c r="AV535" s="13">
        <f>Table1[[#This Row],[Total (HRK million)                                ]]*1000000/Table1[[#This Row],[Population 2016]]</f>
        <v>2016.2677848467322</v>
      </c>
      <c r="AW535" s="46">
        <v>2.7530389999999998</v>
      </c>
      <c r="AX535" s="13">
        <f>Table1[[#This Row],[Total (HRK million)                                                        ]]*1000000/Table1[[#This Row],[Population 2016]]</f>
        <v>1592.2724117987275</v>
      </c>
      <c r="AY535" s="82">
        <f>Table1[[#This Row],[Total (HRK million)                                ]]-Table1[[#This Row],[Total (HRK million)                                                        ]]</f>
        <v>0.73308800000000041</v>
      </c>
      <c r="AZ535" s="13">
        <f>Table1[[#This Row],[Total (HRK million)                                                                      ]]*1000000/Table1[[#This Row],[Population 2016]]</f>
        <v>423.99537304800481</v>
      </c>
      <c r="BA535" s="68">
        <v>1781</v>
      </c>
      <c r="BB535" s="52">
        <v>2.9000210000000002</v>
      </c>
      <c r="BC535" s="13">
        <f>Table1[[#This Row],[Total (HRK million)                                                           ]]*1000000/Table1[[#This Row],[Population 2015]]</f>
        <v>1628.3104997192588</v>
      </c>
      <c r="BD535" s="52">
        <v>3.1241949999999998</v>
      </c>
      <c r="BE535" s="13">
        <f>Table1[[#This Row],[Total (HRK million) ]]*1000000/Table1[[#This Row],[Population 2015]]</f>
        <v>1754.1802358225716</v>
      </c>
      <c r="BF535" s="82">
        <f>Table1[[#This Row],[Total (HRK million)                                                           ]]-Table1[[#This Row],[Total (HRK million) ]]</f>
        <v>-0.22417399999999965</v>
      </c>
      <c r="BG535" s="13">
        <f>Table1[[#This Row],[Total (HRK million)     ]]*1000000/Table1[[#This Row],[Population 2015]]</f>
        <v>-125.86973610331255</v>
      </c>
      <c r="BH535" s="68">
        <v>1833</v>
      </c>
      <c r="BI535" s="88">
        <v>2.5934010000000001</v>
      </c>
      <c r="BJ535" s="12">
        <f>Table1[[#This Row],[Total (HRK million)                                  ]]*1000000/Table1[[#This Row],[Population 2014]]</f>
        <v>1414.8396072013093</v>
      </c>
      <c r="BK535" s="88">
        <v>2.4115760000000002</v>
      </c>
      <c r="BL535" s="12">
        <f>Table1[[#This Row],[Total (HRK million)    ]]*1000000/Table1[[#This Row],[Population 2014]]</f>
        <v>1315.6442989634479</v>
      </c>
      <c r="BM535" s="88">
        <f>Table1[[#This Row],[Total (HRK million)                                  ]]-Table1[[#This Row],[Total (HRK million)    ]]</f>
        <v>0.1818249999999999</v>
      </c>
      <c r="BN535" s="12">
        <f>Table1[[#This Row],[Total (HRK million)      ]]*1000000/Table1[[#This Row],[Population 2014]]</f>
        <v>99.195308237861383</v>
      </c>
      <c r="BO535" s="94">
        <v>5</v>
      </c>
      <c r="BP535" s="53">
        <v>4</v>
      </c>
      <c r="BQ535" s="55">
        <v>4</v>
      </c>
      <c r="BR535" s="26">
        <v>5</v>
      </c>
      <c r="BS535" s="13">
        <v>5</v>
      </c>
      <c r="BT535" s="13">
        <v>1</v>
      </c>
      <c r="BU535" s="13">
        <v>3</v>
      </c>
      <c r="BV535" s="13">
        <v>0</v>
      </c>
      <c r="BW535" s="56">
        <v>0</v>
      </c>
    </row>
    <row r="536" spans="1:75" x14ac:dyDescent="0.25">
      <c r="A536" s="14" t="s">
        <v>608</v>
      </c>
      <c r="B536" s="15" t="s">
        <v>669</v>
      </c>
      <c r="C536" s="15" t="s">
        <v>303</v>
      </c>
      <c r="D536" s="45">
        <v>16425</v>
      </c>
      <c r="E536" s="44">
        <v>74.872399189999996</v>
      </c>
      <c r="F536" s="40">
        <f>Table1[[#This Row],[Total (HRK million)]]*1000000/Table1[[#This Row],[Population 2022]]</f>
        <v>4558.4413509893457</v>
      </c>
      <c r="G536" s="44">
        <v>75.552561560000001</v>
      </c>
      <c r="H536" s="40">
        <f>Table1[[#This Row],[Total (HRK million)                ]]*1000000/Table1[[#This Row],[Population 2022]]</f>
        <v>4599.8515409436832</v>
      </c>
      <c r="I536" s="44">
        <v>-0.68016237000000479</v>
      </c>
      <c r="J536" s="40">
        <f>Table1[[#This Row],[Total (HRK million)                           ]]*1000000/Table1[[#This Row],[Population 2022]]</f>
        <v>-41.410189954338193</v>
      </c>
      <c r="K536" s="45">
        <v>16084</v>
      </c>
      <c r="L536" s="44">
        <v>65.635209000000003</v>
      </c>
      <c r="M536" s="40">
        <f>Table1[[#This Row],[Total (HRK million)  ]]*1000000/Table1[[#This Row],[Population 2021]]</f>
        <v>4080.7764859487688</v>
      </c>
      <c r="N536" s="44">
        <v>67.812714999999997</v>
      </c>
      <c r="O536" s="40">
        <f>Table1[[#This Row],[Total (HRK million)                 ]]*1000000/Table1[[#This Row],[Population 2021]]</f>
        <v>4216.1598482964437</v>
      </c>
      <c r="P536" s="44">
        <v>-2.1775059999999939</v>
      </c>
      <c r="Q536" s="40">
        <f>Table1[[#This Row],[Total (HRK million)                            ]]*1000000/Table1[[#This Row],[Population 2021]]</f>
        <v>-135.38336234767434</v>
      </c>
      <c r="R536" s="64">
        <v>16972</v>
      </c>
      <c r="S536" s="35">
        <v>55.706628000000002</v>
      </c>
      <c r="T536" s="36">
        <f>Table1[[#This Row],[Total (HRK million)   ]]*1000000/Table1[[#This Row],[Population 2020]]</f>
        <v>3282.2665566815931</v>
      </c>
      <c r="U536" s="35">
        <v>72.360617000000005</v>
      </c>
      <c r="V536" s="36">
        <f>Table1[[#This Row],[Total (HRK million)                  ]]*1000000/Table1[[#This Row],[Population 2020]]</f>
        <v>4263.5291656846575</v>
      </c>
      <c r="W536" s="35">
        <f>Table1[[#This Row],[Total (HRK million)   ]]-Table1[[#This Row],[Total (HRK million)                  ]]</f>
        <v>-16.653989000000003</v>
      </c>
      <c r="X536" s="36">
        <f>Table1[[#This Row],[Total (HRK million)                             ]]*1000000/Table1[[#This Row],[Population 2020]]</f>
        <v>-981.26260900306409</v>
      </c>
      <c r="Y536" s="68">
        <v>16726</v>
      </c>
      <c r="Z536" s="7">
        <v>54.799290999999997</v>
      </c>
      <c r="AA536" s="6">
        <f>Table1[[#This Row],[Total (HRK million)                     ]]*1000000/Table1[[#This Row],[Population 2019                 ]]</f>
        <v>3276.2938538801864</v>
      </c>
      <c r="AB536" s="7">
        <v>53.574748</v>
      </c>
      <c r="AC536" s="6">
        <f>Table1[[#This Row],[Total (HRK million)                                   ]]*1000000/Table1[[#This Row],[Population 2019                 ]]</f>
        <v>3203.0819084060745</v>
      </c>
      <c r="AD536" s="7">
        <f>Table1[[#This Row],[Total (HRK million)                     ]]-Table1[[#This Row],[Total (HRK million)                                   ]]</f>
        <v>1.2245429999999971</v>
      </c>
      <c r="AE536" s="8">
        <f>Table1[[#This Row],[Total (HRK million)                       ]]*1000000/Table1[[#This Row],[Population 2019                 ]]</f>
        <v>73.211945474111985</v>
      </c>
      <c r="AF536" s="6">
        <v>16505</v>
      </c>
      <c r="AG536" s="7">
        <v>54.022627999999997</v>
      </c>
      <c r="AH536" s="6">
        <f>Table1[[#This Row],[Total (HRK million)                                 ]]*1000000/Table1[[#This Row],[Population 2018]]</f>
        <v>3273.1068161163284</v>
      </c>
      <c r="AI536" s="7">
        <v>40.791837000000001</v>
      </c>
      <c r="AJ536" s="6">
        <f>Table1[[#This Row],[Total (HRK million)                                     ]]*1000000/Table1[[#This Row],[Population 2018]]</f>
        <v>2471.4836110269616</v>
      </c>
      <c r="AK536" s="7">
        <f>Table1[[#This Row],[Total (HRK million)                                 ]]-Table1[[#This Row],[Total (HRK million)                                     ]]</f>
        <v>13.230790999999996</v>
      </c>
      <c r="AL536" s="8">
        <f>Table1[[#This Row],[Total (HRK million)                                      ]]*1000000/Table1[[#This Row],[Population 2018]]</f>
        <v>801.62320508936659</v>
      </c>
      <c r="AM536" s="9">
        <v>16352</v>
      </c>
      <c r="AN536" s="10">
        <v>42.749772999999998</v>
      </c>
      <c r="AO536" s="11">
        <f>Table1[[#This Row],[Total (HRK million)                                         ]]*1000000/Table1[[#This Row],[Population 2017               ]]</f>
        <v>2614.3452177103718</v>
      </c>
      <c r="AP536" s="10">
        <v>47.141649999999998</v>
      </c>
      <c r="AQ536" s="11">
        <f>Table1[[#This Row],[Total (HRK million)                                          ]]*1000000/Table1[[#This Row],[Population 2017               ]]</f>
        <v>2882.9286937377692</v>
      </c>
      <c r="AR536" s="10">
        <f>Table1[[#This Row],[Total (HRK million)                                         ]]-Table1[[#This Row],[Total (HRK million)                                          ]]</f>
        <v>-4.3918770000000009</v>
      </c>
      <c r="AS536" s="11">
        <f>Table1[[#This Row],[Total (HRK million)                                                  ]]*1000000/Table1[[#This Row],[Population 2017               ]]</f>
        <v>-268.5834760273973</v>
      </c>
      <c r="AT536" s="45">
        <v>16331</v>
      </c>
      <c r="AU536" s="46">
        <v>46.213628</v>
      </c>
      <c r="AV536" s="13">
        <f>Table1[[#This Row],[Total (HRK million)                                ]]*1000000/Table1[[#This Row],[Population 2016]]</f>
        <v>2829.8100544975814</v>
      </c>
      <c r="AW536" s="46">
        <v>48.726582000000001</v>
      </c>
      <c r="AX536" s="13">
        <f>Table1[[#This Row],[Total (HRK million)                                                        ]]*1000000/Table1[[#This Row],[Population 2016]]</f>
        <v>2983.6863633580306</v>
      </c>
      <c r="AY536" s="82">
        <f>Table1[[#This Row],[Total (HRK million)                                ]]-Table1[[#This Row],[Total (HRK million)                                                        ]]</f>
        <v>-2.5129540000000006</v>
      </c>
      <c r="AZ536" s="13">
        <f>Table1[[#This Row],[Total (HRK million)                                                                      ]]*1000000/Table1[[#This Row],[Population 2016]]</f>
        <v>-153.87630886044948</v>
      </c>
      <c r="BA536" s="68">
        <v>16163</v>
      </c>
      <c r="BB536" s="52">
        <v>47.006140000000002</v>
      </c>
      <c r="BC536" s="13">
        <f>Table1[[#This Row],[Total (HRK million)                                                           ]]*1000000/Table1[[#This Row],[Population 2015]]</f>
        <v>2908.2558930891541</v>
      </c>
      <c r="BD536" s="52">
        <v>50.891249000000002</v>
      </c>
      <c r="BE536" s="13">
        <f>Table1[[#This Row],[Total (HRK million) ]]*1000000/Table1[[#This Row],[Population 2015]]</f>
        <v>3148.6264307368683</v>
      </c>
      <c r="BF536" s="82">
        <f>Table1[[#This Row],[Total (HRK million)                                                           ]]-Table1[[#This Row],[Total (HRK million) ]]</f>
        <v>-3.8851089999999999</v>
      </c>
      <c r="BG536" s="13">
        <f>Table1[[#This Row],[Total (HRK million)     ]]*1000000/Table1[[#This Row],[Population 2015]]</f>
        <v>-240.37053764771392</v>
      </c>
      <c r="BH536" s="68">
        <v>15938</v>
      </c>
      <c r="BI536" s="88">
        <v>55.559857000000001</v>
      </c>
      <c r="BJ536" s="12">
        <f>Table1[[#This Row],[Total (HRK million)                                  ]]*1000000/Table1[[#This Row],[Population 2014]]</f>
        <v>3485.9993098255741</v>
      </c>
      <c r="BK536" s="88">
        <v>69.568398000000002</v>
      </c>
      <c r="BL536" s="12">
        <f>Table1[[#This Row],[Total (HRK million)    ]]*1000000/Table1[[#This Row],[Population 2014]]</f>
        <v>4364.9390136780021</v>
      </c>
      <c r="BM536" s="88">
        <f>Table1[[#This Row],[Total (HRK million)                                  ]]-Table1[[#This Row],[Total (HRK million)    ]]</f>
        <v>-14.008541000000001</v>
      </c>
      <c r="BN536" s="12">
        <f>Table1[[#This Row],[Total (HRK million)      ]]*1000000/Table1[[#This Row],[Population 2014]]</f>
        <v>-878.93970385242824</v>
      </c>
      <c r="BO536" s="94">
        <v>5</v>
      </c>
      <c r="BP536" s="53">
        <v>5</v>
      </c>
      <c r="BQ536" s="55">
        <v>5</v>
      </c>
      <c r="BR536" s="26">
        <v>5</v>
      </c>
      <c r="BS536" s="13">
        <v>5</v>
      </c>
      <c r="BT536" s="13">
        <v>5</v>
      </c>
      <c r="BU536" s="13">
        <v>5</v>
      </c>
      <c r="BV536" s="13">
        <v>4</v>
      </c>
      <c r="BW536" s="56">
        <v>5</v>
      </c>
    </row>
    <row r="537" spans="1:75" x14ac:dyDescent="0.25">
      <c r="A537" s="14" t="s">
        <v>608</v>
      </c>
      <c r="B537" s="15" t="s">
        <v>671</v>
      </c>
      <c r="C537" s="41" t="s">
        <v>635</v>
      </c>
      <c r="D537" s="47">
        <v>2131</v>
      </c>
      <c r="E537" s="46">
        <v>21.16385605</v>
      </c>
      <c r="F537" s="36">
        <f>Table1[[#This Row],[Total (HRK million)]]*1000000/Table1[[#This Row],[Population 2022]]</f>
        <v>9931.4200140778976</v>
      </c>
      <c r="G537" s="46">
        <v>12.59019092</v>
      </c>
      <c r="H537" s="36">
        <f>Table1[[#This Row],[Total (HRK million)                ]]*1000000/Table1[[#This Row],[Population 2022]]</f>
        <v>5908.1139934303146</v>
      </c>
      <c r="I537" s="46">
        <v>8.5736651300000002</v>
      </c>
      <c r="J537" s="36">
        <f>Table1[[#This Row],[Total (HRK million)                           ]]*1000000/Table1[[#This Row],[Population 2022]]</f>
        <v>4023.3060206475839</v>
      </c>
      <c r="K537" s="47">
        <v>2096</v>
      </c>
      <c r="L537" s="46">
        <v>23.283231000000001</v>
      </c>
      <c r="M537" s="36">
        <f>Table1[[#This Row],[Total (HRK million)  ]]*1000000/Table1[[#This Row],[Population 2021]]</f>
        <v>11108.411736641221</v>
      </c>
      <c r="N537" s="46">
        <v>19.665431999999999</v>
      </c>
      <c r="O537" s="36">
        <f>Table1[[#This Row],[Total (HRK million)                 ]]*1000000/Table1[[#This Row],[Population 2021]]</f>
        <v>9382.3625954198469</v>
      </c>
      <c r="P537" s="46">
        <v>3.6177990000000015</v>
      </c>
      <c r="Q537" s="36">
        <f>Table1[[#This Row],[Total (HRK million)                            ]]*1000000/Table1[[#This Row],[Population 2021]]</f>
        <v>1726.0491412213746</v>
      </c>
      <c r="R537" s="64">
        <v>2279</v>
      </c>
      <c r="S537" s="35">
        <v>11.659276999999999</v>
      </c>
      <c r="T537" s="36">
        <f>Table1[[#This Row],[Total (HRK million)   ]]*1000000/Table1[[#This Row],[Population 2020]]</f>
        <v>5115.961825362001</v>
      </c>
      <c r="U537" s="35">
        <v>10.937239</v>
      </c>
      <c r="V537" s="36">
        <f>Table1[[#This Row],[Total (HRK million)                  ]]*1000000/Table1[[#This Row],[Population 2020]]</f>
        <v>4799.1395348837214</v>
      </c>
      <c r="W537" s="35">
        <f>Table1[[#This Row],[Total (HRK million)   ]]-Table1[[#This Row],[Total (HRK million)                  ]]</f>
        <v>0.72203799999999951</v>
      </c>
      <c r="X537" s="36">
        <f>Table1[[#This Row],[Total (HRK million)                             ]]*1000000/Table1[[#This Row],[Population 2020]]</f>
        <v>316.82229047827974</v>
      </c>
      <c r="Y537" s="68">
        <v>2272</v>
      </c>
      <c r="Z537" s="7">
        <v>11.275226</v>
      </c>
      <c r="AA537" s="6">
        <f>Table1[[#This Row],[Total (HRK million)                     ]]*1000000/Table1[[#This Row],[Population 2019                 ]]</f>
        <v>4962.6875</v>
      </c>
      <c r="AB537" s="7">
        <v>14.105575999999999</v>
      </c>
      <c r="AC537" s="6">
        <f>Table1[[#This Row],[Total (HRK million)                                   ]]*1000000/Table1[[#This Row],[Population 2019                 ]]</f>
        <v>6208.4401408450703</v>
      </c>
      <c r="AD537" s="7">
        <f>Table1[[#This Row],[Total (HRK million)                     ]]-Table1[[#This Row],[Total (HRK million)                                   ]]</f>
        <v>-2.8303499999999993</v>
      </c>
      <c r="AE537" s="8">
        <f>Table1[[#This Row],[Total (HRK million)                       ]]*1000000/Table1[[#This Row],[Population 2019                 ]]</f>
        <v>-1245.7526408450701</v>
      </c>
      <c r="AF537" s="6">
        <v>2280</v>
      </c>
      <c r="AG537" s="7">
        <v>20.669104999999998</v>
      </c>
      <c r="AH537" s="6">
        <f>Table1[[#This Row],[Total (HRK million)                                 ]]*1000000/Table1[[#This Row],[Population 2018]]</f>
        <v>9065.3969298245611</v>
      </c>
      <c r="AI537" s="7">
        <v>13.544646999999999</v>
      </c>
      <c r="AJ537" s="6">
        <f>Table1[[#This Row],[Total (HRK million)                                     ]]*1000000/Table1[[#This Row],[Population 2018]]</f>
        <v>5940.6346491228069</v>
      </c>
      <c r="AK537" s="7">
        <f>Table1[[#This Row],[Total (HRK million)                                 ]]-Table1[[#This Row],[Total (HRK million)                                     ]]</f>
        <v>7.1244579999999988</v>
      </c>
      <c r="AL537" s="8">
        <f>Table1[[#This Row],[Total (HRK million)                                      ]]*1000000/Table1[[#This Row],[Population 2018]]</f>
        <v>3124.7622807017538</v>
      </c>
      <c r="AM537" s="9">
        <v>2296</v>
      </c>
      <c r="AN537" s="10">
        <v>10.760038</v>
      </c>
      <c r="AO537" s="11">
        <f>Table1[[#This Row],[Total (HRK million)                                         ]]*1000000/Table1[[#This Row],[Population 2017               ]]</f>
        <v>4686.4277003484322</v>
      </c>
      <c r="AP537" s="10">
        <v>10.262498000000001</v>
      </c>
      <c r="AQ537" s="11">
        <f>Table1[[#This Row],[Total (HRK million)                                          ]]*1000000/Table1[[#This Row],[Population 2017               ]]</f>
        <v>4469.7290940766552</v>
      </c>
      <c r="AR537" s="10">
        <f>Table1[[#This Row],[Total (HRK million)                                         ]]-Table1[[#This Row],[Total (HRK million)                                          ]]</f>
        <v>0.49753999999999898</v>
      </c>
      <c r="AS537" s="11">
        <f>Table1[[#This Row],[Total (HRK million)                                                  ]]*1000000/Table1[[#This Row],[Population 2017               ]]</f>
        <v>216.69860627177658</v>
      </c>
      <c r="AT537" s="45">
        <v>2297</v>
      </c>
      <c r="AU537" s="46">
        <v>8.8322579999999995</v>
      </c>
      <c r="AV537" s="13">
        <f>Table1[[#This Row],[Total (HRK million)                                ]]*1000000/Table1[[#This Row],[Population 2016]]</f>
        <v>3845.1275576839357</v>
      </c>
      <c r="AW537" s="46">
        <v>9.0723029999999998</v>
      </c>
      <c r="AX537" s="13">
        <f>Table1[[#This Row],[Total (HRK million)                                                        ]]*1000000/Table1[[#This Row],[Population 2016]]</f>
        <v>3949.6312581628213</v>
      </c>
      <c r="AY537" s="82">
        <f>Table1[[#This Row],[Total (HRK million)                                ]]-Table1[[#This Row],[Total (HRK million)                                                        ]]</f>
        <v>-0.24004500000000029</v>
      </c>
      <c r="AZ537" s="13">
        <f>Table1[[#This Row],[Total (HRK million)                                                                      ]]*1000000/Table1[[#This Row],[Population 2016]]</f>
        <v>-104.50370047888563</v>
      </c>
      <c r="BA537" s="68">
        <v>2282</v>
      </c>
      <c r="BB537" s="52">
        <v>6.7006870000000003</v>
      </c>
      <c r="BC537" s="13">
        <f>Table1[[#This Row],[Total (HRK million)                                                           ]]*1000000/Table1[[#This Row],[Population 2015]]</f>
        <v>2936.3220858895706</v>
      </c>
      <c r="BD537" s="52">
        <v>6.6474159999999998</v>
      </c>
      <c r="BE537" s="13">
        <f>Table1[[#This Row],[Total (HRK million) ]]*1000000/Table1[[#This Row],[Population 2015]]</f>
        <v>2912.9780893952675</v>
      </c>
      <c r="BF537" s="82">
        <f>Table1[[#This Row],[Total (HRK million)                                                           ]]-Table1[[#This Row],[Total (HRK million) ]]</f>
        <v>5.3271000000000512E-2</v>
      </c>
      <c r="BG537" s="13">
        <f>Table1[[#This Row],[Total (HRK million)     ]]*1000000/Table1[[#This Row],[Population 2015]]</f>
        <v>23.343996494303465</v>
      </c>
      <c r="BH537" s="68">
        <v>2289</v>
      </c>
      <c r="BI537" s="88">
        <v>6.8524529999999997</v>
      </c>
      <c r="BJ537" s="12">
        <f>Table1[[#This Row],[Total (HRK million)                                  ]]*1000000/Table1[[#This Row],[Population 2014]]</f>
        <v>2993.6448230668416</v>
      </c>
      <c r="BK537" s="88">
        <v>7.8072869999999996</v>
      </c>
      <c r="BL537" s="12">
        <f>Table1[[#This Row],[Total (HRK million)    ]]*1000000/Table1[[#This Row],[Population 2014]]</f>
        <v>3410.7850589777195</v>
      </c>
      <c r="BM537" s="88">
        <f>Table1[[#This Row],[Total (HRK million)                                  ]]-Table1[[#This Row],[Total (HRK million)    ]]</f>
        <v>-0.95483399999999996</v>
      </c>
      <c r="BN537" s="12">
        <f>Table1[[#This Row],[Total (HRK million)      ]]*1000000/Table1[[#This Row],[Population 2014]]</f>
        <v>-417.14023591087812</v>
      </c>
      <c r="BO537" s="94">
        <v>4</v>
      </c>
      <c r="BP537" s="53">
        <v>3</v>
      </c>
      <c r="BQ537" s="55">
        <v>1</v>
      </c>
      <c r="BR537" s="26">
        <v>4</v>
      </c>
      <c r="BS537" s="13">
        <v>3</v>
      </c>
      <c r="BT537" s="13">
        <v>1</v>
      </c>
      <c r="BU537" s="13">
        <v>3</v>
      </c>
      <c r="BV537" s="13">
        <v>1</v>
      </c>
      <c r="BW537" s="56">
        <v>2</v>
      </c>
    </row>
    <row r="538" spans="1:75" x14ac:dyDescent="0.25">
      <c r="A538" s="14" t="s">
        <v>608</v>
      </c>
      <c r="B538" s="15" t="s">
        <v>671</v>
      </c>
      <c r="C538" s="41" t="s">
        <v>636</v>
      </c>
      <c r="D538" s="45">
        <v>1158</v>
      </c>
      <c r="E538" s="44">
        <v>8.1658142100000006</v>
      </c>
      <c r="F538" s="40">
        <f>Table1[[#This Row],[Total (HRK million)]]*1000000/Table1[[#This Row],[Population 2022]]</f>
        <v>7051.6530310880835</v>
      </c>
      <c r="G538" s="44">
        <v>7.7417716899999993</v>
      </c>
      <c r="H538" s="40">
        <f>Table1[[#This Row],[Total (HRK million)                ]]*1000000/Table1[[#This Row],[Population 2022]]</f>
        <v>6685.4677806563031</v>
      </c>
      <c r="I538" s="44">
        <v>0.42404252000000048</v>
      </c>
      <c r="J538" s="40">
        <f>Table1[[#This Row],[Total (HRK million)                           ]]*1000000/Table1[[#This Row],[Population 2022]]</f>
        <v>366.18525043177937</v>
      </c>
      <c r="K538" s="45">
        <v>1142</v>
      </c>
      <c r="L538" s="44">
        <v>11.911619999999999</v>
      </c>
      <c r="M538" s="40">
        <f>Table1[[#This Row],[Total (HRK million)  ]]*1000000/Table1[[#This Row],[Population 2021]]</f>
        <v>10430.490367775832</v>
      </c>
      <c r="N538" s="44">
        <v>7.4088770000000004</v>
      </c>
      <c r="O538" s="40">
        <f>Table1[[#This Row],[Total (HRK million)                 ]]*1000000/Table1[[#This Row],[Population 2021]]</f>
        <v>6487.6330998248686</v>
      </c>
      <c r="P538" s="44">
        <v>4.5027429999999988</v>
      </c>
      <c r="Q538" s="40">
        <f>Table1[[#This Row],[Total (HRK million)                            ]]*1000000/Table1[[#This Row],[Population 2021]]</f>
        <v>3942.8572679509625</v>
      </c>
      <c r="R538" s="64">
        <v>1226</v>
      </c>
      <c r="S538" s="35">
        <v>8.7199960000000001</v>
      </c>
      <c r="T538" s="36">
        <f>Table1[[#This Row],[Total (HRK million)   ]]*1000000/Table1[[#This Row],[Population 2020]]</f>
        <v>7112.557911908646</v>
      </c>
      <c r="U538" s="35">
        <v>15.878283</v>
      </c>
      <c r="V538" s="36">
        <f>Table1[[#This Row],[Total (HRK million)                  ]]*1000000/Table1[[#This Row],[Population 2020]]</f>
        <v>12951.2911908646</v>
      </c>
      <c r="W538" s="35">
        <f>Table1[[#This Row],[Total (HRK million)   ]]-Table1[[#This Row],[Total (HRK million)                  ]]</f>
        <v>-7.1582869999999996</v>
      </c>
      <c r="X538" s="36">
        <f>Table1[[#This Row],[Total (HRK million)                             ]]*1000000/Table1[[#This Row],[Population 2020]]</f>
        <v>-5838.7332789559541</v>
      </c>
      <c r="Y538" s="68">
        <v>1191</v>
      </c>
      <c r="Z538" s="7">
        <v>6.7172790000000004</v>
      </c>
      <c r="AA538" s="6">
        <f>Table1[[#This Row],[Total (HRK million)                     ]]*1000000/Table1[[#This Row],[Population 2019                 ]]</f>
        <v>5640.0327455919396</v>
      </c>
      <c r="AB538" s="7">
        <v>8.2028850000000002</v>
      </c>
      <c r="AC538" s="6">
        <f>Table1[[#This Row],[Total (HRK million)                                   ]]*1000000/Table1[[#This Row],[Population 2019                 ]]</f>
        <v>6887.3929471032743</v>
      </c>
      <c r="AD538" s="7">
        <f>Table1[[#This Row],[Total (HRK million)                     ]]-Table1[[#This Row],[Total (HRK million)                                   ]]</f>
        <v>-1.4856059999999998</v>
      </c>
      <c r="AE538" s="8">
        <f>Table1[[#This Row],[Total (HRK million)                       ]]*1000000/Table1[[#This Row],[Population 2019                 ]]</f>
        <v>-1247.3602015113347</v>
      </c>
      <c r="AF538" s="6">
        <v>1171</v>
      </c>
      <c r="AG538" s="7">
        <v>6.6267889999999996</v>
      </c>
      <c r="AH538" s="6">
        <f>Table1[[#This Row],[Total (HRK million)                                 ]]*1000000/Table1[[#This Row],[Population 2018]]</f>
        <v>5659.085397096499</v>
      </c>
      <c r="AI538" s="7">
        <v>8.247052</v>
      </c>
      <c r="AJ538" s="6">
        <f>Table1[[#This Row],[Total (HRK million)                                     ]]*1000000/Table1[[#This Row],[Population 2018]]</f>
        <v>7042.7429547395386</v>
      </c>
      <c r="AK538" s="7">
        <f>Table1[[#This Row],[Total (HRK million)                                 ]]-Table1[[#This Row],[Total (HRK million)                                     ]]</f>
        <v>-1.6202630000000005</v>
      </c>
      <c r="AL538" s="8">
        <f>Table1[[#This Row],[Total (HRK million)                                      ]]*1000000/Table1[[#This Row],[Population 2018]]</f>
        <v>-1383.6575576430405</v>
      </c>
      <c r="AM538" s="9">
        <v>1167</v>
      </c>
      <c r="AN538" s="10">
        <v>10.919366999999999</v>
      </c>
      <c r="AO538" s="11">
        <f>Table1[[#This Row],[Total (HRK million)                                         ]]*1000000/Table1[[#This Row],[Population 2017               ]]</f>
        <v>9356.7840616966587</v>
      </c>
      <c r="AP538" s="10">
        <v>6.4049899999999997</v>
      </c>
      <c r="AQ538" s="11">
        <f>Table1[[#This Row],[Total (HRK million)                                          ]]*1000000/Table1[[#This Row],[Population 2017               ]]</f>
        <v>5488.4233076263927</v>
      </c>
      <c r="AR538" s="10">
        <f>Table1[[#This Row],[Total (HRK million)                                         ]]-Table1[[#This Row],[Total (HRK million)                                          ]]</f>
        <v>4.5143769999999996</v>
      </c>
      <c r="AS538" s="11">
        <f>Table1[[#This Row],[Total (HRK million)                                                  ]]*1000000/Table1[[#This Row],[Population 2017               ]]</f>
        <v>3868.3607540702656</v>
      </c>
      <c r="AT538" s="45">
        <v>1168</v>
      </c>
      <c r="AU538" s="46">
        <v>10.326313000000001</v>
      </c>
      <c r="AV538" s="13">
        <f>Table1[[#This Row],[Total (HRK million)                                ]]*1000000/Table1[[#This Row],[Population 2016]]</f>
        <v>8841.0214041095896</v>
      </c>
      <c r="AW538" s="46">
        <v>8.4138149999999996</v>
      </c>
      <c r="AX538" s="13">
        <f>Table1[[#This Row],[Total (HRK million)                                                        ]]*1000000/Table1[[#This Row],[Population 2016]]</f>
        <v>7203.6087328767126</v>
      </c>
      <c r="AY538" s="82">
        <f>Table1[[#This Row],[Total (HRK million)                                ]]-Table1[[#This Row],[Total (HRK million)                                                        ]]</f>
        <v>1.9124980000000011</v>
      </c>
      <c r="AZ538" s="13">
        <f>Table1[[#This Row],[Total (HRK million)                                                                      ]]*1000000/Table1[[#This Row],[Population 2016]]</f>
        <v>1637.4126712328778</v>
      </c>
      <c r="BA538" s="68">
        <v>1174</v>
      </c>
      <c r="BB538" s="52">
        <v>5.1260519999999996</v>
      </c>
      <c r="BC538" s="13">
        <f>Table1[[#This Row],[Total (HRK million)                                                           ]]*1000000/Table1[[#This Row],[Population 2015]]</f>
        <v>4366.3134582623507</v>
      </c>
      <c r="BD538" s="52">
        <v>8.5758880000000008</v>
      </c>
      <c r="BE538" s="13">
        <f>Table1[[#This Row],[Total (HRK million) ]]*1000000/Table1[[#This Row],[Population 2015]]</f>
        <v>7304.8449744463369</v>
      </c>
      <c r="BF538" s="82">
        <f>Table1[[#This Row],[Total (HRK million)                                                           ]]-Table1[[#This Row],[Total (HRK million) ]]</f>
        <v>-3.4498360000000012</v>
      </c>
      <c r="BG538" s="13">
        <f>Table1[[#This Row],[Total (HRK million)     ]]*1000000/Table1[[#This Row],[Population 2015]]</f>
        <v>-2938.5315161839876</v>
      </c>
      <c r="BH538" s="68">
        <v>1182</v>
      </c>
      <c r="BI538" s="88">
        <v>6.2147880000000004</v>
      </c>
      <c r="BJ538" s="12">
        <f>Table1[[#This Row],[Total (HRK million)                                  ]]*1000000/Table1[[#This Row],[Population 2014]]</f>
        <v>5257.8578680203045</v>
      </c>
      <c r="BK538" s="88">
        <v>3.8749950000000002</v>
      </c>
      <c r="BL538" s="12">
        <f>Table1[[#This Row],[Total (HRK million)    ]]*1000000/Table1[[#This Row],[Population 2014]]</f>
        <v>3278.3375634517765</v>
      </c>
      <c r="BM538" s="88">
        <f>Table1[[#This Row],[Total (HRK million)                                  ]]-Table1[[#This Row],[Total (HRK million)    ]]</f>
        <v>2.3397930000000002</v>
      </c>
      <c r="BN538" s="12">
        <f>Table1[[#This Row],[Total (HRK million)      ]]*1000000/Table1[[#This Row],[Population 2014]]</f>
        <v>1979.5203045685282</v>
      </c>
      <c r="BO538" s="94">
        <v>5</v>
      </c>
      <c r="BP538" s="53">
        <v>5</v>
      </c>
      <c r="BQ538" s="55">
        <v>5</v>
      </c>
      <c r="BR538" s="26">
        <v>4</v>
      </c>
      <c r="BS538" s="13">
        <v>5</v>
      </c>
      <c r="BT538" s="13">
        <v>4</v>
      </c>
      <c r="BU538" s="13">
        <v>3</v>
      </c>
      <c r="BV538" s="13">
        <v>2</v>
      </c>
      <c r="BW538" s="56">
        <v>1</v>
      </c>
    </row>
    <row r="539" spans="1:75" x14ac:dyDescent="0.25">
      <c r="A539" s="14" t="s">
        <v>608</v>
      </c>
      <c r="B539" s="15" t="s">
        <v>666</v>
      </c>
      <c r="C539" s="15" t="s">
        <v>417</v>
      </c>
      <c r="D539" s="47">
        <v>1530</v>
      </c>
      <c r="E539" s="46">
        <v>10.678997959999998</v>
      </c>
      <c r="F539" s="36">
        <f>Table1[[#This Row],[Total (HRK million)]]*1000000/Table1[[#This Row],[Population 2022]]</f>
        <v>6979.7372287581693</v>
      </c>
      <c r="G539" s="46">
        <v>10.43016283</v>
      </c>
      <c r="H539" s="36">
        <f>Table1[[#This Row],[Total (HRK million)                ]]*1000000/Table1[[#This Row],[Population 2022]]</f>
        <v>6817.0998888888889</v>
      </c>
      <c r="I539" s="46">
        <v>0.24883512999999896</v>
      </c>
      <c r="J539" s="36">
        <f>Table1[[#This Row],[Total (HRK million)                           ]]*1000000/Table1[[#This Row],[Population 2022]]</f>
        <v>162.63733986928037</v>
      </c>
      <c r="K539" s="47">
        <v>1552</v>
      </c>
      <c r="L539" s="46">
        <v>9.8516429999999993</v>
      </c>
      <c r="M539" s="36">
        <f>Table1[[#This Row],[Total (HRK million)  ]]*1000000/Table1[[#This Row],[Population 2021]]</f>
        <v>6347.7081185567013</v>
      </c>
      <c r="N539" s="46">
        <v>11.655424</v>
      </c>
      <c r="O539" s="36">
        <f>Table1[[#This Row],[Total (HRK million)                 ]]*1000000/Table1[[#This Row],[Population 2021]]</f>
        <v>7509.9381443298971</v>
      </c>
      <c r="P539" s="46">
        <v>-1.8037810000000007</v>
      </c>
      <c r="Q539" s="36">
        <f>Table1[[#This Row],[Total (HRK million)                            ]]*1000000/Table1[[#This Row],[Population 2021]]</f>
        <v>-1162.2300257731963</v>
      </c>
      <c r="R539" s="64">
        <v>1534</v>
      </c>
      <c r="S539" s="35">
        <v>9.0251350000000006</v>
      </c>
      <c r="T539" s="36">
        <f>Table1[[#This Row],[Total (HRK million)   ]]*1000000/Table1[[#This Row],[Population 2020]]</f>
        <v>5883.3996088657104</v>
      </c>
      <c r="U539" s="35">
        <v>8.3372720000000005</v>
      </c>
      <c r="V539" s="36">
        <f>Table1[[#This Row],[Total (HRK million)                  ]]*1000000/Table1[[#This Row],[Population 2020]]</f>
        <v>5434.9882659713167</v>
      </c>
      <c r="W539" s="35">
        <f>Table1[[#This Row],[Total (HRK million)   ]]-Table1[[#This Row],[Total (HRK million)                  ]]</f>
        <v>0.68786300000000011</v>
      </c>
      <c r="X539" s="36">
        <f>Table1[[#This Row],[Total (HRK million)                             ]]*1000000/Table1[[#This Row],[Population 2020]]</f>
        <v>448.41134289439384</v>
      </c>
      <c r="Y539" s="68">
        <v>1560</v>
      </c>
      <c r="Z539" s="7">
        <v>10.743878</v>
      </c>
      <c r="AA539" s="6">
        <f>Table1[[#This Row],[Total (HRK million)                     ]]*1000000/Table1[[#This Row],[Population 2019                 ]]</f>
        <v>6887.1012820512824</v>
      </c>
      <c r="AB539" s="7">
        <v>9.0073969999999992</v>
      </c>
      <c r="AC539" s="6">
        <f>Table1[[#This Row],[Total (HRK million)                                   ]]*1000000/Table1[[#This Row],[Population 2019                 ]]</f>
        <v>5773.9724358974363</v>
      </c>
      <c r="AD539" s="7">
        <f>Table1[[#This Row],[Total (HRK million)                     ]]-Table1[[#This Row],[Total (HRK million)                                   ]]</f>
        <v>1.7364810000000013</v>
      </c>
      <c r="AE539" s="8">
        <f>Table1[[#This Row],[Total (HRK million)                       ]]*1000000/Table1[[#This Row],[Population 2019                 ]]</f>
        <v>1113.128846153847</v>
      </c>
      <c r="AF539" s="6">
        <v>1598</v>
      </c>
      <c r="AG539" s="7">
        <v>7.6488310000000004</v>
      </c>
      <c r="AH539" s="6">
        <f>Table1[[#This Row],[Total (HRK million)                                 ]]*1000000/Table1[[#This Row],[Population 2018]]</f>
        <v>4786.5025031289115</v>
      </c>
      <c r="AI539" s="7">
        <v>7.8892749999999996</v>
      </c>
      <c r="AJ539" s="6">
        <f>Table1[[#This Row],[Total (HRK million)                                     ]]*1000000/Table1[[#This Row],[Population 2018]]</f>
        <v>4936.9680851063831</v>
      </c>
      <c r="AK539" s="7">
        <f>Table1[[#This Row],[Total (HRK million)                                 ]]-Table1[[#This Row],[Total (HRK million)                                     ]]</f>
        <v>-0.24044399999999921</v>
      </c>
      <c r="AL539" s="8">
        <f>Table1[[#This Row],[Total (HRK million)                                      ]]*1000000/Table1[[#This Row],[Population 2018]]</f>
        <v>-150.46558197747134</v>
      </c>
      <c r="AM539" s="9">
        <v>1630</v>
      </c>
      <c r="AN539" s="10">
        <v>5.7127999999999997</v>
      </c>
      <c r="AO539" s="11">
        <f>Table1[[#This Row],[Total (HRK million)                                         ]]*1000000/Table1[[#This Row],[Population 2017               ]]</f>
        <v>3504.7852760736196</v>
      </c>
      <c r="AP539" s="10">
        <v>5.2876089999999998</v>
      </c>
      <c r="AQ539" s="11">
        <f>Table1[[#This Row],[Total (HRK million)                                          ]]*1000000/Table1[[#This Row],[Population 2017               ]]</f>
        <v>3243.9319018404908</v>
      </c>
      <c r="AR539" s="10">
        <f>Table1[[#This Row],[Total (HRK million)                                         ]]-Table1[[#This Row],[Total (HRK million)                                          ]]</f>
        <v>0.42519099999999987</v>
      </c>
      <c r="AS539" s="11">
        <f>Table1[[#This Row],[Total (HRK million)                                                  ]]*1000000/Table1[[#This Row],[Population 2017               ]]</f>
        <v>260.85337423312876</v>
      </c>
      <c r="AT539" s="45">
        <v>1692</v>
      </c>
      <c r="AU539" s="46">
        <v>4.5825449999999996</v>
      </c>
      <c r="AV539" s="13">
        <f>Table1[[#This Row],[Total (HRK million)                                ]]*1000000/Table1[[#This Row],[Population 2016]]</f>
        <v>2708.3599290780144</v>
      </c>
      <c r="AW539" s="46">
        <v>4.4492779999999996</v>
      </c>
      <c r="AX539" s="13">
        <f>Table1[[#This Row],[Total (HRK million)                                                        ]]*1000000/Table1[[#This Row],[Population 2016]]</f>
        <v>2629.5969267139481</v>
      </c>
      <c r="AY539" s="82">
        <f>Table1[[#This Row],[Total (HRK million)                                ]]-Table1[[#This Row],[Total (HRK million)                                                        ]]</f>
        <v>0.13326700000000002</v>
      </c>
      <c r="AZ539" s="13">
        <f>Table1[[#This Row],[Total (HRK million)                                                                      ]]*1000000/Table1[[#This Row],[Population 2016]]</f>
        <v>78.76300236406621</v>
      </c>
      <c r="BA539" s="68">
        <v>1749</v>
      </c>
      <c r="BB539" s="52">
        <v>5.4790469999999996</v>
      </c>
      <c r="BC539" s="13">
        <f>Table1[[#This Row],[Total (HRK million)                                                           ]]*1000000/Table1[[#This Row],[Population 2015]]</f>
        <v>3132.6740994854204</v>
      </c>
      <c r="BD539" s="52">
        <v>6.0133760000000001</v>
      </c>
      <c r="BE539" s="13">
        <f>Table1[[#This Row],[Total (HRK million) ]]*1000000/Table1[[#This Row],[Population 2015]]</f>
        <v>3438.1795311606634</v>
      </c>
      <c r="BF539" s="82">
        <f>Table1[[#This Row],[Total (HRK million)                                                           ]]-Table1[[#This Row],[Total (HRK million) ]]</f>
        <v>-0.5343290000000005</v>
      </c>
      <c r="BG539" s="13">
        <f>Table1[[#This Row],[Total (HRK million)     ]]*1000000/Table1[[#This Row],[Population 2015]]</f>
        <v>-305.50543167524324</v>
      </c>
      <c r="BH539" s="68">
        <v>1794</v>
      </c>
      <c r="BI539" s="88">
        <v>4.3974310000000001</v>
      </c>
      <c r="BJ539" s="12">
        <f>Table1[[#This Row],[Total (HRK million)                                  ]]*1000000/Table1[[#This Row],[Population 2014]]</f>
        <v>2451.1878483835008</v>
      </c>
      <c r="BK539" s="88">
        <v>4.4569349999999996</v>
      </c>
      <c r="BL539" s="12">
        <f>Table1[[#This Row],[Total (HRK million)    ]]*1000000/Table1[[#This Row],[Population 2014]]</f>
        <v>2484.35618729097</v>
      </c>
      <c r="BM539" s="88">
        <f>Table1[[#This Row],[Total (HRK million)                                  ]]-Table1[[#This Row],[Total (HRK million)    ]]</f>
        <v>-5.9503999999999557E-2</v>
      </c>
      <c r="BN539" s="12">
        <f>Table1[[#This Row],[Total (HRK million)      ]]*1000000/Table1[[#This Row],[Population 2014]]</f>
        <v>-33.168338907469092</v>
      </c>
      <c r="BO539" s="94">
        <v>4</v>
      </c>
      <c r="BP539" s="53">
        <v>5</v>
      </c>
      <c r="BQ539" s="55">
        <v>5</v>
      </c>
      <c r="BR539" s="26">
        <v>4</v>
      </c>
      <c r="BS539" s="13">
        <v>5</v>
      </c>
      <c r="BT539" s="13">
        <v>5</v>
      </c>
      <c r="BU539" s="13">
        <v>5</v>
      </c>
      <c r="BV539" s="13">
        <v>3</v>
      </c>
      <c r="BW539" s="56">
        <v>2</v>
      </c>
    </row>
    <row r="540" spans="1:75" x14ac:dyDescent="0.25">
      <c r="A540" s="14" t="s">
        <v>608</v>
      </c>
      <c r="B540" s="15" t="s">
        <v>665</v>
      </c>
      <c r="C540" s="15" t="s">
        <v>324</v>
      </c>
      <c r="D540" s="47">
        <v>1842</v>
      </c>
      <c r="E540" s="46">
        <v>10.552524459999999</v>
      </c>
      <c r="F540" s="36">
        <f>Table1[[#This Row],[Total (HRK million)]]*1000000/Table1[[#This Row],[Population 2022]]</f>
        <v>5728.8406406080339</v>
      </c>
      <c r="G540" s="46">
        <v>9.2219473599999997</v>
      </c>
      <c r="H540" s="36">
        <f>Table1[[#This Row],[Total (HRK million)                ]]*1000000/Table1[[#This Row],[Population 2022]]</f>
        <v>5006.4860803474485</v>
      </c>
      <c r="I540" s="46">
        <v>1.3305770999999997</v>
      </c>
      <c r="J540" s="36">
        <f>Table1[[#This Row],[Total (HRK million)                           ]]*1000000/Table1[[#This Row],[Population 2022]]</f>
        <v>722.35456026058614</v>
      </c>
      <c r="K540" s="47">
        <v>1896</v>
      </c>
      <c r="L540" s="46">
        <v>9.6425439999999991</v>
      </c>
      <c r="M540" s="36">
        <f>Table1[[#This Row],[Total (HRK million)  ]]*1000000/Table1[[#This Row],[Population 2021]]</f>
        <v>5085.7299578059074</v>
      </c>
      <c r="N540" s="46">
        <v>9.6785960000000006</v>
      </c>
      <c r="O540" s="36">
        <f>Table1[[#This Row],[Total (HRK million)                 ]]*1000000/Table1[[#This Row],[Population 2021]]</f>
        <v>5104.7447257383965</v>
      </c>
      <c r="P540" s="46">
        <v>-3.6052000000001527E-2</v>
      </c>
      <c r="Q540" s="36">
        <f>Table1[[#This Row],[Total (HRK million)                            ]]*1000000/Table1[[#This Row],[Population 2021]]</f>
        <v>-19.014767932490258</v>
      </c>
      <c r="R540" s="64">
        <v>1951</v>
      </c>
      <c r="S540" s="35">
        <v>12.37945</v>
      </c>
      <c r="T540" s="36">
        <f>Table1[[#This Row],[Total (HRK million)   ]]*1000000/Table1[[#This Row],[Population 2020]]</f>
        <v>6345.1819579702715</v>
      </c>
      <c r="U540" s="35">
        <v>8.9511599999999998</v>
      </c>
      <c r="V540" s="36">
        <f>Table1[[#This Row],[Total (HRK million)                  ]]*1000000/Table1[[#This Row],[Population 2020]]</f>
        <v>4587.9856483854437</v>
      </c>
      <c r="W540" s="35">
        <f>Table1[[#This Row],[Total (HRK million)   ]]-Table1[[#This Row],[Total (HRK million)                  ]]</f>
        <v>3.4282900000000005</v>
      </c>
      <c r="X540" s="36">
        <f>Table1[[#This Row],[Total (HRK million)                             ]]*1000000/Table1[[#This Row],[Population 2020]]</f>
        <v>1757.1963095848284</v>
      </c>
      <c r="Y540" s="68">
        <v>1995</v>
      </c>
      <c r="Z540" s="7">
        <v>10.419117999999999</v>
      </c>
      <c r="AA540" s="6">
        <f>Table1[[#This Row],[Total (HRK million)                     ]]*1000000/Table1[[#This Row],[Population 2019                 ]]</f>
        <v>5222.6155388471179</v>
      </c>
      <c r="AB540" s="7">
        <v>9.6687429999999992</v>
      </c>
      <c r="AC540" s="6">
        <f>Table1[[#This Row],[Total (HRK million)                                   ]]*1000000/Table1[[#This Row],[Population 2019                 ]]</f>
        <v>4846.4877192982458</v>
      </c>
      <c r="AD540" s="7">
        <f>Table1[[#This Row],[Total (HRK million)                     ]]-Table1[[#This Row],[Total (HRK million)                                   ]]</f>
        <v>0.75037500000000001</v>
      </c>
      <c r="AE540" s="8">
        <f>Table1[[#This Row],[Total (HRK million)                       ]]*1000000/Table1[[#This Row],[Population 2019                 ]]</f>
        <v>376.1278195488722</v>
      </c>
      <c r="AF540" s="6">
        <v>2060</v>
      </c>
      <c r="AG540" s="7">
        <v>8.4592209999999994</v>
      </c>
      <c r="AH540" s="6">
        <f>Table1[[#This Row],[Total (HRK million)                                 ]]*1000000/Table1[[#This Row],[Population 2018]]</f>
        <v>4106.4179611650488</v>
      </c>
      <c r="AI540" s="7">
        <v>7.0506659999999997</v>
      </c>
      <c r="AJ540" s="6">
        <f>Table1[[#This Row],[Total (HRK million)                                     ]]*1000000/Table1[[#This Row],[Population 2018]]</f>
        <v>3422.6533980582526</v>
      </c>
      <c r="AK540" s="7">
        <f>Table1[[#This Row],[Total (HRK million)                                 ]]-Table1[[#This Row],[Total (HRK million)                                     ]]</f>
        <v>1.4085549999999998</v>
      </c>
      <c r="AL540" s="8">
        <f>Table1[[#This Row],[Total (HRK million)                                      ]]*1000000/Table1[[#This Row],[Population 2018]]</f>
        <v>683.764563106796</v>
      </c>
      <c r="AM540" s="9">
        <v>2114</v>
      </c>
      <c r="AN540" s="10">
        <v>7.5572119999999998</v>
      </c>
      <c r="AO540" s="11">
        <f>Table1[[#This Row],[Total (HRK million)                                         ]]*1000000/Table1[[#This Row],[Population 2017               ]]</f>
        <v>3574.8401135288555</v>
      </c>
      <c r="AP540" s="10">
        <v>8.2722870000000004</v>
      </c>
      <c r="AQ540" s="11">
        <f>Table1[[#This Row],[Total (HRK million)                                          ]]*1000000/Table1[[#This Row],[Population 2017               ]]</f>
        <v>3913.0969725638602</v>
      </c>
      <c r="AR540" s="10">
        <f>Table1[[#This Row],[Total (HRK million)                                         ]]-Table1[[#This Row],[Total (HRK million)                                          ]]</f>
        <v>-0.71507500000000057</v>
      </c>
      <c r="AS540" s="11">
        <f>Table1[[#This Row],[Total (HRK million)                                                  ]]*1000000/Table1[[#This Row],[Population 2017               ]]</f>
        <v>-338.25685903500499</v>
      </c>
      <c r="AT540" s="45">
        <v>2199</v>
      </c>
      <c r="AU540" s="46">
        <v>9.8372829999999993</v>
      </c>
      <c r="AV540" s="13">
        <f>Table1[[#This Row],[Total (HRK million)                                ]]*1000000/Table1[[#This Row],[Population 2016]]</f>
        <v>4473.5256934970439</v>
      </c>
      <c r="AW540" s="46">
        <v>5.7375020000000001</v>
      </c>
      <c r="AX540" s="13">
        <f>Table1[[#This Row],[Total (HRK million)                                                        ]]*1000000/Table1[[#This Row],[Population 2016]]</f>
        <v>2609.1414279217825</v>
      </c>
      <c r="AY540" s="82">
        <f>Table1[[#This Row],[Total (HRK million)                                ]]-Table1[[#This Row],[Total (HRK million)                                                        ]]</f>
        <v>4.0997809999999992</v>
      </c>
      <c r="AZ540" s="13">
        <f>Table1[[#This Row],[Total (HRK million)                                                                      ]]*1000000/Table1[[#This Row],[Population 2016]]</f>
        <v>1864.384265575261</v>
      </c>
      <c r="BA540" s="68">
        <v>2258</v>
      </c>
      <c r="BB540" s="52">
        <v>5.8183939999999996</v>
      </c>
      <c r="BC540" s="13">
        <f>Table1[[#This Row],[Total (HRK million)                                                           ]]*1000000/Table1[[#This Row],[Population 2015]]</f>
        <v>2576.7909654561558</v>
      </c>
      <c r="BD540" s="52">
        <v>9.3069749999999996</v>
      </c>
      <c r="BE540" s="13">
        <f>Table1[[#This Row],[Total (HRK million) ]]*1000000/Table1[[#This Row],[Population 2015]]</f>
        <v>4121.7781222320637</v>
      </c>
      <c r="BF540" s="82">
        <f>Table1[[#This Row],[Total (HRK million)                                                           ]]-Table1[[#This Row],[Total (HRK million) ]]</f>
        <v>-3.4885809999999999</v>
      </c>
      <c r="BG540" s="13">
        <f>Table1[[#This Row],[Total (HRK million)     ]]*1000000/Table1[[#This Row],[Population 2015]]</f>
        <v>-1544.9871567759078</v>
      </c>
      <c r="BH540" s="68">
        <v>2316</v>
      </c>
      <c r="BI540" s="88">
        <v>5.3237829999999997</v>
      </c>
      <c r="BJ540" s="12">
        <f>Table1[[#This Row],[Total (HRK million)                                  ]]*1000000/Table1[[#This Row],[Population 2014]]</f>
        <v>2298.6973229706391</v>
      </c>
      <c r="BK540" s="88">
        <v>7.1934849999999999</v>
      </c>
      <c r="BL540" s="12">
        <f>Table1[[#This Row],[Total (HRK million)    ]]*1000000/Table1[[#This Row],[Population 2014]]</f>
        <v>3105.9952504317789</v>
      </c>
      <c r="BM540" s="88">
        <f>Table1[[#This Row],[Total (HRK million)                                  ]]-Table1[[#This Row],[Total (HRK million)    ]]</f>
        <v>-1.8697020000000002</v>
      </c>
      <c r="BN540" s="12">
        <f>Table1[[#This Row],[Total (HRK million)      ]]*1000000/Table1[[#This Row],[Population 2014]]</f>
        <v>-807.29792746114003</v>
      </c>
      <c r="BO540" s="94">
        <v>4</v>
      </c>
      <c r="BP540" s="53">
        <v>4</v>
      </c>
      <c r="BQ540" s="55">
        <v>4</v>
      </c>
      <c r="BR540" s="26">
        <v>4</v>
      </c>
      <c r="BS540" s="13">
        <v>1</v>
      </c>
      <c r="BT540" s="13">
        <v>3</v>
      </c>
      <c r="BU540" s="13">
        <v>2</v>
      </c>
      <c r="BV540" s="13">
        <v>2</v>
      </c>
      <c r="BW540" s="56">
        <v>0</v>
      </c>
    </row>
    <row r="541" spans="1:75" x14ac:dyDescent="0.25">
      <c r="A541" s="14" t="s">
        <v>607</v>
      </c>
      <c r="B541" s="15" t="s">
        <v>676</v>
      </c>
      <c r="C541" s="16" t="s">
        <v>87</v>
      </c>
      <c r="D541" s="45">
        <v>8784</v>
      </c>
      <c r="E541" s="44">
        <v>80.579612620000006</v>
      </c>
      <c r="F541" s="40">
        <f>Table1[[#This Row],[Total (HRK million)]]*1000000/Table1[[#This Row],[Population 2022]]</f>
        <v>9173.4531671220411</v>
      </c>
      <c r="G541" s="44">
        <v>66.097276390000005</v>
      </c>
      <c r="H541" s="40">
        <f>Table1[[#This Row],[Total (HRK million)                ]]*1000000/Table1[[#This Row],[Population 2022]]</f>
        <v>7524.73547244991</v>
      </c>
      <c r="I541" s="44">
        <v>14.482336230000005</v>
      </c>
      <c r="J541" s="40">
        <f>Table1[[#This Row],[Total (HRK million)                           ]]*1000000/Table1[[#This Row],[Population 2022]]</f>
        <v>1648.7176946721315</v>
      </c>
      <c r="K541" s="45">
        <v>8649</v>
      </c>
      <c r="L541" s="44">
        <v>67.199800999999994</v>
      </c>
      <c r="M541" s="40">
        <f>Table1[[#This Row],[Total (HRK million)  ]]*1000000/Table1[[#This Row],[Population 2021]]</f>
        <v>7769.6613481327322</v>
      </c>
      <c r="N541" s="44">
        <v>68.428962999999996</v>
      </c>
      <c r="O541" s="40">
        <f>Table1[[#This Row],[Total (HRK million)                 ]]*1000000/Table1[[#This Row],[Population 2021]]</f>
        <v>7911.777430916869</v>
      </c>
      <c r="P541" s="44">
        <v>-1.2291620000000023</v>
      </c>
      <c r="Q541" s="40">
        <f>Table1[[#This Row],[Total (HRK million)                            ]]*1000000/Table1[[#This Row],[Population 2021]]</f>
        <v>-142.11608278413718</v>
      </c>
      <c r="R541" s="64">
        <v>9445</v>
      </c>
      <c r="S541" s="35">
        <v>61.767192000000001</v>
      </c>
      <c r="T541" s="18">
        <f>Table1[[#This Row],[Total (HRK million)   ]]*1000000/Table1[[#This Row],[Population 2020]]</f>
        <v>6539.6709370037061</v>
      </c>
      <c r="U541" s="35">
        <v>78.242206999999993</v>
      </c>
      <c r="V541" s="18">
        <f>Table1[[#This Row],[Total (HRK million)                  ]]*1000000/Table1[[#This Row],[Population 2020]]</f>
        <v>8283.9816834303856</v>
      </c>
      <c r="W541" s="35">
        <f>Table1[[#This Row],[Total (HRK million)   ]]-Table1[[#This Row],[Total (HRK million)                  ]]</f>
        <v>-16.475014999999992</v>
      </c>
      <c r="X541" s="18">
        <f>Table1[[#This Row],[Total (HRK million)                             ]]*1000000/Table1[[#This Row],[Population 2020]]</f>
        <v>-1744.31074642668</v>
      </c>
      <c r="Y541" s="68">
        <v>9345</v>
      </c>
      <c r="Z541" s="7">
        <v>72.586372999999995</v>
      </c>
      <c r="AA541" s="6">
        <f>Table1[[#This Row],[Total (HRK million)                     ]]*1000000/Table1[[#This Row],[Population 2019                 ]]</f>
        <v>7767.4021401819155</v>
      </c>
      <c r="AB541" s="7">
        <v>75.828370000000007</v>
      </c>
      <c r="AC541" s="6">
        <f>Table1[[#This Row],[Total (HRK million)                                   ]]*1000000/Table1[[#This Row],[Population 2019                 ]]</f>
        <v>8114.3253076511501</v>
      </c>
      <c r="AD541" s="7">
        <f>Table1[[#This Row],[Total (HRK million)                     ]]-Table1[[#This Row],[Total (HRK million)                                   ]]</f>
        <v>-3.241997000000012</v>
      </c>
      <c r="AE541" s="8">
        <f>Table1[[#This Row],[Total (HRK million)                       ]]*1000000/Table1[[#This Row],[Population 2019                 ]]</f>
        <v>-346.9231674692362</v>
      </c>
      <c r="AF541" s="6">
        <v>9286</v>
      </c>
      <c r="AG541" s="7">
        <v>62.312648000000003</v>
      </c>
      <c r="AH541" s="6">
        <f>Table1[[#This Row],[Total (HRK million)                                 ]]*1000000/Table1[[#This Row],[Population 2018]]</f>
        <v>6710.3863881111347</v>
      </c>
      <c r="AI541" s="7">
        <v>52.861116000000003</v>
      </c>
      <c r="AJ541" s="6">
        <f>Table1[[#This Row],[Total (HRK million)                                     ]]*1000000/Table1[[#This Row],[Population 2018]]</f>
        <v>5692.5604135257381</v>
      </c>
      <c r="AK541" s="7">
        <f>Table1[[#This Row],[Total (HRK million)                                 ]]-Table1[[#This Row],[Total (HRK million)                                     ]]</f>
        <v>9.4515320000000003</v>
      </c>
      <c r="AL541" s="8">
        <f>Table1[[#This Row],[Total (HRK million)                                      ]]*1000000/Table1[[#This Row],[Population 2018]]</f>
        <v>1017.8259745853974</v>
      </c>
      <c r="AM541" s="9">
        <v>9288</v>
      </c>
      <c r="AN541" s="10">
        <v>51.760682000000003</v>
      </c>
      <c r="AO541" s="11">
        <f>Table1[[#This Row],[Total (HRK million)                                         ]]*1000000/Table1[[#This Row],[Population 2017               ]]</f>
        <v>5572.8555124892337</v>
      </c>
      <c r="AP541" s="10">
        <v>58.644629000000002</v>
      </c>
      <c r="AQ541" s="11">
        <f>Table1[[#This Row],[Total (HRK million)                                          ]]*1000000/Table1[[#This Row],[Population 2017               ]]</f>
        <v>6314.0212101636516</v>
      </c>
      <c r="AR541" s="10">
        <f>Table1[[#This Row],[Total (HRK million)                                         ]]-Table1[[#This Row],[Total (HRK million)                                          ]]</f>
        <v>-6.8839469999999992</v>
      </c>
      <c r="AS541" s="11">
        <f>Table1[[#This Row],[Total (HRK million)                                                  ]]*1000000/Table1[[#This Row],[Population 2017               ]]</f>
        <v>-741.16569767441854</v>
      </c>
      <c r="AT541" s="45">
        <v>9289</v>
      </c>
      <c r="AU541" s="46">
        <v>52.579661000000002</v>
      </c>
      <c r="AV541" s="13">
        <f>Table1[[#This Row],[Total (HRK million)                                ]]*1000000/Table1[[#This Row],[Population 2016]]</f>
        <v>5660.4221121756918</v>
      </c>
      <c r="AW541" s="46">
        <v>46.097757999999999</v>
      </c>
      <c r="AX541" s="13">
        <f>Table1[[#This Row],[Total (HRK million)                                                        ]]*1000000/Table1[[#This Row],[Population 2016]]</f>
        <v>4962.6179351921628</v>
      </c>
      <c r="AY541" s="82">
        <f>Table1[[#This Row],[Total (HRK million)                                ]]-Table1[[#This Row],[Total (HRK million)                                                        ]]</f>
        <v>6.4819030000000026</v>
      </c>
      <c r="AZ541" s="13">
        <f>Table1[[#This Row],[Total (HRK million)                                                                      ]]*1000000/Table1[[#This Row],[Population 2016]]</f>
        <v>697.80417698352926</v>
      </c>
      <c r="BA541" s="68">
        <v>9327</v>
      </c>
      <c r="BB541" s="52">
        <v>51.920026999999997</v>
      </c>
      <c r="BC541" s="13">
        <f>Table1[[#This Row],[Total (HRK million)                                                           ]]*1000000/Table1[[#This Row],[Population 2015]]</f>
        <v>5566.6373968049747</v>
      </c>
      <c r="BD541" s="52">
        <v>48.048546000000002</v>
      </c>
      <c r="BE541" s="13">
        <f>Table1[[#This Row],[Total (HRK million) ]]*1000000/Table1[[#This Row],[Population 2015]]</f>
        <v>5151.5541974911548</v>
      </c>
      <c r="BF541" s="82">
        <f>Table1[[#This Row],[Total (HRK million)                                                           ]]-Table1[[#This Row],[Total (HRK million) ]]</f>
        <v>3.8714809999999957</v>
      </c>
      <c r="BG541" s="13">
        <f>Table1[[#This Row],[Total (HRK million)     ]]*1000000/Table1[[#This Row],[Population 2015]]</f>
        <v>415.08319931381965</v>
      </c>
      <c r="BH541" s="68">
        <v>9321</v>
      </c>
      <c r="BI541" s="88">
        <v>48.445701999999997</v>
      </c>
      <c r="BJ541" s="12">
        <f>Table1[[#This Row],[Total (HRK million)                                  ]]*1000000/Table1[[#This Row],[Population 2014]]</f>
        <v>5197.479025855595</v>
      </c>
      <c r="BK541" s="88">
        <v>39.648378000000001</v>
      </c>
      <c r="BL541" s="12">
        <f>Table1[[#This Row],[Total (HRK million)    ]]*1000000/Table1[[#This Row],[Population 2014]]</f>
        <v>4253.6614097199872</v>
      </c>
      <c r="BM541" s="88">
        <f>Table1[[#This Row],[Total (HRK million)                                  ]]-Table1[[#This Row],[Total (HRK million)    ]]</f>
        <v>8.7973239999999961</v>
      </c>
      <c r="BN541" s="12">
        <f>Table1[[#This Row],[Total (HRK million)      ]]*1000000/Table1[[#This Row],[Population 2014]]</f>
        <v>943.81761613560741</v>
      </c>
      <c r="BO541" s="94">
        <v>5</v>
      </c>
      <c r="BP541" s="53">
        <v>5</v>
      </c>
      <c r="BQ541" s="55">
        <v>5</v>
      </c>
      <c r="BR541" s="26">
        <v>5</v>
      </c>
      <c r="BS541" s="13">
        <v>5</v>
      </c>
      <c r="BT541" s="13">
        <v>5</v>
      </c>
      <c r="BU541" s="13">
        <v>5</v>
      </c>
      <c r="BV541" s="13">
        <v>5</v>
      </c>
      <c r="BW541" s="56">
        <v>5</v>
      </c>
    </row>
    <row r="542" spans="1:75" x14ac:dyDescent="0.25">
      <c r="A542" s="14" t="s">
        <v>607</v>
      </c>
      <c r="B542" s="15" t="s">
        <v>671</v>
      </c>
      <c r="C542" s="41" t="s">
        <v>637</v>
      </c>
      <c r="D542" s="45">
        <v>5922</v>
      </c>
      <c r="E542" s="44">
        <v>55.981439889999997</v>
      </c>
      <c r="F542" s="40">
        <f>Table1[[#This Row],[Total (HRK million)]]*1000000/Table1[[#This Row],[Population 2022]]</f>
        <v>9453.1306805133408</v>
      </c>
      <c r="G542" s="44">
        <v>48.796312159999999</v>
      </c>
      <c r="H542" s="40">
        <f>Table1[[#This Row],[Total (HRK million)                ]]*1000000/Table1[[#This Row],[Population 2022]]</f>
        <v>8239.8365687267815</v>
      </c>
      <c r="I542" s="44">
        <v>7.185127730000004</v>
      </c>
      <c r="J542" s="40">
        <f>Table1[[#This Row],[Total (HRK million)                           ]]*1000000/Table1[[#This Row],[Population 2022]]</f>
        <v>1213.2941117865594</v>
      </c>
      <c r="K542" s="45">
        <v>5838</v>
      </c>
      <c r="L542" s="44">
        <v>44.159801000000002</v>
      </c>
      <c r="M542" s="40">
        <f>Table1[[#This Row],[Total (HRK million)  ]]*1000000/Table1[[#This Row],[Population 2021]]</f>
        <v>7564.2002398081531</v>
      </c>
      <c r="N542" s="44">
        <v>43.142603000000001</v>
      </c>
      <c r="O542" s="40">
        <f>Table1[[#This Row],[Total (HRK million)                 ]]*1000000/Table1[[#This Row],[Population 2021]]</f>
        <v>7389.9628297362115</v>
      </c>
      <c r="P542" s="44">
        <v>1.0171980000000005</v>
      </c>
      <c r="Q542" s="40">
        <f>Table1[[#This Row],[Total (HRK million)                            ]]*1000000/Table1[[#This Row],[Population 2021]]</f>
        <v>174.23741007194252</v>
      </c>
      <c r="R542" s="64">
        <v>6435</v>
      </c>
      <c r="S542" s="35">
        <v>38.664887999999998</v>
      </c>
      <c r="T542" s="18">
        <f>Table1[[#This Row],[Total (HRK million)   ]]*1000000/Table1[[#This Row],[Population 2020]]</f>
        <v>6008.5296037296039</v>
      </c>
      <c r="U542" s="35">
        <v>39.73104</v>
      </c>
      <c r="V542" s="18">
        <f>Table1[[#This Row],[Total (HRK million)                  ]]*1000000/Table1[[#This Row],[Population 2020]]</f>
        <v>6174.2097902097903</v>
      </c>
      <c r="W542" s="35">
        <f>Table1[[#This Row],[Total (HRK million)   ]]-Table1[[#This Row],[Total (HRK million)                  ]]</f>
        <v>-1.0661520000000024</v>
      </c>
      <c r="X542" s="18">
        <f>Table1[[#This Row],[Total (HRK million)                             ]]*1000000/Table1[[#This Row],[Population 2020]]</f>
        <v>-165.68018648018685</v>
      </c>
      <c r="Y542" s="68">
        <v>6360</v>
      </c>
      <c r="Z542" s="7">
        <v>48.762214</v>
      </c>
      <c r="AA542" s="6">
        <f>Table1[[#This Row],[Total (HRK million)                     ]]*1000000/Table1[[#This Row],[Population 2019                 ]]</f>
        <v>7667.0147798742137</v>
      </c>
      <c r="AB542" s="7">
        <v>49.691046999999998</v>
      </c>
      <c r="AC542" s="6">
        <f>Table1[[#This Row],[Total (HRK million)                                   ]]*1000000/Table1[[#This Row],[Population 2019                 ]]</f>
        <v>7813.0577044025158</v>
      </c>
      <c r="AD542" s="7">
        <f>Table1[[#This Row],[Total (HRK million)                     ]]-Table1[[#This Row],[Total (HRK million)                                   ]]</f>
        <v>-0.92883299999999736</v>
      </c>
      <c r="AE542" s="8">
        <f>Table1[[#This Row],[Total (HRK million)                       ]]*1000000/Table1[[#This Row],[Population 2019                 ]]</f>
        <v>-146.04292452830146</v>
      </c>
      <c r="AF542" s="6">
        <v>6384</v>
      </c>
      <c r="AG542" s="7">
        <v>40.171118999999997</v>
      </c>
      <c r="AH542" s="6">
        <f>Table1[[#This Row],[Total (HRK million)                                 ]]*1000000/Table1[[#This Row],[Population 2018]]</f>
        <v>6292.4685150375935</v>
      </c>
      <c r="AI542" s="7">
        <v>39.912297000000002</v>
      </c>
      <c r="AJ542" s="6">
        <f>Table1[[#This Row],[Total (HRK million)                                     ]]*1000000/Table1[[#This Row],[Population 2018]]</f>
        <v>6251.9262218045114</v>
      </c>
      <c r="AK542" s="7">
        <f>Table1[[#This Row],[Total (HRK million)                                 ]]-Table1[[#This Row],[Total (HRK million)                                     ]]</f>
        <v>0.258821999999995</v>
      </c>
      <c r="AL542" s="8">
        <f>Table1[[#This Row],[Total (HRK million)                                      ]]*1000000/Table1[[#This Row],[Population 2018]]</f>
        <v>40.542293233081921</v>
      </c>
      <c r="AM542" s="9">
        <v>6352</v>
      </c>
      <c r="AN542" s="10">
        <v>44.758468999999998</v>
      </c>
      <c r="AO542" s="11">
        <f>Table1[[#This Row],[Total (HRK million)                                         ]]*1000000/Table1[[#This Row],[Population 2017               ]]</f>
        <v>7046.3584697732995</v>
      </c>
      <c r="AP542" s="10">
        <v>46.591346000000001</v>
      </c>
      <c r="AQ542" s="11">
        <f>Table1[[#This Row],[Total (HRK million)                                          ]]*1000000/Table1[[#This Row],[Population 2017               ]]</f>
        <v>7334.9096347607056</v>
      </c>
      <c r="AR542" s="10">
        <f>Table1[[#This Row],[Total (HRK million)                                         ]]-Table1[[#This Row],[Total (HRK million)                                          ]]</f>
        <v>-1.8328770000000034</v>
      </c>
      <c r="AS542" s="11">
        <f>Table1[[#This Row],[Total (HRK million)                                                  ]]*1000000/Table1[[#This Row],[Population 2017               ]]</f>
        <v>-288.55116498740608</v>
      </c>
      <c r="AT542" s="45">
        <v>6353</v>
      </c>
      <c r="AU542" s="46">
        <v>42.323856999999997</v>
      </c>
      <c r="AV542" s="13">
        <f>Table1[[#This Row],[Total (HRK million)                                ]]*1000000/Table1[[#This Row],[Population 2016]]</f>
        <v>6662.0269164174406</v>
      </c>
      <c r="AW542" s="46">
        <v>39.881677000000003</v>
      </c>
      <c r="AX542" s="13">
        <f>Table1[[#This Row],[Total (HRK million)                                                        ]]*1000000/Table1[[#This Row],[Population 2016]]</f>
        <v>6277.6132535809857</v>
      </c>
      <c r="AY542" s="82">
        <f>Table1[[#This Row],[Total (HRK million)                                ]]-Table1[[#This Row],[Total (HRK million)                                                        ]]</f>
        <v>2.4421799999999934</v>
      </c>
      <c r="AZ542" s="13">
        <f>Table1[[#This Row],[Total (HRK million)                                                                      ]]*1000000/Table1[[#This Row],[Population 2016]]</f>
        <v>384.41366283645419</v>
      </c>
      <c r="BA542" s="68">
        <v>6237</v>
      </c>
      <c r="BB542" s="52">
        <v>40.133248999999999</v>
      </c>
      <c r="BC542" s="13">
        <f>Table1[[#This Row],[Total (HRK million)                                                           ]]*1000000/Table1[[#This Row],[Population 2015]]</f>
        <v>6434.7040243706906</v>
      </c>
      <c r="BD542" s="52">
        <v>39.556513000000002</v>
      </c>
      <c r="BE542" s="13">
        <f>Table1[[#This Row],[Total (HRK million) ]]*1000000/Table1[[#This Row],[Population 2015]]</f>
        <v>6342.2339265672599</v>
      </c>
      <c r="BF542" s="82">
        <f>Table1[[#This Row],[Total (HRK million)                                                           ]]-Table1[[#This Row],[Total (HRK million) ]]</f>
        <v>0.57673599999999681</v>
      </c>
      <c r="BG542" s="13">
        <f>Table1[[#This Row],[Total (HRK million)     ]]*1000000/Table1[[#This Row],[Population 2015]]</f>
        <v>92.470097803430633</v>
      </c>
      <c r="BH542" s="68">
        <v>6218</v>
      </c>
      <c r="BI542" s="88">
        <v>38.167394000000002</v>
      </c>
      <c r="BJ542" s="12">
        <f>Table1[[#This Row],[Total (HRK million)                                  ]]*1000000/Table1[[#This Row],[Population 2014]]</f>
        <v>6138.2106786748154</v>
      </c>
      <c r="BK542" s="88">
        <v>39.953018</v>
      </c>
      <c r="BL542" s="12">
        <f>Table1[[#This Row],[Total (HRK million)    ]]*1000000/Table1[[#This Row],[Population 2014]]</f>
        <v>6425.3808298488257</v>
      </c>
      <c r="BM542" s="88">
        <f>Table1[[#This Row],[Total (HRK million)                                  ]]-Table1[[#This Row],[Total (HRK million)    ]]</f>
        <v>-1.7856239999999985</v>
      </c>
      <c r="BN542" s="12">
        <f>Table1[[#This Row],[Total (HRK million)      ]]*1000000/Table1[[#This Row],[Population 2014]]</f>
        <v>-287.1701511740107</v>
      </c>
      <c r="BO542" s="94">
        <v>5</v>
      </c>
      <c r="BP542" s="53">
        <v>3</v>
      </c>
      <c r="BQ542" s="55">
        <v>4</v>
      </c>
      <c r="BR542" s="26">
        <v>5</v>
      </c>
      <c r="BS542" s="13">
        <v>5</v>
      </c>
      <c r="BT542" s="13">
        <v>5</v>
      </c>
      <c r="BU542" s="13">
        <v>1</v>
      </c>
      <c r="BV542" s="13">
        <v>1</v>
      </c>
      <c r="BW542" s="56">
        <v>1</v>
      </c>
    </row>
    <row r="543" spans="1:75" x14ac:dyDescent="0.25">
      <c r="A543" s="14" t="s">
        <v>608</v>
      </c>
      <c r="B543" s="15" t="s">
        <v>664</v>
      </c>
      <c r="C543" s="15" t="s">
        <v>456</v>
      </c>
      <c r="D543" s="45">
        <v>1604</v>
      </c>
      <c r="E543" s="44">
        <v>8.8784193800000004</v>
      </c>
      <c r="F543" s="40">
        <f>Table1[[#This Row],[Total (HRK million)]]*1000000/Table1[[#This Row],[Population 2022]]</f>
        <v>5535.1741770573572</v>
      </c>
      <c r="G543" s="44">
        <v>5.7144686500000006</v>
      </c>
      <c r="H543" s="40">
        <f>Table1[[#This Row],[Total (HRK million)                ]]*1000000/Table1[[#This Row],[Population 2022]]</f>
        <v>3562.6363154613468</v>
      </c>
      <c r="I543" s="44">
        <v>3.1639507300000003</v>
      </c>
      <c r="J543" s="40">
        <f>Table1[[#This Row],[Total (HRK million)                           ]]*1000000/Table1[[#This Row],[Population 2022]]</f>
        <v>1972.5378615960103</v>
      </c>
      <c r="K543" s="45">
        <v>1634</v>
      </c>
      <c r="L543" s="44">
        <v>6.4234499999999999</v>
      </c>
      <c r="M543" s="40">
        <f>Table1[[#This Row],[Total (HRK million)  ]]*1000000/Table1[[#This Row],[Population 2021]]</f>
        <v>3931.1199510403917</v>
      </c>
      <c r="N543" s="44">
        <v>10.759620999999999</v>
      </c>
      <c r="O543" s="40">
        <f>Table1[[#This Row],[Total (HRK million)                 ]]*1000000/Table1[[#This Row],[Population 2021]]</f>
        <v>6584.8353733170134</v>
      </c>
      <c r="P543" s="44">
        <v>-4.3361709999999993</v>
      </c>
      <c r="Q543" s="40">
        <f>Table1[[#This Row],[Total (HRK million)                            ]]*1000000/Table1[[#This Row],[Population 2021]]</f>
        <v>-2653.7154222766212</v>
      </c>
      <c r="R543" s="64">
        <v>1719</v>
      </c>
      <c r="S543" s="35">
        <v>8.3007249999999999</v>
      </c>
      <c r="T543" s="36">
        <f>Table1[[#This Row],[Total (HRK million)   ]]*1000000/Table1[[#This Row],[Population 2020]]</f>
        <v>4828.8103548574754</v>
      </c>
      <c r="U543" s="35">
        <v>11.418968</v>
      </c>
      <c r="V543" s="36">
        <f>Table1[[#This Row],[Total (HRK million)                  ]]*1000000/Table1[[#This Row],[Population 2020]]</f>
        <v>6642.7969749854565</v>
      </c>
      <c r="W543" s="35">
        <f>Table1[[#This Row],[Total (HRK million)   ]]-Table1[[#This Row],[Total (HRK million)                  ]]</f>
        <v>-3.1182429999999997</v>
      </c>
      <c r="X543" s="36">
        <f>Table1[[#This Row],[Total (HRK million)                             ]]*1000000/Table1[[#This Row],[Population 2020]]</f>
        <v>-1813.986620127981</v>
      </c>
      <c r="Y543" s="68">
        <v>1747</v>
      </c>
      <c r="Z543" s="7">
        <v>9.0699500000000004</v>
      </c>
      <c r="AA543" s="6">
        <f>Table1[[#This Row],[Total (HRK million)                     ]]*1000000/Table1[[#This Row],[Population 2019                 ]]</f>
        <v>5191.7286777332574</v>
      </c>
      <c r="AB543" s="7">
        <v>7.9273870000000004</v>
      </c>
      <c r="AC543" s="6">
        <f>Table1[[#This Row],[Total (HRK million)                                   ]]*1000000/Table1[[#This Row],[Population 2019                 ]]</f>
        <v>4537.7143674871204</v>
      </c>
      <c r="AD543" s="7">
        <f>Table1[[#This Row],[Total (HRK million)                     ]]-Table1[[#This Row],[Total (HRK million)                                   ]]</f>
        <v>1.142563</v>
      </c>
      <c r="AE543" s="8">
        <f>Table1[[#This Row],[Total (HRK million)                       ]]*1000000/Table1[[#This Row],[Population 2019                 ]]</f>
        <v>654.01431024613623</v>
      </c>
      <c r="AF543" s="6">
        <v>1773</v>
      </c>
      <c r="AG543" s="7">
        <v>5.800325</v>
      </c>
      <c r="AH543" s="6">
        <f>Table1[[#This Row],[Total (HRK million)                                 ]]*1000000/Table1[[#This Row],[Population 2018]]</f>
        <v>3271.4749012972361</v>
      </c>
      <c r="AI543" s="7">
        <v>5.9038820000000003</v>
      </c>
      <c r="AJ543" s="6">
        <f>Table1[[#This Row],[Total (HRK million)                                     ]]*1000000/Table1[[#This Row],[Population 2018]]</f>
        <v>3329.8826847151722</v>
      </c>
      <c r="AK543" s="7">
        <f>Table1[[#This Row],[Total (HRK million)                                 ]]-Table1[[#This Row],[Total (HRK million)                                     ]]</f>
        <v>-0.10355700000000034</v>
      </c>
      <c r="AL543" s="8">
        <f>Table1[[#This Row],[Total (HRK million)                                      ]]*1000000/Table1[[#This Row],[Population 2018]]</f>
        <v>-58.407783417935896</v>
      </c>
      <c r="AM543" s="9">
        <v>1817</v>
      </c>
      <c r="AN543" s="10">
        <v>3.9634149999999999</v>
      </c>
      <c r="AO543" s="11">
        <f>Table1[[#This Row],[Total (HRK million)                                         ]]*1000000/Table1[[#This Row],[Population 2017               ]]</f>
        <v>2181.2960924600989</v>
      </c>
      <c r="AP543" s="10">
        <v>4.2782689999999999</v>
      </c>
      <c r="AQ543" s="11">
        <f>Table1[[#This Row],[Total (HRK million)                                          ]]*1000000/Table1[[#This Row],[Population 2017               ]]</f>
        <v>2354.5784259768848</v>
      </c>
      <c r="AR543" s="10">
        <f>Table1[[#This Row],[Total (HRK million)                                         ]]-Table1[[#This Row],[Total (HRK million)                                          ]]</f>
        <v>-0.31485399999999997</v>
      </c>
      <c r="AS543" s="11">
        <f>Table1[[#This Row],[Total (HRK million)                                                  ]]*1000000/Table1[[#This Row],[Population 2017               ]]</f>
        <v>-173.28233351678588</v>
      </c>
      <c r="AT543" s="45">
        <v>1873</v>
      </c>
      <c r="AU543" s="46">
        <v>3.764167</v>
      </c>
      <c r="AV543" s="13">
        <f>Table1[[#This Row],[Total (HRK million)                                ]]*1000000/Table1[[#This Row],[Population 2016]]</f>
        <v>2009.6994127068874</v>
      </c>
      <c r="AW543" s="46">
        <v>2.8089729999999999</v>
      </c>
      <c r="AX543" s="13">
        <f>Table1[[#This Row],[Total (HRK million)                                                        ]]*1000000/Table1[[#This Row],[Population 2016]]</f>
        <v>1499.718633208756</v>
      </c>
      <c r="AY543" s="82">
        <f>Table1[[#This Row],[Total (HRK million)                                ]]-Table1[[#This Row],[Total (HRK million)                                                        ]]</f>
        <v>0.9551940000000001</v>
      </c>
      <c r="AZ543" s="13">
        <f>Table1[[#This Row],[Total (HRK million)                                                                      ]]*1000000/Table1[[#This Row],[Population 2016]]</f>
        <v>509.98077949813143</v>
      </c>
      <c r="BA543" s="68">
        <v>1897</v>
      </c>
      <c r="BB543" s="52">
        <v>3.0188950000000001</v>
      </c>
      <c r="BC543" s="13">
        <f>Table1[[#This Row],[Total (HRK million)                                                           ]]*1000000/Table1[[#This Row],[Population 2015]]</f>
        <v>1591.4048497627834</v>
      </c>
      <c r="BD543" s="52">
        <v>3.3442959999999999</v>
      </c>
      <c r="BE543" s="13">
        <f>Table1[[#This Row],[Total (HRK million) ]]*1000000/Table1[[#This Row],[Population 2015]]</f>
        <v>1762.9393779652082</v>
      </c>
      <c r="BF543" s="82">
        <f>Table1[[#This Row],[Total (HRK million)                                                           ]]-Table1[[#This Row],[Total (HRK million) ]]</f>
        <v>-0.32540099999999983</v>
      </c>
      <c r="BG543" s="13">
        <f>Table1[[#This Row],[Total (HRK million)     ]]*1000000/Table1[[#This Row],[Population 2015]]</f>
        <v>-171.53452820242478</v>
      </c>
      <c r="BH543" s="68">
        <v>1932</v>
      </c>
      <c r="BI543" s="88">
        <v>3.171891</v>
      </c>
      <c r="BJ543" s="12">
        <f>Table1[[#This Row],[Total (HRK million)                                  ]]*1000000/Table1[[#This Row],[Population 2014]]</f>
        <v>1641.7655279503106</v>
      </c>
      <c r="BK543" s="88">
        <v>3.015101</v>
      </c>
      <c r="BL543" s="12">
        <f>Table1[[#This Row],[Total (HRK million)    ]]*1000000/Table1[[#This Row],[Population 2014]]</f>
        <v>1560.6112836438924</v>
      </c>
      <c r="BM543" s="88">
        <f>Table1[[#This Row],[Total (HRK million)                                  ]]-Table1[[#This Row],[Total (HRK million)    ]]</f>
        <v>0.15678999999999998</v>
      </c>
      <c r="BN543" s="12">
        <f>Table1[[#This Row],[Total (HRK million)      ]]*1000000/Table1[[#This Row],[Population 2014]]</f>
        <v>81.154244306418207</v>
      </c>
      <c r="BO543" s="94">
        <v>5</v>
      </c>
      <c r="BP543" s="53">
        <v>3</v>
      </c>
      <c r="BQ543" s="55">
        <v>3</v>
      </c>
      <c r="BR543" s="26">
        <v>3</v>
      </c>
      <c r="BS543" s="13">
        <v>3</v>
      </c>
      <c r="BT543" s="13">
        <v>3</v>
      </c>
      <c r="BU543" s="13">
        <v>3</v>
      </c>
      <c r="BV543" s="13">
        <v>3</v>
      </c>
      <c r="BW543" s="56">
        <v>2</v>
      </c>
    </row>
    <row r="544" spans="1:75" x14ac:dyDescent="0.25">
      <c r="A544" s="14" t="s">
        <v>608</v>
      </c>
      <c r="B544" s="15" t="s">
        <v>24</v>
      </c>
      <c r="C544" s="15" t="s">
        <v>219</v>
      </c>
      <c r="D544" s="45">
        <v>3435</v>
      </c>
      <c r="E544" s="44">
        <v>14.978839410000001</v>
      </c>
      <c r="F544" s="40">
        <f>Table1[[#This Row],[Total (HRK million)]]*1000000/Table1[[#This Row],[Population 2022]]</f>
        <v>4360.6519388646293</v>
      </c>
      <c r="G544" s="44">
        <v>15.00162768</v>
      </c>
      <c r="H544" s="40">
        <f>Table1[[#This Row],[Total (HRK million)                ]]*1000000/Table1[[#This Row],[Population 2022]]</f>
        <v>4367.2860786026204</v>
      </c>
      <c r="I544" s="44">
        <v>-2.2788269999999552E-2</v>
      </c>
      <c r="J544" s="40">
        <f>Table1[[#This Row],[Total (HRK million)                           ]]*1000000/Table1[[#This Row],[Population 2022]]</f>
        <v>-6.634139737991136</v>
      </c>
      <c r="K544" s="45">
        <v>3602</v>
      </c>
      <c r="L544" s="44">
        <v>16.161549000000001</v>
      </c>
      <c r="M544" s="40">
        <f>Table1[[#This Row],[Total (HRK million)  ]]*1000000/Table1[[#This Row],[Population 2021]]</f>
        <v>4486.826485285952</v>
      </c>
      <c r="N544" s="44">
        <v>12.674108</v>
      </c>
      <c r="O544" s="40">
        <f>Table1[[#This Row],[Total (HRK million)                 ]]*1000000/Table1[[#This Row],[Population 2021]]</f>
        <v>3518.6307606885066</v>
      </c>
      <c r="P544" s="44">
        <v>3.4874410000000005</v>
      </c>
      <c r="Q544" s="40">
        <f>Table1[[#This Row],[Total (HRK million)                            ]]*1000000/Table1[[#This Row],[Population 2021]]</f>
        <v>968.19572459744597</v>
      </c>
      <c r="R544" s="64">
        <v>3793</v>
      </c>
      <c r="S544" s="35">
        <v>19.654679000000002</v>
      </c>
      <c r="T544" s="36">
        <f>Table1[[#This Row],[Total (HRK million)   ]]*1000000/Table1[[#This Row],[Population 2020]]</f>
        <v>5181.8294226206172</v>
      </c>
      <c r="U544" s="35">
        <v>13.202890999999999</v>
      </c>
      <c r="V544" s="36">
        <f>Table1[[#This Row],[Total (HRK million)                  ]]*1000000/Table1[[#This Row],[Population 2020]]</f>
        <v>3480.8571051937779</v>
      </c>
      <c r="W544" s="35">
        <f>Table1[[#This Row],[Total (HRK million)   ]]-Table1[[#This Row],[Total (HRK million)                  ]]</f>
        <v>6.4517880000000023</v>
      </c>
      <c r="X544" s="36">
        <f>Table1[[#This Row],[Total (HRK million)                             ]]*1000000/Table1[[#This Row],[Population 2020]]</f>
        <v>1700.9723174268395</v>
      </c>
      <c r="Y544" s="68">
        <v>3852</v>
      </c>
      <c r="Z544" s="7">
        <v>16.171025</v>
      </c>
      <c r="AA544" s="6">
        <f>Table1[[#This Row],[Total (HRK million)                     ]]*1000000/Table1[[#This Row],[Population 2019                 ]]</f>
        <v>4198.0854101765317</v>
      </c>
      <c r="AB544" s="7">
        <v>19.280906000000002</v>
      </c>
      <c r="AC544" s="6">
        <f>Table1[[#This Row],[Total (HRK million)                                   ]]*1000000/Table1[[#This Row],[Population 2019                 ]]</f>
        <v>5005.4273104880585</v>
      </c>
      <c r="AD544" s="7">
        <f>Table1[[#This Row],[Total (HRK million)                     ]]-Table1[[#This Row],[Total (HRK million)                                   ]]</f>
        <v>-3.1098810000000014</v>
      </c>
      <c r="AE544" s="8">
        <f>Table1[[#This Row],[Total (HRK million)                       ]]*1000000/Table1[[#This Row],[Population 2019                 ]]</f>
        <v>-807.34190031152684</v>
      </c>
      <c r="AF544" s="6">
        <v>3856</v>
      </c>
      <c r="AG544" s="7">
        <v>16.519953000000001</v>
      </c>
      <c r="AH544" s="6">
        <f>Table1[[#This Row],[Total (HRK million)                                 ]]*1000000/Table1[[#This Row],[Population 2018]]</f>
        <v>4284.2201763485482</v>
      </c>
      <c r="AI544" s="7">
        <v>19.564921999999999</v>
      </c>
      <c r="AJ544" s="6">
        <f>Table1[[#This Row],[Total (HRK million)                                     ]]*1000000/Table1[[#This Row],[Population 2018]]</f>
        <v>5073.8905601659753</v>
      </c>
      <c r="AK544" s="7">
        <f>Table1[[#This Row],[Total (HRK million)                                 ]]-Table1[[#This Row],[Total (HRK million)                                     ]]</f>
        <v>-3.0449689999999983</v>
      </c>
      <c r="AL544" s="8">
        <f>Table1[[#This Row],[Total (HRK million)                                      ]]*1000000/Table1[[#This Row],[Population 2018]]</f>
        <v>-789.67038381742691</v>
      </c>
      <c r="AM544" s="9">
        <v>3852</v>
      </c>
      <c r="AN544" s="10">
        <v>9.8699019999999997</v>
      </c>
      <c r="AO544" s="11">
        <f>Table1[[#This Row],[Total (HRK million)                                         ]]*1000000/Table1[[#This Row],[Population 2017               ]]</f>
        <v>2562.279854620976</v>
      </c>
      <c r="AP544" s="10">
        <v>10.367428</v>
      </c>
      <c r="AQ544" s="11">
        <f>Table1[[#This Row],[Total (HRK million)                                          ]]*1000000/Table1[[#This Row],[Population 2017               ]]</f>
        <v>2691.4402907580479</v>
      </c>
      <c r="AR544" s="10">
        <f>Table1[[#This Row],[Total (HRK million)                                         ]]-Table1[[#This Row],[Total (HRK million)                                          ]]</f>
        <v>-0.49752600000000058</v>
      </c>
      <c r="AS544" s="11">
        <f>Table1[[#This Row],[Total (HRK million)                                                  ]]*1000000/Table1[[#This Row],[Population 2017               ]]</f>
        <v>-129.1604361370718</v>
      </c>
      <c r="AT544" s="45">
        <v>4065</v>
      </c>
      <c r="AU544" s="46">
        <v>9.6055329999999994</v>
      </c>
      <c r="AV544" s="13">
        <f>Table1[[#This Row],[Total (HRK million)                                ]]*1000000/Table1[[#This Row],[Population 2016]]</f>
        <v>2362.9847478474785</v>
      </c>
      <c r="AW544" s="46">
        <v>8.0886940000000003</v>
      </c>
      <c r="AX544" s="13">
        <f>Table1[[#This Row],[Total (HRK million)                                                        ]]*1000000/Table1[[#This Row],[Population 2016]]</f>
        <v>1989.838622386224</v>
      </c>
      <c r="AY544" s="82">
        <f>Table1[[#This Row],[Total (HRK million)                                ]]-Table1[[#This Row],[Total (HRK million)                                                        ]]</f>
        <v>1.5168389999999992</v>
      </c>
      <c r="AZ544" s="13">
        <f>Table1[[#This Row],[Total (HRK million)                                                                      ]]*1000000/Table1[[#This Row],[Population 2016]]</f>
        <v>373.14612546125437</v>
      </c>
      <c r="BA544" s="68">
        <v>4223</v>
      </c>
      <c r="BB544" s="52">
        <v>11.206089</v>
      </c>
      <c r="BC544" s="13">
        <f>Table1[[#This Row],[Total (HRK million)                                                           ]]*1000000/Table1[[#This Row],[Population 2015]]</f>
        <v>2653.5848922566897</v>
      </c>
      <c r="BD544" s="52">
        <v>9.6969940000000001</v>
      </c>
      <c r="BE544" s="13">
        <f>Table1[[#This Row],[Total (HRK million) ]]*1000000/Table1[[#This Row],[Population 2015]]</f>
        <v>2296.2334833057071</v>
      </c>
      <c r="BF544" s="82">
        <f>Table1[[#This Row],[Total (HRK million)                                                           ]]-Table1[[#This Row],[Total (HRK million) ]]</f>
        <v>1.5090950000000003</v>
      </c>
      <c r="BG544" s="13">
        <f>Table1[[#This Row],[Total (HRK million)     ]]*1000000/Table1[[#This Row],[Population 2015]]</f>
        <v>357.35140895098277</v>
      </c>
      <c r="BH544" s="68">
        <v>4223</v>
      </c>
      <c r="BI544" s="88">
        <v>7.7801179999999999</v>
      </c>
      <c r="BJ544" s="12">
        <f>Table1[[#This Row],[Total (HRK million)                                  ]]*1000000/Table1[[#This Row],[Population 2014]]</f>
        <v>1842.32015155103</v>
      </c>
      <c r="BK544" s="88">
        <v>11.020215</v>
      </c>
      <c r="BL544" s="12">
        <f>Table1[[#This Row],[Total (HRK million)    ]]*1000000/Table1[[#This Row],[Population 2014]]</f>
        <v>2609.5702107506513</v>
      </c>
      <c r="BM544" s="88">
        <f>Table1[[#This Row],[Total (HRK million)                                  ]]-Table1[[#This Row],[Total (HRK million)    ]]</f>
        <v>-3.2400970000000004</v>
      </c>
      <c r="BN544" s="12">
        <f>Table1[[#This Row],[Total (HRK million)      ]]*1000000/Table1[[#This Row],[Population 2014]]</f>
        <v>-767.25005919962121</v>
      </c>
      <c r="BO544" s="94">
        <v>5</v>
      </c>
      <c r="BP544" s="53">
        <v>5</v>
      </c>
      <c r="BQ544" s="55">
        <v>5</v>
      </c>
      <c r="BR544" s="26">
        <v>5</v>
      </c>
      <c r="BS544" s="13">
        <v>5</v>
      </c>
      <c r="BT544" s="13">
        <v>5</v>
      </c>
      <c r="BU544" s="13">
        <v>4</v>
      </c>
      <c r="BV544" s="13">
        <v>3</v>
      </c>
      <c r="BW544" s="56">
        <v>4</v>
      </c>
    </row>
    <row r="545" spans="1:75" x14ac:dyDescent="0.25">
      <c r="A545" s="14" t="s">
        <v>608</v>
      </c>
      <c r="B545" s="15" t="s">
        <v>659</v>
      </c>
      <c r="C545" s="15" t="s">
        <v>550</v>
      </c>
      <c r="D545" s="45">
        <v>1657</v>
      </c>
      <c r="E545" s="44">
        <v>6.6809764300000003</v>
      </c>
      <c r="F545" s="40">
        <f>Table1[[#This Row],[Total (HRK million)]]*1000000/Table1[[#This Row],[Population 2022]]</f>
        <v>4031.9712914906463</v>
      </c>
      <c r="G545" s="44">
        <v>7.6663955600000007</v>
      </c>
      <c r="H545" s="40">
        <f>Table1[[#This Row],[Total (HRK million)                ]]*1000000/Table1[[#This Row],[Population 2022]]</f>
        <v>4626.6720337960169</v>
      </c>
      <c r="I545" s="44">
        <v>-0.98541912999999992</v>
      </c>
      <c r="J545" s="40">
        <f>Table1[[#This Row],[Total (HRK million)                           ]]*1000000/Table1[[#This Row],[Population 2022]]</f>
        <v>-594.70074230537114</v>
      </c>
      <c r="K545" s="45">
        <v>1673</v>
      </c>
      <c r="L545" s="44">
        <v>6.7856740000000002</v>
      </c>
      <c r="M545" s="40">
        <f>Table1[[#This Row],[Total (HRK million)  ]]*1000000/Table1[[#This Row],[Population 2021]]</f>
        <v>4055.9916317991633</v>
      </c>
      <c r="N545" s="44">
        <v>6.5257810000000003</v>
      </c>
      <c r="O545" s="40">
        <f>Table1[[#This Row],[Total (HRK million)                 ]]*1000000/Table1[[#This Row],[Population 2021]]</f>
        <v>3900.6461446503286</v>
      </c>
      <c r="P545" s="44">
        <v>0.25989299999999993</v>
      </c>
      <c r="Q545" s="40">
        <f>Table1[[#This Row],[Total (HRK million)                            ]]*1000000/Table1[[#This Row],[Population 2021]]</f>
        <v>155.34548714883439</v>
      </c>
      <c r="R545" s="64">
        <v>1723</v>
      </c>
      <c r="S545" s="35">
        <v>4.8884930000000004</v>
      </c>
      <c r="T545" s="36">
        <f>Table1[[#This Row],[Total (HRK million)   ]]*1000000/Table1[[#This Row],[Population 2020]]</f>
        <v>2837.1984910040628</v>
      </c>
      <c r="U545" s="35">
        <v>4.5967609999999999</v>
      </c>
      <c r="V545" s="36">
        <f>Table1[[#This Row],[Total (HRK million)                  ]]*1000000/Table1[[#This Row],[Population 2020]]</f>
        <v>2667.8821822402788</v>
      </c>
      <c r="W545" s="35">
        <f>Table1[[#This Row],[Total (HRK million)   ]]-Table1[[#This Row],[Total (HRK million)                  ]]</f>
        <v>0.29173200000000055</v>
      </c>
      <c r="X545" s="36">
        <f>Table1[[#This Row],[Total (HRK million)                             ]]*1000000/Table1[[#This Row],[Population 2020]]</f>
        <v>169.31630876378441</v>
      </c>
      <c r="Y545" s="68">
        <v>1751</v>
      </c>
      <c r="Z545" s="7">
        <v>5.4717969999999996</v>
      </c>
      <c r="AA545" s="6">
        <f>Table1[[#This Row],[Total (HRK million)                     ]]*1000000/Table1[[#This Row],[Population 2019                 ]]</f>
        <v>3124.9554540262707</v>
      </c>
      <c r="AB545" s="7">
        <v>4.3530559999999996</v>
      </c>
      <c r="AC545" s="6">
        <f>Table1[[#This Row],[Total (HRK million)                                   ]]*1000000/Table1[[#This Row],[Population 2019                 ]]</f>
        <v>2486.0399771559109</v>
      </c>
      <c r="AD545" s="7">
        <f>Table1[[#This Row],[Total (HRK million)                     ]]-Table1[[#This Row],[Total (HRK million)                                   ]]</f>
        <v>1.118741</v>
      </c>
      <c r="AE545" s="8">
        <f>Table1[[#This Row],[Total (HRK million)                       ]]*1000000/Table1[[#This Row],[Population 2019                 ]]</f>
        <v>638.91547687035984</v>
      </c>
      <c r="AF545" s="6">
        <v>1783</v>
      </c>
      <c r="AG545" s="7">
        <v>4.6928429999999999</v>
      </c>
      <c r="AH545" s="6">
        <f>Table1[[#This Row],[Total (HRK million)                                 ]]*1000000/Table1[[#This Row],[Population 2018]]</f>
        <v>2631.9927089175549</v>
      </c>
      <c r="AI545" s="7">
        <v>3.5924239999999998</v>
      </c>
      <c r="AJ545" s="6">
        <f>Table1[[#This Row],[Total (HRK million)                                     ]]*1000000/Table1[[#This Row],[Population 2018]]</f>
        <v>2014.8199663488504</v>
      </c>
      <c r="AK545" s="7">
        <f>Table1[[#This Row],[Total (HRK million)                                 ]]-Table1[[#This Row],[Total (HRK million)                                     ]]</f>
        <v>1.100419</v>
      </c>
      <c r="AL545" s="8">
        <f>Table1[[#This Row],[Total (HRK million)                                      ]]*1000000/Table1[[#This Row],[Population 2018]]</f>
        <v>617.17274256870439</v>
      </c>
      <c r="AM545" s="9">
        <v>1824</v>
      </c>
      <c r="AN545" s="10">
        <v>2.7825069999999998</v>
      </c>
      <c r="AO545" s="11">
        <f>Table1[[#This Row],[Total (HRK million)                                         ]]*1000000/Table1[[#This Row],[Population 2017               ]]</f>
        <v>1525.4972587719299</v>
      </c>
      <c r="AP545" s="10">
        <v>2.545957</v>
      </c>
      <c r="AQ545" s="11">
        <f>Table1[[#This Row],[Total (HRK million)                                          ]]*1000000/Table1[[#This Row],[Population 2017               ]]</f>
        <v>1395.8097587719299</v>
      </c>
      <c r="AR545" s="10">
        <f>Table1[[#This Row],[Total (HRK million)                                         ]]-Table1[[#This Row],[Total (HRK million)                                          ]]</f>
        <v>0.23654999999999982</v>
      </c>
      <c r="AS545" s="11">
        <f>Table1[[#This Row],[Total (HRK million)                                                  ]]*1000000/Table1[[#This Row],[Population 2017               ]]</f>
        <v>129.68749999999991</v>
      </c>
      <c r="AT545" s="45">
        <v>1876</v>
      </c>
      <c r="AU545" s="46">
        <v>2.7612809999999999</v>
      </c>
      <c r="AV545" s="13">
        <f>Table1[[#This Row],[Total (HRK million)                                ]]*1000000/Table1[[#This Row],[Population 2016]]</f>
        <v>1471.8981876332623</v>
      </c>
      <c r="AW545" s="46">
        <v>2.3096700000000001</v>
      </c>
      <c r="AX545" s="13">
        <f>Table1[[#This Row],[Total (HRK million)                                                        ]]*1000000/Table1[[#This Row],[Population 2016]]</f>
        <v>1231.1673773987206</v>
      </c>
      <c r="AY545" s="82">
        <f>Table1[[#This Row],[Total (HRK million)                                ]]-Table1[[#This Row],[Total (HRK million)                                                        ]]</f>
        <v>0.45161099999999976</v>
      </c>
      <c r="AZ545" s="13">
        <f>Table1[[#This Row],[Total (HRK million)                                                                      ]]*1000000/Table1[[#This Row],[Population 2016]]</f>
        <v>240.73081023454145</v>
      </c>
      <c r="BA545" s="68">
        <v>1917</v>
      </c>
      <c r="BB545" s="52">
        <v>2.8936630000000001</v>
      </c>
      <c r="BC545" s="13">
        <f>Table1[[#This Row],[Total (HRK million)                                                           ]]*1000000/Table1[[#This Row],[Population 2015]]</f>
        <v>1509.4747000521647</v>
      </c>
      <c r="BD545" s="52">
        <v>2.7746469999999999</v>
      </c>
      <c r="BE545" s="13">
        <f>Table1[[#This Row],[Total (HRK million) ]]*1000000/Table1[[#This Row],[Population 2015]]</f>
        <v>1447.3901930099114</v>
      </c>
      <c r="BF545" s="82">
        <f>Table1[[#This Row],[Total (HRK million)                                                           ]]-Table1[[#This Row],[Total (HRK million) ]]</f>
        <v>0.11901600000000023</v>
      </c>
      <c r="BG545" s="13">
        <f>Table1[[#This Row],[Total (HRK million)     ]]*1000000/Table1[[#This Row],[Population 2015]]</f>
        <v>62.084507042253641</v>
      </c>
      <c r="BH545" s="68">
        <v>1941</v>
      </c>
      <c r="BI545" s="88">
        <v>2.032705</v>
      </c>
      <c r="BJ545" s="12">
        <f>Table1[[#This Row],[Total (HRK million)                                  ]]*1000000/Table1[[#This Row],[Population 2014]]</f>
        <v>1047.2462648119526</v>
      </c>
      <c r="BK545" s="88">
        <v>1.6872240000000001</v>
      </c>
      <c r="BL545" s="12">
        <f>Table1[[#This Row],[Total (HRK million)    ]]*1000000/Table1[[#This Row],[Population 2014]]</f>
        <v>869.2550231839258</v>
      </c>
      <c r="BM545" s="88">
        <f>Table1[[#This Row],[Total (HRK million)                                  ]]-Table1[[#This Row],[Total (HRK million)    ]]</f>
        <v>0.34548099999999993</v>
      </c>
      <c r="BN545" s="12">
        <f>Table1[[#This Row],[Total (HRK million)      ]]*1000000/Table1[[#This Row],[Population 2014]]</f>
        <v>177.99124162802676</v>
      </c>
      <c r="BO545" s="94">
        <v>5</v>
      </c>
      <c r="BP545" s="53">
        <v>5</v>
      </c>
      <c r="BQ545" s="55">
        <v>5</v>
      </c>
      <c r="BR545" s="26">
        <v>5</v>
      </c>
      <c r="BS545" s="13">
        <v>3</v>
      </c>
      <c r="BT545" s="13">
        <v>5</v>
      </c>
      <c r="BU545" s="13">
        <v>5</v>
      </c>
      <c r="BV545" s="13">
        <v>2</v>
      </c>
      <c r="BW545" s="56">
        <v>0</v>
      </c>
    </row>
    <row r="546" spans="1:75" x14ac:dyDescent="0.25">
      <c r="A546" s="14" t="s">
        <v>608</v>
      </c>
      <c r="B546" s="15" t="s">
        <v>664</v>
      </c>
      <c r="C546" s="15" t="s">
        <v>457</v>
      </c>
      <c r="D546" s="45">
        <v>2775</v>
      </c>
      <c r="E546" s="44">
        <v>20.75874336</v>
      </c>
      <c r="F546" s="40">
        <f>Table1[[#This Row],[Total (HRK million)]]*1000000/Table1[[#This Row],[Population 2022]]</f>
        <v>7480.6282378378373</v>
      </c>
      <c r="G546" s="44">
        <v>14.131820830000001</v>
      </c>
      <c r="H546" s="40">
        <f>Table1[[#This Row],[Total (HRK million)                ]]*1000000/Table1[[#This Row],[Population 2022]]</f>
        <v>5092.5480468468468</v>
      </c>
      <c r="I546" s="44">
        <v>6.626922529999999</v>
      </c>
      <c r="J546" s="40">
        <f>Table1[[#This Row],[Total (HRK million)                           ]]*1000000/Table1[[#This Row],[Population 2022]]</f>
        <v>2388.0801909909906</v>
      </c>
      <c r="K546" s="45">
        <v>2870</v>
      </c>
      <c r="L546" s="44">
        <v>17.348490000000002</v>
      </c>
      <c r="M546" s="40">
        <f>Table1[[#This Row],[Total (HRK million)  ]]*1000000/Table1[[#This Row],[Population 2021]]</f>
        <v>6044.7700348432054</v>
      </c>
      <c r="N546" s="44">
        <v>16.748858999999999</v>
      </c>
      <c r="O546" s="40">
        <f>Table1[[#This Row],[Total (HRK million)                 ]]*1000000/Table1[[#This Row],[Population 2021]]</f>
        <v>5835.8393728223</v>
      </c>
      <c r="P546" s="44">
        <v>0.59963100000000225</v>
      </c>
      <c r="Q546" s="40">
        <f>Table1[[#This Row],[Total (HRK million)                            ]]*1000000/Table1[[#This Row],[Population 2021]]</f>
        <v>208.93066202090668</v>
      </c>
      <c r="R546" s="64">
        <v>2951</v>
      </c>
      <c r="S546" s="35">
        <v>19.275618000000001</v>
      </c>
      <c r="T546" s="36">
        <f>Table1[[#This Row],[Total (HRK million)   ]]*1000000/Table1[[#This Row],[Population 2020]]</f>
        <v>6531.8935953913924</v>
      </c>
      <c r="U546" s="35">
        <v>22.996241999999999</v>
      </c>
      <c r="V546" s="36">
        <f>Table1[[#This Row],[Total (HRK million)                  ]]*1000000/Table1[[#This Row],[Population 2020]]</f>
        <v>7792.69467976957</v>
      </c>
      <c r="W546" s="35">
        <f>Table1[[#This Row],[Total (HRK million)   ]]-Table1[[#This Row],[Total (HRK million)                  ]]</f>
        <v>-3.7206239999999973</v>
      </c>
      <c r="X546" s="36">
        <f>Table1[[#This Row],[Total (HRK million)                             ]]*1000000/Table1[[#This Row],[Population 2020]]</f>
        <v>-1260.801084378176</v>
      </c>
      <c r="Y546" s="68">
        <v>3053</v>
      </c>
      <c r="Z546" s="7">
        <v>17.187691999999998</v>
      </c>
      <c r="AA546" s="6">
        <f>Table1[[#This Row],[Total (HRK million)                     ]]*1000000/Table1[[#This Row],[Population 2019                 ]]</f>
        <v>5629.7713724205696</v>
      </c>
      <c r="AB546" s="7">
        <v>13.730636000000001</v>
      </c>
      <c r="AC546" s="6">
        <f>Table1[[#This Row],[Total (HRK million)                                   ]]*1000000/Table1[[#This Row],[Population 2019                 ]]</f>
        <v>4497.4241729446449</v>
      </c>
      <c r="AD546" s="7">
        <f>Table1[[#This Row],[Total (HRK million)                     ]]-Table1[[#This Row],[Total (HRK million)                                   ]]</f>
        <v>3.4570559999999979</v>
      </c>
      <c r="AE546" s="8">
        <f>Table1[[#This Row],[Total (HRK million)                       ]]*1000000/Table1[[#This Row],[Population 2019                 ]]</f>
        <v>1132.3471994759248</v>
      </c>
      <c r="AF546" s="6">
        <v>3162</v>
      </c>
      <c r="AG546" s="7">
        <v>14.048316</v>
      </c>
      <c r="AH546" s="6">
        <f>Table1[[#This Row],[Total (HRK million)                                 ]]*1000000/Table1[[#This Row],[Population 2018]]</f>
        <v>4442.8576850094878</v>
      </c>
      <c r="AI546" s="7">
        <v>12.775641999999999</v>
      </c>
      <c r="AJ546" s="6">
        <f>Table1[[#This Row],[Total (HRK million)                                     ]]*1000000/Table1[[#This Row],[Population 2018]]</f>
        <v>4040.3674889310564</v>
      </c>
      <c r="AK546" s="7">
        <f>Table1[[#This Row],[Total (HRK million)                                 ]]-Table1[[#This Row],[Total (HRK million)                                     ]]</f>
        <v>1.2726740000000003</v>
      </c>
      <c r="AL546" s="8">
        <f>Table1[[#This Row],[Total (HRK million)                                      ]]*1000000/Table1[[#This Row],[Population 2018]]</f>
        <v>402.49019607843144</v>
      </c>
      <c r="AM546" s="9">
        <v>3259</v>
      </c>
      <c r="AN546" s="10">
        <v>12.857704</v>
      </c>
      <c r="AO546" s="11">
        <f>Table1[[#This Row],[Total (HRK million)                                         ]]*1000000/Table1[[#This Row],[Population 2017               ]]</f>
        <v>3945.2911936176743</v>
      </c>
      <c r="AP546" s="10">
        <v>11.15686</v>
      </c>
      <c r="AQ546" s="11">
        <f>Table1[[#This Row],[Total (HRK million)                                          ]]*1000000/Table1[[#This Row],[Population 2017               ]]</f>
        <v>3423.399815894446</v>
      </c>
      <c r="AR546" s="10">
        <f>Table1[[#This Row],[Total (HRK million)                                         ]]-Table1[[#This Row],[Total (HRK million)                                          ]]</f>
        <v>1.700844</v>
      </c>
      <c r="AS546" s="11">
        <f>Table1[[#This Row],[Total (HRK million)                                                  ]]*1000000/Table1[[#This Row],[Population 2017               ]]</f>
        <v>521.89137772322795</v>
      </c>
      <c r="AT546" s="45">
        <v>3476</v>
      </c>
      <c r="AU546" s="46">
        <v>12.864592999999999</v>
      </c>
      <c r="AV546" s="13">
        <f>Table1[[#This Row],[Total (HRK million)                                ]]*1000000/Table1[[#This Row],[Population 2016]]</f>
        <v>3700.9761219792867</v>
      </c>
      <c r="AW546" s="46">
        <v>12.927546</v>
      </c>
      <c r="AX546" s="13">
        <f>Table1[[#This Row],[Total (HRK million)                                                        ]]*1000000/Table1[[#This Row],[Population 2016]]</f>
        <v>3719.0868814729574</v>
      </c>
      <c r="AY546" s="82">
        <f>Table1[[#This Row],[Total (HRK million)                                ]]-Table1[[#This Row],[Total (HRK million)                                                        ]]</f>
        <v>-6.2953000000000259E-2</v>
      </c>
      <c r="AZ546" s="13">
        <f>Table1[[#This Row],[Total (HRK million)                                                                      ]]*1000000/Table1[[#This Row],[Population 2016]]</f>
        <v>-18.110759493670962</v>
      </c>
      <c r="BA546" s="68">
        <v>3585</v>
      </c>
      <c r="BB546" s="52">
        <v>10.013989</v>
      </c>
      <c r="BC546" s="13">
        <f>Table1[[#This Row],[Total (HRK million)                                                           ]]*1000000/Table1[[#This Row],[Population 2015]]</f>
        <v>2793.3023709902373</v>
      </c>
      <c r="BD546" s="52">
        <v>10.010341</v>
      </c>
      <c r="BE546" s="13">
        <f>Table1[[#This Row],[Total (HRK million) ]]*1000000/Table1[[#This Row],[Population 2015]]</f>
        <v>2792.2847977684796</v>
      </c>
      <c r="BF546" s="82">
        <f>Table1[[#This Row],[Total (HRK million)                                                           ]]-Table1[[#This Row],[Total (HRK million) ]]</f>
        <v>3.6480000000000956E-3</v>
      </c>
      <c r="BG546" s="13">
        <f>Table1[[#This Row],[Total (HRK million)     ]]*1000000/Table1[[#This Row],[Population 2015]]</f>
        <v>1.0175732217573488</v>
      </c>
      <c r="BH546" s="68">
        <v>3701</v>
      </c>
      <c r="BI546" s="88">
        <v>10.848165</v>
      </c>
      <c r="BJ546" s="12">
        <f>Table1[[#This Row],[Total (HRK million)                                  ]]*1000000/Table1[[#This Row],[Population 2014]]</f>
        <v>2931.1442853282897</v>
      </c>
      <c r="BK546" s="88">
        <v>11.526555999999999</v>
      </c>
      <c r="BL546" s="12">
        <f>Table1[[#This Row],[Total (HRK million)    ]]*1000000/Table1[[#This Row],[Population 2014]]</f>
        <v>3114.4436638746283</v>
      </c>
      <c r="BM546" s="88">
        <f>Table1[[#This Row],[Total (HRK million)                                  ]]-Table1[[#This Row],[Total (HRK million)    ]]</f>
        <v>-0.67839099999999952</v>
      </c>
      <c r="BN546" s="12">
        <f>Table1[[#This Row],[Total (HRK million)      ]]*1000000/Table1[[#This Row],[Population 2014]]</f>
        <v>-183.29937854633872</v>
      </c>
      <c r="BO546" s="94">
        <v>5</v>
      </c>
      <c r="BP546" s="53">
        <v>5</v>
      </c>
      <c r="BQ546" s="55">
        <v>4</v>
      </c>
      <c r="BR546" s="26">
        <v>4</v>
      </c>
      <c r="BS546" s="13">
        <v>3</v>
      </c>
      <c r="BT546" s="13">
        <v>3</v>
      </c>
      <c r="BU546" s="13">
        <v>4</v>
      </c>
      <c r="BV546" s="13">
        <v>2</v>
      </c>
      <c r="BW546" s="56">
        <v>3</v>
      </c>
    </row>
    <row r="547" spans="1:75" x14ac:dyDescent="0.25">
      <c r="A547" s="14" t="s">
        <v>608</v>
      </c>
      <c r="B547" s="15" t="s">
        <v>670</v>
      </c>
      <c r="C547" s="15" t="s">
        <v>355</v>
      </c>
      <c r="D547" s="47">
        <v>1634</v>
      </c>
      <c r="E547" s="46">
        <v>7.6797609600000012</v>
      </c>
      <c r="F547" s="36">
        <f>Table1[[#This Row],[Total (HRK million)]]*1000000/Table1[[#This Row],[Population 2022]]</f>
        <v>4699.9761077111389</v>
      </c>
      <c r="G547" s="46">
        <v>7.8097652799999997</v>
      </c>
      <c r="H547" s="36">
        <f>Table1[[#This Row],[Total (HRK million)                ]]*1000000/Table1[[#This Row],[Population 2022]]</f>
        <v>4779.5381150550793</v>
      </c>
      <c r="I547" s="46">
        <v>-0.13000431999999842</v>
      </c>
      <c r="J547" s="36">
        <f>Table1[[#This Row],[Total (HRK million)                           ]]*1000000/Table1[[#This Row],[Population 2022]]</f>
        <v>-79.56200734394028</v>
      </c>
      <c r="K547" s="47">
        <v>1691</v>
      </c>
      <c r="L547" s="46">
        <v>6.9540769999999998</v>
      </c>
      <c r="M547" s="36">
        <f>Table1[[#This Row],[Total (HRK million)  ]]*1000000/Table1[[#This Row],[Population 2021]]</f>
        <v>4112.4050857480779</v>
      </c>
      <c r="N547" s="46">
        <v>7.0725740000000004</v>
      </c>
      <c r="O547" s="36">
        <f>Table1[[#This Row],[Total (HRK million)                 ]]*1000000/Table1[[#This Row],[Population 2021]]</f>
        <v>4182.4801892371379</v>
      </c>
      <c r="P547" s="46">
        <v>-0.11849700000000052</v>
      </c>
      <c r="Q547" s="36">
        <f>Table1[[#This Row],[Total (HRK million)                            ]]*1000000/Table1[[#This Row],[Population 2021]]</f>
        <v>-70.075103489060041</v>
      </c>
      <c r="R547" s="64">
        <v>1685</v>
      </c>
      <c r="S547" s="35">
        <v>6.505719</v>
      </c>
      <c r="T547" s="36">
        <f>Table1[[#This Row],[Total (HRK million)   ]]*1000000/Table1[[#This Row],[Population 2020]]</f>
        <v>3860.9608308605343</v>
      </c>
      <c r="U547" s="35">
        <v>5.6052010000000001</v>
      </c>
      <c r="V547" s="36">
        <f>Table1[[#This Row],[Total (HRK million)                  ]]*1000000/Table1[[#This Row],[Population 2020]]</f>
        <v>3326.5287833827892</v>
      </c>
      <c r="W547" s="35">
        <f>Table1[[#This Row],[Total (HRK million)   ]]-Table1[[#This Row],[Total (HRK million)                  ]]</f>
        <v>0.90051799999999993</v>
      </c>
      <c r="X547" s="36">
        <f>Table1[[#This Row],[Total (HRK million)                             ]]*1000000/Table1[[#This Row],[Population 2020]]</f>
        <v>534.43204747774473</v>
      </c>
      <c r="Y547" s="68">
        <v>1726</v>
      </c>
      <c r="Z547" s="7">
        <v>6.2123359999999996</v>
      </c>
      <c r="AA547" s="6">
        <f>Table1[[#This Row],[Total (HRK million)                     ]]*1000000/Table1[[#This Row],[Population 2019                 ]]</f>
        <v>3599.2676709154111</v>
      </c>
      <c r="AB547" s="7">
        <v>7.0938480000000004</v>
      </c>
      <c r="AC547" s="6">
        <f>Table1[[#This Row],[Total (HRK million)                                   ]]*1000000/Table1[[#This Row],[Population 2019                 ]]</f>
        <v>4109.9930475086903</v>
      </c>
      <c r="AD547" s="7">
        <f>Table1[[#This Row],[Total (HRK million)                     ]]-Table1[[#This Row],[Total (HRK million)                                   ]]</f>
        <v>-0.88151200000000074</v>
      </c>
      <c r="AE547" s="8">
        <f>Table1[[#This Row],[Total (HRK million)                       ]]*1000000/Table1[[#This Row],[Population 2019                 ]]</f>
        <v>-510.72537659327969</v>
      </c>
      <c r="AF547" s="6">
        <v>1800</v>
      </c>
      <c r="AG547" s="7">
        <v>5.2870759999999999</v>
      </c>
      <c r="AH547" s="6">
        <f>Table1[[#This Row],[Total (HRK million)                                 ]]*1000000/Table1[[#This Row],[Population 2018]]</f>
        <v>2937.2644444444445</v>
      </c>
      <c r="AI547" s="7">
        <v>3.8208099999999998</v>
      </c>
      <c r="AJ547" s="6">
        <f>Table1[[#This Row],[Total (HRK million)                                     ]]*1000000/Table1[[#This Row],[Population 2018]]</f>
        <v>2122.6722222222224</v>
      </c>
      <c r="AK547" s="7">
        <f>Table1[[#This Row],[Total (HRK million)                                 ]]-Table1[[#This Row],[Total (HRK million)                                     ]]</f>
        <v>1.4662660000000001</v>
      </c>
      <c r="AL547" s="8">
        <f>Table1[[#This Row],[Total (HRK million)                                      ]]*1000000/Table1[[#This Row],[Population 2018]]</f>
        <v>814.59222222222218</v>
      </c>
      <c r="AM547" s="9">
        <v>1845</v>
      </c>
      <c r="AN547" s="10">
        <v>3.5637919999999998</v>
      </c>
      <c r="AO547" s="11">
        <f>Table1[[#This Row],[Total (HRK million)                                         ]]*1000000/Table1[[#This Row],[Population 2017               ]]</f>
        <v>1931.5945799457995</v>
      </c>
      <c r="AP547" s="10">
        <v>3.347048</v>
      </c>
      <c r="AQ547" s="11">
        <f>Table1[[#This Row],[Total (HRK million)                                          ]]*1000000/Table1[[#This Row],[Population 2017               ]]</f>
        <v>1814.1181571815719</v>
      </c>
      <c r="AR547" s="10">
        <f>Table1[[#This Row],[Total (HRK million)                                         ]]-Table1[[#This Row],[Total (HRK million)                                          ]]</f>
        <v>0.21674399999999983</v>
      </c>
      <c r="AS547" s="11">
        <f>Table1[[#This Row],[Total (HRK million)                                                  ]]*1000000/Table1[[#This Row],[Population 2017               ]]</f>
        <v>117.47642276422755</v>
      </c>
      <c r="AT547" s="45">
        <v>1933</v>
      </c>
      <c r="AU547" s="46">
        <v>3.4971049999999999</v>
      </c>
      <c r="AV547" s="13">
        <f>Table1[[#This Row],[Total (HRK million)                                ]]*1000000/Table1[[#This Row],[Population 2016]]</f>
        <v>1809.159337816865</v>
      </c>
      <c r="AW547" s="46">
        <v>4.2270729999999999</v>
      </c>
      <c r="AX547" s="13">
        <f>Table1[[#This Row],[Total (HRK million)                                                        ]]*1000000/Table1[[#This Row],[Population 2016]]</f>
        <v>2186.7941024314537</v>
      </c>
      <c r="AY547" s="82">
        <f>Table1[[#This Row],[Total (HRK million)                                ]]-Table1[[#This Row],[Total (HRK million)                                                        ]]</f>
        <v>-0.72996799999999995</v>
      </c>
      <c r="AZ547" s="13">
        <f>Table1[[#This Row],[Total (HRK million)                                                                      ]]*1000000/Table1[[#This Row],[Population 2016]]</f>
        <v>-377.63476461458873</v>
      </c>
      <c r="BA547" s="68">
        <v>2016</v>
      </c>
      <c r="BB547" s="52">
        <v>3.0819939999999999</v>
      </c>
      <c r="BC547" s="13">
        <f>Table1[[#This Row],[Total (HRK million)                                                           ]]*1000000/Table1[[#This Row],[Population 2015]]</f>
        <v>1528.7668650793651</v>
      </c>
      <c r="BD547" s="52">
        <v>2.7729400000000002</v>
      </c>
      <c r="BE547" s="13">
        <f>Table1[[#This Row],[Total (HRK million) ]]*1000000/Table1[[#This Row],[Population 2015]]</f>
        <v>1375.4662698412699</v>
      </c>
      <c r="BF547" s="82">
        <f>Table1[[#This Row],[Total (HRK million)                                                           ]]-Table1[[#This Row],[Total (HRK million) ]]</f>
        <v>0.30905399999999972</v>
      </c>
      <c r="BG547" s="13">
        <f>Table1[[#This Row],[Total (HRK million)     ]]*1000000/Table1[[#This Row],[Population 2015]]</f>
        <v>153.3005952380951</v>
      </c>
      <c r="BH547" s="68">
        <v>2082</v>
      </c>
      <c r="BI547" s="88">
        <v>2.996575</v>
      </c>
      <c r="BJ547" s="12">
        <f>Table1[[#This Row],[Total (HRK million)                                  ]]*1000000/Table1[[#This Row],[Population 2014]]</f>
        <v>1439.2771373679154</v>
      </c>
      <c r="BK547" s="88">
        <v>2.4090669999999998</v>
      </c>
      <c r="BL547" s="12">
        <f>Table1[[#This Row],[Total (HRK million)    ]]*1000000/Table1[[#This Row],[Population 2014]]</f>
        <v>1157.0926993275696</v>
      </c>
      <c r="BM547" s="88">
        <f>Table1[[#This Row],[Total (HRK million)                                  ]]-Table1[[#This Row],[Total (HRK million)    ]]</f>
        <v>0.58750800000000014</v>
      </c>
      <c r="BN547" s="12">
        <f>Table1[[#This Row],[Total (HRK million)      ]]*1000000/Table1[[#This Row],[Population 2014]]</f>
        <v>282.18443804034587</v>
      </c>
      <c r="BO547" s="94">
        <v>1</v>
      </c>
      <c r="BP547" s="53">
        <v>1</v>
      </c>
      <c r="BQ547" s="55">
        <v>4</v>
      </c>
      <c r="BR547" s="26">
        <v>0</v>
      </c>
      <c r="BS547" s="13">
        <v>2</v>
      </c>
      <c r="BT547" s="13">
        <v>1</v>
      </c>
      <c r="BU547" s="13">
        <v>2</v>
      </c>
      <c r="BV547" s="13">
        <v>1</v>
      </c>
      <c r="BW547" s="56">
        <v>0</v>
      </c>
    </row>
    <row r="548" spans="1:75" x14ac:dyDescent="0.25">
      <c r="A548" s="14" t="s">
        <v>608</v>
      </c>
      <c r="B548" s="15" t="s">
        <v>669</v>
      </c>
      <c r="C548" s="15" t="s">
        <v>304</v>
      </c>
      <c r="D548" s="47">
        <v>1195</v>
      </c>
      <c r="E548" s="46">
        <v>17.423340159999999</v>
      </c>
      <c r="F548" s="36">
        <f>Table1[[#This Row],[Total (HRK million)]]*1000000/Table1[[#This Row],[Population 2022]]</f>
        <v>14580.200970711297</v>
      </c>
      <c r="G548" s="46">
        <v>14.25162516</v>
      </c>
      <c r="H548" s="36">
        <f>Table1[[#This Row],[Total (HRK million)                ]]*1000000/Table1[[#This Row],[Population 2022]]</f>
        <v>11926.046158995816</v>
      </c>
      <c r="I548" s="46">
        <v>3.1717149999999998</v>
      </c>
      <c r="J548" s="36">
        <f>Table1[[#This Row],[Total (HRK million)                           ]]*1000000/Table1[[#This Row],[Population 2022]]</f>
        <v>2654.1548117154812</v>
      </c>
      <c r="K548" s="47">
        <v>1190</v>
      </c>
      <c r="L548" s="46">
        <v>14.318956999999999</v>
      </c>
      <c r="M548" s="36">
        <f>Table1[[#This Row],[Total (HRK million)  ]]*1000000/Table1[[#This Row],[Population 2021]]</f>
        <v>12032.736974789916</v>
      </c>
      <c r="N548" s="46">
        <v>14.544843</v>
      </c>
      <c r="O548" s="36">
        <f>Table1[[#This Row],[Total (HRK million)                 ]]*1000000/Table1[[#This Row],[Population 2021]]</f>
        <v>12222.557142857142</v>
      </c>
      <c r="P548" s="46">
        <v>-0.22588600000000092</v>
      </c>
      <c r="Q548" s="36">
        <f>Table1[[#This Row],[Total (HRK million)                            ]]*1000000/Table1[[#This Row],[Population 2021]]</f>
        <v>-189.82016806722768</v>
      </c>
      <c r="R548" s="64">
        <v>1249</v>
      </c>
      <c r="S548" s="35">
        <v>13.295178</v>
      </c>
      <c r="T548" s="36">
        <f>Table1[[#This Row],[Total (HRK million)   ]]*1000000/Table1[[#This Row],[Population 2020]]</f>
        <v>10644.658126501201</v>
      </c>
      <c r="U548" s="35">
        <v>17.902083000000001</v>
      </c>
      <c r="V548" s="36">
        <f>Table1[[#This Row],[Total (HRK million)                  ]]*1000000/Table1[[#This Row],[Population 2020]]</f>
        <v>14333.13290632506</v>
      </c>
      <c r="W548" s="35">
        <f>Table1[[#This Row],[Total (HRK million)   ]]-Table1[[#This Row],[Total (HRK million)                  ]]</f>
        <v>-4.6069050000000011</v>
      </c>
      <c r="X548" s="36">
        <f>Table1[[#This Row],[Total (HRK million)                             ]]*1000000/Table1[[#This Row],[Population 2020]]</f>
        <v>-3688.47477982386</v>
      </c>
      <c r="Y548" s="68">
        <v>1227</v>
      </c>
      <c r="Z548" s="7">
        <v>9.9403860000000002</v>
      </c>
      <c r="AA548" s="6">
        <f>Table1[[#This Row],[Total (HRK million)                     ]]*1000000/Table1[[#This Row],[Population 2019                 ]]</f>
        <v>8101.3740831295845</v>
      </c>
      <c r="AB548" s="7">
        <v>14.714286</v>
      </c>
      <c r="AC548" s="6">
        <f>Table1[[#This Row],[Total (HRK million)                                   ]]*1000000/Table1[[#This Row],[Population 2019                 ]]</f>
        <v>11992.083129584353</v>
      </c>
      <c r="AD548" s="7">
        <f>Table1[[#This Row],[Total (HRK million)                     ]]-Table1[[#This Row],[Total (HRK million)                                   ]]</f>
        <v>-4.7738999999999994</v>
      </c>
      <c r="AE548" s="8">
        <f>Table1[[#This Row],[Total (HRK million)                       ]]*1000000/Table1[[#This Row],[Population 2019                 ]]</f>
        <v>-3890.7090464547668</v>
      </c>
      <c r="AF548" s="6">
        <v>1233</v>
      </c>
      <c r="AG548" s="7">
        <v>13.670635000000001</v>
      </c>
      <c r="AH548" s="6">
        <f>Table1[[#This Row],[Total (HRK million)                                 ]]*1000000/Table1[[#This Row],[Population 2018]]</f>
        <v>11087.295214922951</v>
      </c>
      <c r="AI548" s="7">
        <v>12.192833</v>
      </c>
      <c r="AJ548" s="6">
        <f>Table1[[#This Row],[Total (HRK million)                                     ]]*1000000/Table1[[#This Row],[Population 2018]]</f>
        <v>9888.7534468775339</v>
      </c>
      <c r="AK548" s="7">
        <f>Table1[[#This Row],[Total (HRK million)                                 ]]-Table1[[#This Row],[Total (HRK million)                                     ]]</f>
        <v>1.4778020000000005</v>
      </c>
      <c r="AL548" s="8">
        <f>Table1[[#This Row],[Total (HRK million)                                      ]]*1000000/Table1[[#This Row],[Population 2018]]</f>
        <v>1198.5417680454182</v>
      </c>
      <c r="AM548" s="9">
        <v>1232</v>
      </c>
      <c r="AN548" s="10">
        <v>8.2249549999999996</v>
      </c>
      <c r="AO548" s="11">
        <f>Table1[[#This Row],[Total (HRK million)                                         ]]*1000000/Table1[[#This Row],[Population 2017               ]]</f>
        <v>6676.0998376623374</v>
      </c>
      <c r="AP548" s="10">
        <v>9.3383679999999991</v>
      </c>
      <c r="AQ548" s="11">
        <f>Table1[[#This Row],[Total (HRK million)                                          ]]*1000000/Table1[[#This Row],[Population 2017               ]]</f>
        <v>7579.8441558441555</v>
      </c>
      <c r="AR548" s="10">
        <f>Table1[[#This Row],[Total (HRK million)                                         ]]-Table1[[#This Row],[Total (HRK million)                                          ]]</f>
        <v>-1.1134129999999995</v>
      </c>
      <c r="AS548" s="11">
        <f>Table1[[#This Row],[Total (HRK million)                                                  ]]*1000000/Table1[[#This Row],[Population 2017               ]]</f>
        <v>-903.74431818181779</v>
      </c>
      <c r="AT548" s="45">
        <v>1228</v>
      </c>
      <c r="AU548" s="46">
        <v>11.597747999999999</v>
      </c>
      <c r="AV548" s="13">
        <f>Table1[[#This Row],[Total (HRK million)                                ]]*1000000/Table1[[#This Row],[Population 2016]]</f>
        <v>9444.4201954397395</v>
      </c>
      <c r="AW548" s="46">
        <v>9.5508369999999996</v>
      </c>
      <c r="AX548" s="13">
        <f>Table1[[#This Row],[Total (HRK million)                                                        ]]*1000000/Table1[[#This Row],[Population 2016]]</f>
        <v>7777.5545602605862</v>
      </c>
      <c r="AY548" s="82">
        <f>Table1[[#This Row],[Total (HRK million)                                ]]-Table1[[#This Row],[Total (HRK million)                                                        ]]</f>
        <v>2.0469109999999997</v>
      </c>
      <c r="AZ548" s="13">
        <f>Table1[[#This Row],[Total (HRK million)                                                                      ]]*1000000/Table1[[#This Row],[Population 2016]]</f>
        <v>1666.8656351791528</v>
      </c>
      <c r="BA548" s="68">
        <v>1246</v>
      </c>
      <c r="BB548" s="52">
        <v>8.5496590000000001</v>
      </c>
      <c r="BC548" s="13">
        <f>Table1[[#This Row],[Total (HRK million)                                                           ]]*1000000/Table1[[#This Row],[Population 2015]]</f>
        <v>6861.684590690209</v>
      </c>
      <c r="BD548" s="52">
        <v>10.338048000000001</v>
      </c>
      <c r="BE548" s="13">
        <f>Table1[[#This Row],[Total (HRK million) ]]*1000000/Table1[[#This Row],[Population 2015]]</f>
        <v>8296.9887640449433</v>
      </c>
      <c r="BF548" s="82">
        <f>Table1[[#This Row],[Total (HRK million)                                                           ]]-Table1[[#This Row],[Total (HRK million) ]]</f>
        <v>-1.7883890000000005</v>
      </c>
      <c r="BG548" s="13">
        <f>Table1[[#This Row],[Total (HRK million)     ]]*1000000/Table1[[#This Row],[Population 2015]]</f>
        <v>-1435.3041733547354</v>
      </c>
      <c r="BH548" s="68">
        <v>1253</v>
      </c>
      <c r="BI548" s="88">
        <v>7.9723879999999996</v>
      </c>
      <c r="BJ548" s="12">
        <f>Table1[[#This Row],[Total (HRK million)                                  ]]*1000000/Table1[[#This Row],[Population 2014]]</f>
        <v>6362.6400638467676</v>
      </c>
      <c r="BK548" s="88">
        <v>6.4029480000000003</v>
      </c>
      <c r="BL548" s="12">
        <f>Table1[[#This Row],[Total (HRK million)    ]]*1000000/Table1[[#This Row],[Population 2014]]</f>
        <v>5110.094173982442</v>
      </c>
      <c r="BM548" s="88">
        <f>Table1[[#This Row],[Total (HRK million)                                  ]]-Table1[[#This Row],[Total (HRK million)    ]]</f>
        <v>1.5694399999999993</v>
      </c>
      <c r="BN548" s="12">
        <f>Table1[[#This Row],[Total (HRK million)      ]]*1000000/Table1[[#This Row],[Population 2014]]</f>
        <v>1252.5458898643251</v>
      </c>
      <c r="BO548" s="94">
        <v>4</v>
      </c>
      <c r="BP548" s="53">
        <v>5</v>
      </c>
      <c r="BQ548" s="55">
        <v>4</v>
      </c>
      <c r="BR548" s="26">
        <v>4</v>
      </c>
      <c r="BS548" s="13">
        <v>4</v>
      </c>
      <c r="BT548" s="13">
        <v>4</v>
      </c>
      <c r="BU548" s="13">
        <v>4</v>
      </c>
      <c r="BV548" s="13">
        <v>4</v>
      </c>
      <c r="BW548" s="56">
        <v>4</v>
      </c>
    </row>
    <row r="549" spans="1:75" x14ac:dyDescent="0.25">
      <c r="A549" s="14" t="s">
        <v>607</v>
      </c>
      <c r="B549" s="15" t="s">
        <v>668</v>
      </c>
      <c r="C549" s="15" t="s">
        <v>7</v>
      </c>
      <c r="D549" s="47">
        <v>13110</v>
      </c>
      <c r="E549" s="46">
        <v>59.342622909999996</v>
      </c>
      <c r="F549" s="36">
        <f>Table1[[#This Row],[Total (HRK million)]]*1000000/Table1[[#This Row],[Population 2022]]</f>
        <v>4526.515858886346</v>
      </c>
      <c r="G549" s="46">
        <v>61.338037069999999</v>
      </c>
      <c r="H549" s="36">
        <f>Table1[[#This Row],[Total (HRK million)                ]]*1000000/Table1[[#This Row],[Population 2022]]</f>
        <v>4678.7213630816168</v>
      </c>
      <c r="I549" s="46">
        <v>-1.9954141600000039</v>
      </c>
      <c r="J549" s="36">
        <f>Table1[[#This Row],[Total (HRK million)                           ]]*1000000/Table1[[#This Row],[Population 2022]]</f>
        <v>-152.20550419527109</v>
      </c>
      <c r="K549" s="47">
        <v>12981</v>
      </c>
      <c r="L549" s="46">
        <v>58.287903999999997</v>
      </c>
      <c r="M549" s="36">
        <f>Table1[[#This Row],[Total (HRK million)  ]]*1000000/Table1[[#This Row],[Population 2021]]</f>
        <v>4490.24759263539</v>
      </c>
      <c r="N549" s="46">
        <v>54.778371</v>
      </c>
      <c r="O549" s="36">
        <f>Table1[[#This Row],[Total (HRK million)                 ]]*1000000/Table1[[#This Row],[Population 2021]]</f>
        <v>4219.8883753177724</v>
      </c>
      <c r="P549" s="46">
        <v>3.5095329999999976</v>
      </c>
      <c r="Q549" s="36">
        <f>Table1[[#This Row],[Total (HRK million)                            ]]*1000000/Table1[[#This Row],[Population 2021]]</f>
        <v>270.35921731761789</v>
      </c>
      <c r="R549" s="64">
        <v>13956</v>
      </c>
      <c r="S549" s="35">
        <v>53.672077999999999</v>
      </c>
      <c r="T549" s="36">
        <f>Table1[[#This Row],[Total (HRK million)   ]]*1000000/Table1[[#This Row],[Population 2020]]</f>
        <v>3845.8066781312696</v>
      </c>
      <c r="U549" s="35">
        <v>54.709215999999998</v>
      </c>
      <c r="V549" s="36">
        <f>Table1[[#This Row],[Total (HRK million)                  ]]*1000000/Table1[[#This Row],[Population 2020]]</f>
        <v>3920.1215247922041</v>
      </c>
      <c r="W549" s="35">
        <f>Table1[[#This Row],[Total (HRK million)   ]]-Table1[[#This Row],[Total (HRK million)                  ]]</f>
        <v>-1.0371379999999988</v>
      </c>
      <c r="X549" s="36">
        <f>Table1[[#This Row],[Total (HRK million)                             ]]*1000000/Table1[[#This Row],[Population 2020]]</f>
        <v>-74.314846660934279</v>
      </c>
      <c r="Y549" s="68">
        <v>14063</v>
      </c>
      <c r="Z549" s="7">
        <v>49.675218999999998</v>
      </c>
      <c r="AA549" s="6">
        <f>Table1[[#This Row],[Total (HRK million)                     ]]*1000000/Table1[[#This Row],[Population 2019                 ]]</f>
        <v>3532.3344236649364</v>
      </c>
      <c r="AB549" s="7">
        <v>48.200341999999999</v>
      </c>
      <c r="AC549" s="6">
        <f>Table1[[#This Row],[Total (HRK million)                                   ]]*1000000/Table1[[#This Row],[Population 2019                 ]]</f>
        <v>3427.458010381853</v>
      </c>
      <c r="AD549" s="7">
        <f>Table1[[#This Row],[Total (HRK million)                     ]]-Table1[[#This Row],[Total (HRK million)                                   ]]</f>
        <v>1.4748769999999993</v>
      </c>
      <c r="AE549" s="8">
        <f>Table1[[#This Row],[Total (HRK million)                       ]]*1000000/Table1[[#This Row],[Population 2019                 ]]</f>
        <v>104.87641328308322</v>
      </c>
      <c r="AF549" s="6">
        <v>14108</v>
      </c>
      <c r="AG549" s="7">
        <v>47.315475999999997</v>
      </c>
      <c r="AH549" s="6">
        <f>Table1[[#This Row],[Total (HRK million)                                 ]]*1000000/Table1[[#This Row],[Population 2018]]</f>
        <v>3353.8046498440599</v>
      </c>
      <c r="AI549" s="7">
        <v>42.398060000000001</v>
      </c>
      <c r="AJ549" s="6">
        <f>Table1[[#This Row],[Total (HRK million)                                     ]]*1000000/Table1[[#This Row],[Population 2018]]</f>
        <v>3005.2495038276156</v>
      </c>
      <c r="AK549" s="7">
        <f>Table1[[#This Row],[Total (HRK million)                                 ]]-Table1[[#This Row],[Total (HRK million)                                     ]]</f>
        <v>4.9174159999999958</v>
      </c>
      <c r="AL549" s="8">
        <f>Table1[[#This Row],[Total (HRK million)                                      ]]*1000000/Table1[[#This Row],[Population 2018]]</f>
        <v>348.55514601644427</v>
      </c>
      <c r="AM549" s="9">
        <v>14146</v>
      </c>
      <c r="AN549" s="10">
        <v>31.037338999999999</v>
      </c>
      <c r="AO549" s="11">
        <f>Table1[[#This Row],[Total (HRK million)                                         ]]*1000000/Table1[[#This Row],[Population 2017               ]]</f>
        <v>2194.0717517319385</v>
      </c>
      <c r="AP549" s="10">
        <v>31.245749</v>
      </c>
      <c r="AQ549" s="11">
        <f>Table1[[#This Row],[Total (HRK million)                                          ]]*1000000/Table1[[#This Row],[Population 2017               ]]</f>
        <v>2208.8045383854092</v>
      </c>
      <c r="AR549" s="10">
        <f>Table1[[#This Row],[Total (HRK million)                                         ]]-Table1[[#This Row],[Total (HRK million)                                          ]]</f>
        <v>-0.20841000000000065</v>
      </c>
      <c r="AS549" s="11">
        <f>Table1[[#This Row],[Total (HRK million)                                                  ]]*1000000/Table1[[#This Row],[Population 2017               ]]</f>
        <v>-14.732786653470992</v>
      </c>
      <c r="AT549" s="45">
        <v>14341</v>
      </c>
      <c r="AU549" s="46">
        <v>33.735809000000003</v>
      </c>
      <c r="AV549" s="13">
        <f>Table1[[#This Row],[Total (HRK million)                                ]]*1000000/Table1[[#This Row],[Population 2016]]</f>
        <v>2352.4028310438603</v>
      </c>
      <c r="AW549" s="46">
        <v>31.009381999999999</v>
      </c>
      <c r="AX549" s="13">
        <f>Table1[[#This Row],[Total (HRK million)                                                        ]]*1000000/Table1[[#This Row],[Population 2016]]</f>
        <v>2162.2886827975735</v>
      </c>
      <c r="AY549" s="82">
        <f>Table1[[#This Row],[Total (HRK million)                                ]]-Table1[[#This Row],[Total (HRK million)                                                        ]]</f>
        <v>2.7264270000000046</v>
      </c>
      <c r="AZ549" s="13">
        <f>Table1[[#This Row],[Total (HRK million)                                                                      ]]*1000000/Table1[[#This Row],[Population 2016]]</f>
        <v>190.11414824628719</v>
      </c>
      <c r="BA549" s="68">
        <v>14523</v>
      </c>
      <c r="BB549" s="52">
        <v>33.846449999999997</v>
      </c>
      <c r="BC549" s="13">
        <f>Table1[[#This Row],[Total (HRK million)                                                           ]]*1000000/Table1[[#This Row],[Population 2015]]</f>
        <v>2330.5412104936995</v>
      </c>
      <c r="BD549" s="52">
        <v>30.874904999999998</v>
      </c>
      <c r="BE549" s="13">
        <f>Table1[[#This Row],[Total (HRK million) ]]*1000000/Table1[[#This Row],[Population 2015]]</f>
        <v>2125.9316256971701</v>
      </c>
      <c r="BF549" s="82">
        <f>Table1[[#This Row],[Total (HRK million)                                                           ]]-Table1[[#This Row],[Total (HRK million) ]]</f>
        <v>2.971544999999999</v>
      </c>
      <c r="BG549" s="13">
        <f>Table1[[#This Row],[Total (HRK million)     ]]*1000000/Table1[[#This Row],[Population 2015]]</f>
        <v>204.60958479652959</v>
      </c>
      <c r="BH549" s="68">
        <v>14685</v>
      </c>
      <c r="BI549" s="88">
        <v>34.439388999999998</v>
      </c>
      <c r="BJ549" s="12">
        <f>Table1[[#This Row],[Total (HRK million)                                  ]]*1000000/Table1[[#This Row],[Population 2014]]</f>
        <v>2345.2086482805585</v>
      </c>
      <c r="BK549" s="88">
        <v>34.493285999999998</v>
      </c>
      <c r="BL549" s="12">
        <f>Table1[[#This Row],[Total (HRK million)    ]]*1000000/Table1[[#This Row],[Population 2014]]</f>
        <v>2348.8788559754853</v>
      </c>
      <c r="BM549" s="88">
        <f>Table1[[#This Row],[Total (HRK million)                                  ]]-Table1[[#This Row],[Total (HRK million)    ]]</f>
        <v>-5.3896999999999196E-2</v>
      </c>
      <c r="BN549" s="12">
        <f>Table1[[#This Row],[Total (HRK million)      ]]*1000000/Table1[[#This Row],[Population 2014]]</f>
        <v>-3.670207694926741</v>
      </c>
      <c r="BO549" s="94">
        <v>4</v>
      </c>
      <c r="BP549" s="53">
        <v>5</v>
      </c>
      <c r="BQ549" s="55">
        <v>5</v>
      </c>
      <c r="BR549" s="26">
        <v>5</v>
      </c>
      <c r="BS549" s="13">
        <v>4</v>
      </c>
      <c r="BT549" s="13">
        <v>4</v>
      </c>
      <c r="BU549" s="13">
        <v>4</v>
      </c>
      <c r="BV549" s="13">
        <v>3</v>
      </c>
      <c r="BW549" s="56">
        <v>3</v>
      </c>
    </row>
    <row r="550" spans="1:75" x14ac:dyDescent="0.25">
      <c r="A550" s="14" t="s">
        <v>607</v>
      </c>
      <c r="B550" s="15" t="s">
        <v>669</v>
      </c>
      <c r="C550" s="15" t="s">
        <v>55</v>
      </c>
      <c r="D550" s="45">
        <v>3804</v>
      </c>
      <c r="E550" s="44">
        <v>24.83979094</v>
      </c>
      <c r="F550" s="40">
        <f>Table1[[#This Row],[Total (HRK million)]]*1000000/Table1[[#This Row],[Population 2022]]</f>
        <v>6529.9134963196639</v>
      </c>
      <c r="G550" s="44">
        <v>19.298615350000002</v>
      </c>
      <c r="H550" s="40">
        <f>Table1[[#This Row],[Total (HRK million)                ]]*1000000/Table1[[#This Row],[Population 2022]]</f>
        <v>5073.2427313354365</v>
      </c>
      <c r="I550" s="44">
        <v>5.5411755899999999</v>
      </c>
      <c r="J550" s="40">
        <f>Table1[[#This Row],[Total (HRK million)                           ]]*1000000/Table1[[#This Row],[Population 2022]]</f>
        <v>1456.6707649842272</v>
      </c>
      <c r="K550" s="45">
        <v>3876</v>
      </c>
      <c r="L550" s="44">
        <v>25.638777999999999</v>
      </c>
      <c r="M550" s="40">
        <f>Table1[[#This Row],[Total (HRK million)  ]]*1000000/Table1[[#This Row],[Population 2021]]</f>
        <v>6614.751805985552</v>
      </c>
      <c r="N550" s="44">
        <v>29.694534000000001</v>
      </c>
      <c r="O550" s="40">
        <f>Table1[[#This Row],[Total (HRK million)                 ]]*1000000/Table1[[#This Row],[Population 2021]]</f>
        <v>7661.1284829721362</v>
      </c>
      <c r="P550" s="44">
        <v>-4.0557560000000024</v>
      </c>
      <c r="Q550" s="40">
        <f>Table1[[#This Row],[Total (HRK million)                            ]]*1000000/Table1[[#This Row],[Population 2021]]</f>
        <v>-1046.3766769865847</v>
      </c>
      <c r="R550" s="64">
        <v>3974</v>
      </c>
      <c r="S550" s="35">
        <v>19.955463000000002</v>
      </c>
      <c r="T550" s="36">
        <f>Table1[[#This Row],[Total (HRK million)   ]]*1000000/Table1[[#This Row],[Population 2020]]</f>
        <v>5021.5055359838952</v>
      </c>
      <c r="U550" s="35">
        <v>21.814762000000002</v>
      </c>
      <c r="V550" s="36">
        <f>Table1[[#This Row],[Total (HRK million)                  ]]*1000000/Table1[[#This Row],[Population 2020]]</f>
        <v>5489.3714141922492</v>
      </c>
      <c r="W550" s="35">
        <f>Table1[[#This Row],[Total (HRK million)   ]]-Table1[[#This Row],[Total (HRK million)                  ]]</f>
        <v>-1.859299</v>
      </c>
      <c r="X550" s="36">
        <f>Table1[[#This Row],[Total (HRK million)                             ]]*1000000/Table1[[#This Row],[Population 2020]]</f>
        <v>-467.86587820835427</v>
      </c>
      <c r="Y550" s="68">
        <v>4063</v>
      </c>
      <c r="Z550" s="7">
        <v>26.185175000000001</v>
      </c>
      <c r="AA550" s="6">
        <f>Table1[[#This Row],[Total (HRK million)                     ]]*1000000/Table1[[#This Row],[Population 2019                 ]]</f>
        <v>6444.7883337435396</v>
      </c>
      <c r="AB550" s="7">
        <v>26.669018999999999</v>
      </c>
      <c r="AC550" s="6">
        <f>Table1[[#This Row],[Total (HRK million)                                   ]]*1000000/Table1[[#This Row],[Population 2019                 ]]</f>
        <v>6563.8737386167859</v>
      </c>
      <c r="AD550" s="7">
        <f>Table1[[#This Row],[Total (HRK million)                     ]]-Table1[[#This Row],[Total (HRK million)                                   ]]</f>
        <v>-0.48384399999999772</v>
      </c>
      <c r="AE550" s="8">
        <f>Table1[[#This Row],[Total (HRK million)                       ]]*1000000/Table1[[#This Row],[Population 2019                 ]]</f>
        <v>-119.08540487324581</v>
      </c>
      <c r="AF550" s="6">
        <v>4170</v>
      </c>
      <c r="AG550" s="7">
        <v>20.270142</v>
      </c>
      <c r="AH550" s="6">
        <f>Table1[[#This Row],[Total (HRK million)                                 ]]*1000000/Table1[[#This Row],[Population 2018]]</f>
        <v>4860.9453237410071</v>
      </c>
      <c r="AI550" s="7">
        <v>21.528509</v>
      </c>
      <c r="AJ550" s="6">
        <f>Table1[[#This Row],[Total (HRK million)                                     ]]*1000000/Table1[[#This Row],[Population 2018]]</f>
        <v>5162.7119904076735</v>
      </c>
      <c r="AK550" s="7">
        <f>Table1[[#This Row],[Total (HRK million)                                 ]]-Table1[[#This Row],[Total (HRK million)                                     ]]</f>
        <v>-1.2583669999999998</v>
      </c>
      <c r="AL550" s="8">
        <f>Table1[[#This Row],[Total (HRK million)                                      ]]*1000000/Table1[[#This Row],[Population 2018]]</f>
        <v>-301.76666666666659</v>
      </c>
      <c r="AM550" s="9">
        <v>4306</v>
      </c>
      <c r="AN550" s="10">
        <v>15.173061000000001</v>
      </c>
      <c r="AO550" s="11">
        <f>Table1[[#This Row],[Total (HRK million)                                         ]]*1000000/Table1[[#This Row],[Population 2017               ]]</f>
        <v>3523.7020436600092</v>
      </c>
      <c r="AP550" s="10">
        <v>15.535285</v>
      </c>
      <c r="AQ550" s="11">
        <f>Table1[[#This Row],[Total (HRK million)                                          ]]*1000000/Table1[[#This Row],[Population 2017               ]]</f>
        <v>3607.8228053878311</v>
      </c>
      <c r="AR550" s="10">
        <f>Table1[[#This Row],[Total (HRK million)                                         ]]-Table1[[#This Row],[Total (HRK million)                                          ]]</f>
        <v>-0.36222399999999944</v>
      </c>
      <c r="AS550" s="11">
        <f>Table1[[#This Row],[Total (HRK million)                                                  ]]*1000000/Table1[[#This Row],[Population 2017               ]]</f>
        <v>-84.120761727821503</v>
      </c>
      <c r="AT550" s="45">
        <v>4441</v>
      </c>
      <c r="AU550" s="46">
        <v>15.021945000000001</v>
      </c>
      <c r="AV550" s="13">
        <f>Table1[[#This Row],[Total (HRK million)                                ]]*1000000/Table1[[#This Row],[Population 2016]]</f>
        <v>3382.5591083089394</v>
      </c>
      <c r="AW550" s="46">
        <v>15.918055000000001</v>
      </c>
      <c r="AX550" s="13">
        <f>Table1[[#This Row],[Total (HRK million)                                                        ]]*1000000/Table1[[#This Row],[Population 2016]]</f>
        <v>3584.3402386849807</v>
      </c>
      <c r="AY550" s="82">
        <f>Table1[[#This Row],[Total (HRK million)                                ]]-Table1[[#This Row],[Total (HRK million)                                                        ]]</f>
        <v>-0.89611000000000018</v>
      </c>
      <c r="AZ550" s="13">
        <f>Table1[[#This Row],[Total (HRK million)                                                                      ]]*1000000/Table1[[#This Row],[Population 2016]]</f>
        <v>-201.78113037604149</v>
      </c>
      <c r="BA550" s="68">
        <v>4578</v>
      </c>
      <c r="BB550" s="52">
        <v>15.271635</v>
      </c>
      <c r="BC550" s="13">
        <f>Table1[[#This Row],[Total (HRK million)                                                           ]]*1000000/Table1[[#This Row],[Population 2015]]</f>
        <v>3335.8748361730013</v>
      </c>
      <c r="BD550" s="52">
        <v>15.497502000000001</v>
      </c>
      <c r="BE550" s="13">
        <f>Table1[[#This Row],[Total (HRK million) ]]*1000000/Table1[[#This Row],[Population 2015]]</f>
        <v>3385.2123197903015</v>
      </c>
      <c r="BF550" s="82">
        <f>Table1[[#This Row],[Total (HRK million)                                                           ]]-Table1[[#This Row],[Total (HRK million) ]]</f>
        <v>-0.22586700000000093</v>
      </c>
      <c r="BG550" s="13">
        <f>Table1[[#This Row],[Total (HRK million)     ]]*1000000/Table1[[#This Row],[Population 2015]]</f>
        <v>-49.337483617300336</v>
      </c>
      <c r="BH550" s="68">
        <v>4714</v>
      </c>
      <c r="BI550" s="88">
        <v>18.235258999999999</v>
      </c>
      <c r="BJ550" s="12">
        <f>Table1[[#This Row],[Total (HRK million)                                  ]]*1000000/Table1[[#This Row],[Population 2014]]</f>
        <v>3868.3196860415783</v>
      </c>
      <c r="BK550" s="88">
        <v>16.687601000000001</v>
      </c>
      <c r="BL550" s="12">
        <f>Table1[[#This Row],[Total (HRK million)    ]]*1000000/Table1[[#This Row],[Population 2014]]</f>
        <v>3540.0086974968181</v>
      </c>
      <c r="BM550" s="88">
        <f>Table1[[#This Row],[Total (HRK million)                                  ]]-Table1[[#This Row],[Total (HRK million)    ]]</f>
        <v>1.5476579999999984</v>
      </c>
      <c r="BN550" s="12">
        <f>Table1[[#This Row],[Total (HRK million)      ]]*1000000/Table1[[#This Row],[Population 2014]]</f>
        <v>328.31098854475994</v>
      </c>
      <c r="BO550" s="94">
        <v>5</v>
      </c>
      <c r="BP550" s="53">
        <v>5</v>
      </c>
      <c r="BQ550" s="55">
        <v>5</v>
      </c>
      <c r="BR550" s="26">
        <v>5</v>
      </c>
      <c r="BS550" s="13">
        <v>5</v>
      </c>
      <c r="BT550" s="13">
        <v>5</v>
      </c>
      <c r="BU550" s="13">
        <v>5</v>
      </c>
      <c r="BV550" s="13">
        <v>3</v>
      </c>
      <c r="BW550" s="56">
        <v>1</v>
      </c>
    </row>
    <row r="551" spans="1:75" x14ac:dyDescent="0.25">
      <c r="A551" s="14" t="s">
        <v>607</v>
      </c>
      <c r="B551" s="15" t="s">
        <v>660</v>
      </c>
      <c r="C551" s="15" t="s">
        <v>107</v>
      </c>
      <c r="D551" s="45">
        <v>5661</v>
      </c>
      <c r="E551" s="44">
        <v>23.4406754</v>
      </c>
      <c r="F551" s="40">
        <f>Table1[[#This Row],[Total (HRK million)]]*1000000/Table1[[#This Row],[Population 2022]]</f>
        <v>4140.7305069775657</v>
      </c>
      <c r="G551" s="44">
        <v>23.570426469999997</v>
      </c>
      <c r="H551" s="40">
        <f>Table1[[#This Row],[Total (HRK million)                ]]*1000000/Table1[[#This Row],[Population 2022]]</f>
        <v>4163.6506747924395</v>
      </c>
      <c r="I551" s="44">
        <v>-0.1297510700000003</v>
      </c>
      <c r="J551" s="40">
        <f>Table1[[#This Row],[Total (HRK million)                           ]]*1000000/Table1[[#This Row],[Population 2022]]</f>
        <v>-22.92016781487375</v>
      </c>
      <c r="K551" s="45">
        <v>5698</v>
      </c>
      <c r="L551" s="44">
        <v>24.664223</v>
      </c>
      <c r="M551" s="40">
        <f>Table1[[#This Row],[Total (HRK million)  ]]*1000000/Table1[[#This Row],[Population 2021]]</f>
        <v>4328.5754650754652</v>
      </c>
      <c r="N551" s="44">
        <v>24.221271999999999</v>
      </c>
      <c r="O551" s="40">
        <f>Table1[[#This Row],[Total (HRK million)                 ]]*1000000/Table1[[#This Row],[Population 2021]]</f>
        <v>4250.8374868374867</v>
      </c>
      <c r="P551" s="44">
        <v>0.44295100000000076</v>
      </c>
      <c r="Q551" s="40">
        <f>Table1[[#This Row],[Total (HRK million)                            ]]*1000000/Table1[[#This Row],[Population 2021]]</f>
        <v>77.737978237978368</v>
      </c>
      <c r="R551" s="64">
        <v>5489</v>
      </c>
      <c r="S551" s="35">
        <v>26.072772000000001</v>
      </c>
      <c r="T551" s="36">
        <f>Table1[[#This Row],[Total (HRK million)   ]]*1000000/Table1[[#This Row],[Population 2020]]</f>
        <v>4750.0040080160325</v>
      </c>
      <c r="U551" s="35">
        <v>27.900959</v>
      </c>
      <c r="V551" s="36">
        <f>Table1[[#This Row],[Total (HRK million)                  ]]*1000000/Table1[[#This Row],[Population 2020]]</f>
        <v>5083.0677719074511</v>
      </c>
      <c r="W551" s="35">
        <f>Table1[[#This Row],[Total (HRK million)   ]]-Table1[[#This Row],[Total (HRK million)                  ]]</f>
        <v>-1.8281869999999998</v>
      </c>
      <c r="X551" s="36">
        <f>Table1[[#This Row],[Total (HRK million)                             ]]*1000000/Table1[[#This Row],[Population 2020]]</f>
        <v>-333.06376389141917</v>
      </c>
      <c r="Y551" s="68">
        <v>5570</v>
      </c>
      <c r="Z551" s="7">
        <v>28.840108000000001</v>
      </c>
      <c r="AA551" s="6">
        <f>Table1[[#This Row],[Total (HRK million)                     ]]*1000000/Table1[[#This Row],[Population 2019                 ]]</f>
        <v>5177.7572710951526</v>
      </c>
      <c r="AB551" s="7">
        <v>25.025590000000001</v>
      </c>
      <c r="AC551" s="6">
        <f>Table1[[#This Row],[Total (HRK million)                                   ]]*1000000/Table1[[#This Row],[Population 2019                 ]]</f>
        <v>4492.9245960502694</v>
      </c>
      <c r="AD551" s="7">
        <f>Table1[[#This Row],[Total (HRK million)                     ]]-Table1[[#This Row],[Total (HRK million)                                   ]]</f>
        <v>3.8145179999999996</v>
      </c>
      <c r="AE551" s="8">
        <f>Table1[[#This Row],[Total (HRK million)                       ]]*1000000/Table1[[#This Row],[Population 2019                 ]]</f>
        <v>684.83267504488322</v>
      </c>
      <c r="AF551" s="6">
        <v>5596</v>
      </c>
      <c r="AG551" s="7">
        <v>25.710877</v>
      </c>
      <c r="AH551" s="6">
        <f>Table1[[#This Row],[Total (HRK million)                                 ]]*1000000/Table1[[#This Row],[Population 2018]]</f>
        <v>4594.5098284488922</v>
      </c>
      <c r="AI551" s="7">
        <v>30.807237000000001</v>
      </c>
      <c r="AJ551" s="6">
        <f>Table1[[#This Row],[Total (HRK million)                                     ]]*1000000/Table1[[#This Row],[Population 2018]]</f>
        <v>5505.2246247319517</v>
      </c>
      <c r="AK551" s="7">
        <f>Table1[[#This Row],[Total (HRK million)                                 ]]-Table1[[#This Row],[Total (HRK million)                                     ]]</f>
        <v>-5.0963600000000007</v>
      </c>
      <c r="AL551" s="8">
        <f>Table1[[#This Row],[Total (HRK million)                                      ]]*1000000/Table1[[#This Row],[Population 2018]]</f>
        <v>-910.71479628305951</v>
      </c>
      <c r="AM551" s="9">
        <v>5623</v>
      </c>
      <c r="AN551" s="10">
        <v>16.895531999999999</v>
      </c>
      <c r="AO551" s="11">
        <f>Table1[[#This Row],[Total (HRK million)                                         ]]*1000000/Table1[[#This Row],[Population 2017               ]]</f>
        <v>3004.7184776809531</v>
      </c>
      <c r="AP551" s="10">
        <v>16.737278</v>
      </c>
      <c r="AQ551" s="11">
        <f>Table1[[#This Row],[Total (HRK million)                                          ]]*1000000/Table1[[#This Row],[Population 2017               ]]</f>
        <v>2976.5744264627424</v>
      </c>
      <c r="AR551" s="10">
        <f>Table1[[#This Row],[Total (HRK million)                                         ]]-Table1[[#This Row],[Total (HRK million)                                          ]]</f>
        <v>0.15825399999999945</v>
      </c>
      <c r="AS551" s="11">
        <f>Table1[[#This Row],[Total (HRK million)                                                  ]]*1000000/Table1[[#This Row],[Population 2017               ]]</f>
        <v>28.144051218210819</v>
      </c>
      <c r="AT551" s="45">
        <v>5754</v>
      </c>
      <c r="AU551" s="46">
        <v>15.143011</v>
      </c>
      <c r="AV551" s="13">
        <f>Table1[[#This Row],[Total (HRK million)                                ]]*1000000/Table1[[#This Row],[Population 2016]]</f>
        <v>2631.7363573166494</v>
      </c>
      <c r="AW551" s="46">
        <v>15.199909</v>
      </c>
      <c r="AX551" s="13">
        <f>Table1[[#This Row],[Total (HRK million)                                                        ]]*1000000/Table1[[#This Row],[Population 2016]]</f>
        <v>2641.6247827598195</v>
      </c>
      <c r="AY551" s="82">
        <f>Table1[[#This Row],[Total (HRK million)                                ]]-Table1[[#This Row],[Total (HRK million)                                                        ]]</f>
        <v>-5.6898000000000337E-2</v>
      </c>
      <c r="AZ551" s="13">
        <f>Table1[[#This Row],[Total (HRK million)                                                                      ]]*1000000/Table1[[#This Row],[Population 2016]]</f>
        <v>-9.8884254431700267</v>
      </c>
      <c r="BA551" s="68">
        <v>5911</v>
      </c>
      <c r="BB551" s="52">
        <v>13.052605</v>
      </c>
      <c r="BC551" s="13">
        <f>Table1[[#This Row],[Total (HRK million)                                                           ]]*1000000/Table1[[#This Row],[Population 2015]]</f>
        <v>2208.1889697174761</v>
      </c>
      <c r="BD551" s="52">
        <v>14.412967</v>
      </c>
      <c r="BE551" s="13">
        <f>Table1[[#This Row],[Total (HRK million) ]]*1000000/Table1[[#This Row],[Population 2015]]</f>
        <v>2438.3297242429371</v>
      </c>
      <c r="BF551" s="82">
        <f>Table1[[#This Row],[Total (HRK million)                                                           ]]-Table1[[#This Row],[Total (HRK million) ]]</f>
        <v>-1.3603620000000003</v>
      </c>
      <c r="BG551" s="13">
        <f>Table1[[#This Row],[Total (HRK million)     ]]*1000000/Table1[[#This Row],[Population 2015]]</f>
        <v>-230.14075452546103</v>
      </c>
      <c r="BH551" s="68">
        <v>6040</v>
      </c>
      <c r="BI551" s="88">
        <v>16.312892000000002</v>
      </c>
      <c r="BJ551" s="12">
        <f>Table1[[#This Row],[Total (HRK million)                                  ]]*1000000/Table1[[#This Row],[Population 2014]]</f>
        <v>2700.8099337748349</v>
      </c>
      <c r="BK551" s="88">
        <v>18.855497</v>
      </c>
      <c r="BL551" s="12">
        <f>Table1[[#This Row],[Total (HRK million)    ]]*1000000/Table1[[#This Row],[Population 2014]]</f>
        <v>3121.7710264900661</v>
      </c>
      <c r="BM551" s="88">
        <f>Table1[[#This Row],[Total (HRK million)                                  ]]-Table1[[#This Row],[Total (HRK million)    ]]</f>
        <v>-2.5426049999999982</v>
      </c>
      <c r="BN551" s="12">
        <f>Table1[[#This Row],[Total (HRK million)      ]]*1000000/Table1[[#This Row],[Population 2014]]</f>
        <v>-420.96109271523147</v>
      </c>
      <c r="BO551" s="94">
        <v>5</v>
      </c>
      <c r="BP551" s="53">
        <v>5</v>
      </c>
      <c r="BQ551" s="55">
        <v>5</v>
      </c>
      <c r="BR551" s="26">
        <v>5</v>
      </c>
      <c r="BS551" s="13">
        <v>5</v>
      </c>
      <c r="BT551" s="13">
        <v>1</v>
      </c>
      <c r="BU551" s="13">
        <v>0</v>
      </c>
      <c r="BV551" s="13">
        <v>0</v>
      </c>
      <c r="BW551" s="56">
        <v>0</v>
      </c>
    </row>
    <row r="552" spans="1:75" x14ac:dyDescent="0.25">
      <c r="A552" s="14" t="s">
        <v>608</v>
      </c>
      <c r="B552" s="15" t="s">
        <v>675</v>
      </c>
      <c r="C552" s="15" t="s">
        <v>312</v>
      </c>
      <c r="D552" s="48">
        <v>680</v>
      </c>
      <c r="E552" s="44">
        <v>7.6272071499999994</v>
      </c>
      <c r="F552" s="40">
        <f>Table1[[#This Row],[Total (HRK million)]]*1000000/Table1[[#This Row],[Population 2022]]</f>
        <v>11216.481102941176</v>
      </c>
      <c r="G552" s="44">
        <v>8.1731610200000002</v>
      </c>
      <c r="H552" s="40">
        <f>Table1[[#This Row],[Total (HRK million)                ]]*1000000/Table1[[#This Row],[Population 2022]]</f>
        <v>12019.354441176471</v>
      </c>
      <c r="I552" s="44">
        <v>-0.54595387000000106</v>
      </c>
      <c r="J552" s="40">
        <f>Table1[[#This Row],[Total (HRK million)                           ]]*1000000/Table1[[#This Row],[Population 2022]]</f>
        <v>-802.87333823529571</v>
      </c>
      <c r="K552" s="48">
        <v>653</v>
      </c>
      <c r="L552" s="44">
        <v>7.3888499999999997</v>
      </c>
      <c r="M552" s="40">
        <f>Table1[[#This Row],[Total (HRK million)  ]]*1000000/Table1[[#This Row],[Population 2021]]</f>
        <v>11315.237366003063</v>
      </c>
      <c r="N552" s="44">
        <v>9.8481199999999998</v>
      </c>
      <c r="O552" s="40">
        <f>Table1[[#This Row],[Total (HRK million)                 ]]*1000000/Table1[[#This Row],[Population 2021]]</f>
        <v>15081.34762633997</v>
      </c>
      <c r="P552" s="44">
        <v>-2.4592700000000001</v>
      </c>
      <c r="Q552" s="40">
        <f>Table1[[#This Row],[Total (HRK million)                            ]]*1000000/Table1[[#This Row],[Population 2021]]</f>
        <v>-3766.1102603369068</v>
      </c>
      <c r="R552" s="64">
        <v>976</v>
      </c>
      <c r="S552" s="35">
        <v>9.9085920000000005</v>
      </c>
      <c r="T552" s="36">
        <f>Table1[[#This Row],[Total (HRK million)   ]]*1000000/Table1[[#This Row],[Population 2020]]</f>
        <v>10152.245901639344</v>
      </c>
      <c r="U552" s="35">
        <v>11.600773999999999</v>
      </c>
      <c r="V552" s="36">
        <f>Table1[[#This Row],[Total (HRK million)                  ]]*1000000/Table1[[#This Row],[Population 2020]]</f>
        <v>11886.038934426229</v>
      </c>
      <c r="W552" s="35">
        <f>Table1[[#This Row],[Total (HRK million)   ]]-Table1[[#This Row],[Total (HRK million)                  ]]</f>
        <v>-1.692181999999999</v>
      </c>
      <c r="X552" s="36">
        <f>Table1[[#This Row],[Total (HRK million)                             ]]*1000000/Table1[[#This Row],[Population 2020]]</f>
        <v>-1733.7930327868844</v>
      </c>
      <c r="Y552" s="68">
        <v>982</v>
      </c>
      <c r="Z552" s="7">
        <v>10.789412</v>
      </c>
      <c r="AA552" s="6">
        <f>Table1[[#This Row],[Total (HRK million)                     ]]*1000000/Table1[[#This Row],[Population 2019                 ]]</f>
        <v>10987.181262729124</v>
      </c>
      <c r="AB552" s="7">
        <v>7.8104079999999998</v>
      </c>
      <c r="AC552" s="6">
        <f>Table1[[#This Row],[Total (HRK million)                                   ]]*1000000/Table1[[#This Row],[Population 2019                 ]]</f>
        <v>7953.5723014256619</v>
      </c>
      <c r="AD552" s="7">
        <f>Table1[[#This Row],[Total (HRK million)                     ]]-Table1[[#This Row],[Total (HRK million)                                   ]]</f>
        <v>2.9790040000000007</v>
      </c>
      <c r="AE552" s="8">
        <f>Table1[[#This Row],[Total (HRK million)                       ]]*1000000/Table1[[#This Row],[Population 2019                 ]]</f>
        <v>3033.6089613034628</v>
      </c>
      <c r="AF552" s="6">
        <v>1001</v>
      </c>
      <c r="AG552" s="7">
        <v>8.3173300000000001</v>
      </c>
      <c r="AH552" s="6">
        <f>Table1[[#This Row],[Total (HRK million)                                 ]]*1000000/Table1[[#This Row],[Population 2018]]</f>
        <v>8309.0209790209792</v>
      </c>
      <c r="AI552" s="7">
        <v>8.0021679999999993</v>
      </c>
      <c r="AJ552" s="6">
        <f>Table1[[#This Row],[Total (HRK million)                                     ]]*1000000/Table1[[#This Row],[Population 2018]]</f>
        <v>7994.1738261738255</v>
      </c>
      <c r="AK552" s="7">
        <f>Table1[[#This Row],[Total (HRK million)                                 ]]-Table1[[#This Row],[Total (HRK million)                                     ]]</f>
        <v>0.31516200000000083</v>
      </c>
      <c r="AL552" s="8">
        <f>Table1[[#This Row],[Total (HRK million)                                      ]]*1000000/Table1[[#This Row],[Population 2018]]</f>
        <v>314.84715284715367</v>
      </c>
      <c r="AM552" s="9">
        <v>1018</v>
      </c>
      <c r="AN552" s="10">
        <v>7.5907039999999997</v>
      </c>
      <c r="AO552" s="11">
        <f>Table1[[#This Row],[Total (HRK million)                                         ]]*1000000/Table1[[#This Row],[Population 2017               ]]</f>
        <v>7456.487229862475</v>
      </c>
      <c r="AP552" s="10">
        <v>6.3238469999999998</v>
      </c>
      <c r="AQ552" s="11">
        <f>Table1[[#This Row],[Total (HRK million)                                          ]]*1000000/Table1[[#This Row],[Population 2017               ]]</f>
        <v>6212.0304518664043</v>
      </c>
      <c r="AR552" s="10">
        <f>Table1[[#This Row],[Total (HRK million)                                         ]]-Table1[[#This Row],[Total (HRK million)                                          ]]</f>
        <v>1.2668569999999999</v>
      </c>
      <c r="AS552" s="11">
        <f>Table1[[#This Row],[Total (HRK million)                                                  ]]*1000000/Table1[[#This Row],[Population 2017               ]]</f>
        <v>1244.4567779960707</v>
      </c>
      <c r="AT552" s="45">
        <v>1088</v>
      </c>
      <c r="AU552" s="46">
        <v>6.762689</v>
      </c>
      <c r="AV552" s="13">
        <f>Table1[[#This Row],[Total (HRK million)                                ]]*1000000/Table1[[#This Row],[Population 2016]]</f>
        <v>6215.7068014705883</v>
      </c>
      <c r="AW552" s="46">
        <v>5.8595379999999997</v>
      </c>
      <c r="AX552" s="13">
        <f>Table1[[#This Row],[Total (HRK million)                                                        ]]*1000000/Table1[[#This Row],[Population 2016]]</f>
        <v>5385.6047794117649</v>
      </c>
      <c r="AY552" s="82">
        <f>Table1[[#This Row],[Total (HRK million)                                ]]-Table1[[#This Row],[Total (HRK million)                                                        ]]</f>
        <v>0.90315100000000026</v>
      </c>
      <c r="AZ552" s="13">
        <f>Table1[[#This Row],[Total (HRK million)                                                                      ]]*1000000/Table1[[#This Row],[Population 2016]]</f>
        <v>830.10202205882376</v>
      </c>
      <c r="BA552" s="68">
        <v>1130</v>
      </c>
      <c r="BB552" s="52">
        <v>3.0861900000000002</v>
      </c>
      <c r="BC552" s="13">
        <f>Table1[[#This Row],[Total (HRK million)                                                           ]]*1000000/Table1[[#This Row],[Population 2015]]</f>
        <v>2731.141592920354</v>
      </c>
      <c r="BD552" s="52">
        <v>3.492794</v>
      </c>
      <c r="BE552" s="13">
        <f>Table1[[#This Row],[Total (HRK million) ]]*1000000/Table1[[#This Row],[Population 2015]]</f>
        <v>3090.9681415929203</v>
      </c>
      <c r="BF552" s="82">
        <f>Table1[[#This Row],[Total (HRK million)                                                           ]]-Table1[[#This Row],[Total (HRK million) ]]</f>
        <v>-0.40660399999999974</v>
      </c>
      <c r="BG552" s="13">
        <f>Table1[[#This Row],[Total (HRK million)     ]]*1000000/Table1[[#This Row],[Population 2015]]</f>
        <v>-359.82654867256616</v>
      </c>
      <c r="BH552" s="68">
        <v>1168</v>
      </c>
      <c r="BI552" s="88">
        <v>3.7054420000000001</v>
      </c>
      <c r="BJ552" s="12">
        <f>Table1[[#This Row],[Total (HRK million)                                  ]]*1000000/Table1[[#This Row],[Population 2014]]</f>
        <v>3172.4674657534247</v>
      </c>
      <c r="BK552" s="88">
        <v>4.1187630000000004</v>
      </c>
      <c r="BL552" s="12">
        <f>Table1[[#This Row],[Total (HRK million)    ]]*1000000/Table1[[#This Row],[Population 2014]]</f>
        <v>3526.3381849315074</v>
      </c>
      <c r="BM552" s="88">
        <f>Table1[[#This Row],[Total (HRK million)                                  ]]-Table1[[#This Row],[Total (HRK million)    ]]</f>
        <v>-0.41332100000000027</v>
      </c>
      <c r="BN552" s="12">
        <f>Table1[[#This Row],[Total (HRK million)      ]]*1000000/Table1[[#This Row],[Population 2014]]</f>
        <v>-353.87071917808242</v>
      </c>
      <c r="BO552" s="94">
        <v>5</v>
      </c>
      <c r="BP552" s="53">
        <v>5</v>
      </c>
      <c r="BQ552" s="55">
        <v>4</v>
      </c>
      <c r="BR552" s="26">
        <v>4</v>
      </c>
      <c r="BS552" s="13">
        <v>3</v>
      </c>
      <c r="BT552" s="13">
        <v>3</v>
      </c>
      <c r="BU552" s="13">
        <v>4</v>
      </c>
      <c r="BV552" s="13">
        <v>2</v>
      </c>
      <c r="BW552" s="56">
        <v>3</v>
      </c>
    </row>
    <row r="553" spans="1:75" x14ac:dyDescent="0.25">
      <c r="A553" s="14" t="s">
        <v>607</v>
      </c>
      <c r="B553" s="15" t="s">
        <v>660</v>
      </c>
      <c r="C553" s="15" t="s">
        <v>108</v>
      </c>
      <c r="D553" s="45">
        <v>1699</v>
      </c>
      <c r="E553" s="44">
        <v>15.713715760000001</v>
      </c>
      <c r="F553" s="40">
        <f>Table1[[#This Row],[Total (HRK million)]]*1000000/Table1[[#This Row],[Population 2022]]</f>
        <v>9248.8026839317263</v>
      </c>
      <c r="G553" s="44">
        <v>12.98953275</v>
      </c>
      <c r="H553" s="40">
        <f>Table1[[#This Row],[Total (HRK million)                ]]*1000000/Table1[[#This Row],[Population 2022]]</f>
        <v>7645.3989111241908</v>
      </c>
      <c r="I553" s="44">
        <v>2.7241830100000017</v>
      </c>
      <c r="J553" s="40">
        <f>Table1[[#This Row],[Total (HRK million)                           ]]*1000000/Table1[[#This Row],[Population 2022]]</f>
        <v>1603.4037728075348</v>
      </c>
      <c r="K553" s="45">
        <v>1728</v>
      </c>
      <c r="L553" s="44">
        <v>20.625207</v>
      </c>
      <c r="M553" s="40">
        <f>Table1[[#This Row],[Total (HRK million)  ]]*1000000/Table1[[#This Row],[Population 2021]]</f>
        <v>11935.883680555555</v>
      </c>
      <c r="N553" s="44">
        <v>14.691208</v>
      </c>
      <c r="O553" s="40">
        <f>Table1[[#This Row],[Total (HRK million)                 ]]*1000000/Table1[[#This Row],[Population 2021]]</f>
        <v>8501.8564814814818</v>
      </c>
      <c r="P553" s="44">
        <v>5.933999</v>
      </c>
      <c r="Q553" s="40">
        <f>Table1[[#This Row],[Total (HRK million)                            ]]*1000000/Table1[[#This Row],[Population 2021]]</f>
        <v>3434.0271990740739</v>
      </c>
      <c r="R553" s="64">
        <v>1675</v>
      </c>
      <c r="S553" s="35">
        <v>14.098359</v>
      </c>
      <c r="T553" s="36">
        <f>Table1[[#This Row],[Total (HRK million)   ]]*1000000/Table1[[#This Row],[Population 2020]]</f>
        <v>8416.9307462686575</v>
      </c>
      <c r="U553" s="35">
        <v>31.792453999999999</v>
      </c>
      <c r="V553" s="36">
        <f>Table1[[#This Row],[Total (HRK million)                  ]]*1000000/Table1[[#This Row],[Population 2020]]</f>
        <v>18980.569552238805</v>
      </c>
      <c r="W553" s="35">
        <f>Table1[[#This Row],[Total (HRK million)   ]]-Table1[[#This Row],[Total (HRK million)                  ]]</f>
        <v>-17.694094999999997</v>
      </c>
      <c r="X553" s="36">
        <f>Table1[[#This Row],[Total (HRK million)                             ]]*1000000/Table1[[#This Row],[Population 2020]]</f>
        <v>-10563.638805970148</v>
      </c>
      <c r="Y553" s="68">
        <v>1714</v>
      </c>
      <c r="Z553" s="7">
        <v>27.953586000000001</v>
      </c>
      <c r="AA553" s="6">
        <f>Table1[[#This Row],[Total (HRK million)                     ]]*1000000/Table1[[#This Row],[Population 2019                 ]]</f>
        <v>16308.97666277713</v>
      </c>
      <c r="AB553" s="7">
        <v>22.685559000000001</v>
      </c>
      <c r="AC553" s="6">
        <f>Table1[[#This Row],[Total (HRK million)                                   ]]*1000000/Table1[[#This Row],[Population 2019                 ]]</f>
        <v>13235.448658109684</v>
      </c>
      <c r="AD553" s="7">
        <f>Table1[[#This Row],[Total (HRK million)                     ]]-Table1[[#This Row],[Total (HRK million)                                   ]]</f>
        <v>5.268027</v>
      </c>
      <c r="AE553" s="8">
        <f>Table1[[#This Row],[Total (HRK million)                       ]]*1000000/Table1[[#This Row],[Population 2019                 ]]</f>
        <v>3073.5280046674447</v>
      </c>
      <c r="AF553" s="6">
        <v>1761</v>
      </c>
      <c r="AG553" s="7">
        <v>13.756944000000001</v>
      </c>
      <c r="AH553" s="6">
        <f>Table1[[#This Row],[Total (HRK million)                                 ]]*1000000/Table1[[#This Row],[Population 2018]]</f>
        <v>7812.0068143100507</v>
      </c>
      <c r="AI553" s="7">
        <v>14.650141</v>
      </c>
      <c r="AJ553" s="6">
        <f>Table1[[#This Row],[Total (HRK million)                                     ]]*1000000/Table1[[#This Row],[Population 2018]]</f>
        <v>8319.2169222032935</v>
      </c>
      <c r="AK553" s="7">
        <f>Table1[[#This Row],[Total (HRK million)                                 ]]-Table1[[#This Row],[Total (HRK million)                                     ]]</f>
        <v>-0.89319699999999891</v>
      </c>
      <c r="AL553" s="8">
        <f>Table1[[#This Row],[Total (HRK million)                                      ]]*1000000/Table1[[#This Row],[Population 2018]]</f>
        <v>-507.21010789324185</v>
      </c>
      <c r="AM553" s="9">
        <v>1824</v>
      </c>
      <c r="AN553" s="10">
        <v>9.8239140000000003</v>
      </c>
      <c r="AO553" s="11">
        <f>Table1[[#This Row],[Total (HRK million)                                         ]]*1000000/Table1[[#This Row],[Population 2017               ]]</f>
        <v>5385.917763157895</v>
      </c>
      <c r="AP553" s="10">
        <v>9.7198619999999991</v>
      </c>
      <c r="AQ553" s="11">
        <f>Table1[[#This Row],[Total (HRK million)                                          ]]*1000000/Table1[[#This Row],[Population 2017               ]]</f>
        <v>5328.8717105263158</v>
      </c>
      <c r="AR553" s="10">
        <f>Table1[[#This Row],[Total (HRK million)                                         ]]-Table1[[#This Row],[Total (HRK million)                                          ]]</f>
        <v>0.10405200000000114</v>
      </c>
      <c r="AS553" s="11">
        <f>Table1[[#This Row],[Total (HRK million)                                                  ]]*1000000/Table1[[#This Row],[Population 2017               ]]</f>
        <v>57.046052631579578</v>
      </c>
      <c r="AT553" s="45">
        <v>1879</v>
      </c>
      <c r="AU553" s="46">
        <v>9.7879389999999997</v>
      </c>
      <c r="AV553" s="13">
        <f>Table1[[#This Row],[Total (HRK million)                                ]]*1000000/Table1[[#This Row],[Population 2016]]</f>
        <v>5209.1213411389035</v>
      </c>
      <c r="AW553" s="46">
        <v>9.6904260000000004</v>
      </c>
      <c r="AX553" s="13">
        <f>Table1[[#This Row],[Total (HRK million)                                                        ]]*1000000/Table1[[#This Row],[Population 2016]]</f>
        <v>5157.2251197445448</v>
      </c>
      <c r="AY553" s="82">
        <f>Table1[[#This Row],[Total (HRK million)                                ]]-Table1[[#This Row],[Total (HRK million)                                                        ]]</f>
        <v>9.7512999999999295E-2</v>
      </c>
      <c r="AZ553" s="13">
        <f>Table1[[#This Row],[Total (HRK million)                                                                      ]]*1000000/Table1[[#This Row],[Population 2016]]</f>
        <v>51.896221394358328</v>
      </c>
      <c r="BA553" s="68">
        <v>1930</v>
      </c>
      <c r="BB553" s="52">
        <v>14.427828</v>
      </c>
      <c r="BC553" s="13">
        <f>Table1[[#This Row],[Total (HRK million)                                                           ]]*1000000/Table1[[#This Row],[Population 2015]]</f>
        <v>7475.5585492227983</v>
      </c>
      <c r="BD553" s="52">
        <v>13.766419000000001</v>
      </c>
      <c r="BE553" s="13">
        <f>Table1[[#This Row],[Total (HRK million) ]]*1000000/Table1[[#This Row],[Population 2015]]</f>
        <v>7132.8595854922278</v>
      </c>
      <c r="BF553" s="82">
        <f>Table1[[#This Row],[Total (HRK million)                                                           ]]-Table1[[#This Row],[Total (HRK million) ]]</f>
        <v>0.66140899999999903</v>
      </c>
      <c r="BG553" s="13">
        <f>Table1[[#This Row],[Total (HRK million)     ]]*1000000/Table1[[#This Row],[Population 2015]]</f>
        <v>342.69896373056946</v>
      </c>
      <c r="BH553" s="68">
        <v>1864</v>
      </c>
      <c r="BI553" s="88">
        <v>22.785553</v>
      </c>
      <c r="BJ553" s="12">
        <f>Table1[[#This Row],[Total (HRK million)                                  ]]*1000000/Table1[[#This Row],[Population 2014]]</f>
        <v>12224.009120171673</v>
      </c>
      <c r="BK553" s="88">
        <v>22.21088</v>
      </c>
      <c r="BL553" s="12">
        <f>Table1[[#This Row],[Total (HRK million)    ]]*1000000/Table1[[#This Row],[Population 2014]]</f>
        <v>11915.708154506437</v>
      </c>
      <c r="BM553" s="88">
        <f>Table1[[#This Row],[Total (HRK million)                                  ]]-Table1[[#This Row],[Total (HRK million)    ]]</f>
        <v>0.57467300000000066</v>
      </c>
      <c r="BN553" s="12">
        <f>Table1[[#This Row],[Total (HRK million)      ]]*1000000/Table1[[#This Row],[Population 2014]]</f>
        <v>308.30096566523645</v>
      </c>
      <c r="BO553" s="94">
        <v>5</v>
      </c>
      <c r="BP553" s="53">
        <v>5</v>
      </c>
      <c r="BQ553" s="55">
        <v>4</v>
      </c>
      <c r="BR553" s="26">
        <v>3</v>
      </c>
      <c r="BS553" s="13">
        <v>4</v>
      </c>
      <c r="BT553" s="13">
        <v>5</v>
      </c>
      <c r="BU553" s="13">
        <v>3</v>
      </c>
      <c r="BV553" s="13">
        <v>1</v>
      </c>
      <c r="BW553" s="56">
        <v>1</v>
      </c>
    </row>
    <row r="554" spans="1:75" x14ac:dyDescent="0.25">
      <c r="A554" s="14" t="s">
        <v>608</v>
      </c>
      <c r="B554" s="15" t="s">
        <v>670</v>
      </c>
      <c r="C554" s="15" t="s">
        <v>356</v>
      </c>
      <c r="D554" s="45">
        <v>2712</v>
      </c>
      <c r="E554" s="44">
        <v>13.269662049999999</v>
      </c>
      <c r="F554" s="40">
        <f>Table1[[#This Row],[Total (HRK million)]]*1000000/Table1[[#This Row],[Population 2022]]</f>
        <v>4892.9432337758108</v>
      </c>
      <c r="G554" s="44">
        <v>13.66508108</v>
      </c>
      <c r="H554" s="40">
        <f>Table1[[#This Row],[Total (HRK million)                ]]*1000000/Table1[[#This Row],[Population 2022]]</f>
        <v>5038.7467109144545</v>
      </c>
      <c r="I554" s="44">
        <v>-0.39541903000000117</v>
      </c>
      <c r="J554" s="40">
        <f>Table1[[#This Row],[Total (HRK million)                           ]]*1000000/Table1[[#This Row],[Population 2022]]</f>
        <v>-145.8034771386435</v>
      </c>
      <c r="K554" s="45">
        <v>2818</v>
      </c>
      <c r="L554" s="44">
        <v>11.766306</v>
      </c>
      <c r="M554" s="40">
        <f>Table1[[#This Row],[Total (HRK million)  ]]*1000000/Table1[[#This Row],[Population 2021]]</f>
        <v>4175.4102200141942</v>
      </c>
      <c r="N554" s="44">
        <v>11.493188999999999</v>
      </c>
      <c r="O554" s="40">
        <f>Table1[[#This Row],[Total (HRK million)                 ]]*1000000/Table1[[#This Row],[Population 2021]]</f>
        <v>4078.4914833215048</v>
      </c>
      <c r="P554" s="44">
        <v>0.27311700000000094</v>
      </c>
      <c r="Q554" s="40">
        <f>Table1[[#This Row],[Total (HRK million)                            ]]*1000000/Table1[[#This Row],[Population 2021]]</f>
        <v>96.918736692690175</v>
      </c>
      <c r="R554" s="64">
        <v>2891</v>
      </c>
      <c r="S554" s="35">
        <v>9.6386649999999996</v>
      </c>
      <c r="T554" s="36">
        <f>Table1[[#This Row],[Total (HRK million)   ]]*1000000/Table1[[#This Row],[Population 2020]]</f>
        <v>3334.024558976133</v>
      </c>
      <c r="U554" s="35">
        <v>8.8739849999999993</v>
      </c>
      <c r="V554" s="36">
        <f>Table1[[#This Row],[Total (HRK million)                  ]]*1000000/Table1[[#This Row],[Population 2020]]</f>
        <v>3069.5209270148739</v>
      </c>
      <c r="W554" s="35">
        <f>Table1[[#This Row],[Total (HRK million)   ]]-Table1[[#This Row],[Total (HRK million)                  ]]</f>
        <v>0.76468000000000025</v>
      </c>
      <c r="X554" s="36">
        <f>Table1[[#This Row],[Total (HRK million)                             ]]*1000000/Table1[[#This Row],[Population 2020]]</f>
        <v>264.50363196125915</v>
      </c>
      <c r="Y554" s="68">
        <v>2938</v>
      </c>
      <c r="Z554" s="7">
        <v>9.8741389999999996</v>
      </c>
      <c r="AA554" s="6">
        <f>Table1[[#This Row],[Total (HRK million)                     ]]*1000000/Table1[[#This Row],[Population 2019                 ]]</f>
        <v>3360.8369639210346</v>
      </c>
      <c r="AB554" s="7">
        <v>9.3269129999999993</v>
      </c>
      <c r="AC554" s="6">
        <f>Table1[[#This Row],[Total (HRK million)                                   ]]*1000000/Table1[[#This Row],[Population 2019                 ]]</f>
        <v>3174.5789652825051</v>
      </c>
      <c r="AD554" s="7">
        <f>Table1[[#This Row],[Total (HRK million)                     ]]-Table1[[#This Row],[Total (HRK million)                                   ]]</f>
        <v>0.54722600000000021</v>
      </c>
      <c r="AE554" s="8">
        <f>Table1[[#This Row],[Total (HRK million)                       ]]*1000000/Table1[[#This Row],[Population 2019                 ]]</f>
        <v>186.2579986385297</v>
      </c>
      <c r="AF554" s="6">
        <v>3023</v>
      </c>
      <c r="AG554" s="7">
        <v>9.3702089999999991</v>
      </c>
      <c r="AH554" s="6">
        <f>Table1[[#This Row],[Total (HRK million)                                 ]]*1000000/Table1[[#This Row],[Population 2018]]</f>
        <v>3099.6391002315581</v>
      </c>
      <c r="AI554" s="7">
        <v>9.0004249999999999</v>
      </c>
      <c r="AJ554" s="6">
        <f>Table1[[#This Row],[Total (HRK million)                                     ]]*1000000/Table1[[#This Row],[Population 2018]]</f>
        <v>2977.3155805491233</v>
      </c>
      <c r="AK554" s="7">
        <f>Table1[[#This Row],[Total (HRK million)                                 ]]-Table1[[#This Row],[Total (HRK million)                                     ]]</f>
        <v>0.36978399999999922</v>
      </c>
      <c r="AL554" s="8">
        <f>Table1[[#This Row],[Total (HRK million)                                      ]]*1000000/Table1[[#This Row],[Population 2018]]</f>
        <v>122.32351968243442</v>
      </c>
      <c r="AM554" s="9">
        <v>3113</v>
      </c>
      <c r="AN554" s="10">
        <v>6.6930540000000001</v>
      </c>
      <c r="AO554" s="11">
        <f>Table1[[#This Row],[Total (HRK million)                                         ]]*1000000/Table1[[#This Row],[Population 2017               ]]</f>
        <v>2150.0334082878253</v>
      </c>
      <c r="AP554" s="10">
        <v>7.1703150000000004</v>
      </c>
      <c r="AQ554" s="11">
        <f>Table1[[#This Row],[Total (HRK million)                                          ]]*1000000/Table1[[#This Row],[Population 2017               ]]</f>
        <v>2303.3456472855764</v>
      </c>
      <c r="AR554" s="10">
        <f>Table1[[#This Row],[Total (HRK million)                                         ]]-Table1[[#This Row],[Total (HRK million)                                          ]]</f>
        <v>-0.47726100000000038</v>
      </c>
      <c r="AS554" s="11">
        <f>Table1[[#This Row],[Total (HRK million)                                                  ]]*1000000/Table1[[#This Row],[Population 2017               ]]</f>
        <v>-153.31223899775151</v>
      </c>
      <c r="AT554" s="45">
        <v>3188</v>
      </c>
      <c r="AU554" s="46">
        <v>6.1424240000000001</v>
      </c>
      <c r="AV554" s="13">
        <f>Table1[[#This Row],[Total (HRK million)                                ]]*1000000/Table1[[#This Row],[Population 2016]]</f>
        <v>1926.732747804266</v>
      </c>
      <c r="AW554" s="46">
        <v>5.9492750000000001</v>
      </c>
      <c r="AX554" s="13">
        <f>Table1[[#This Row],[Total (HRK million)                                                        ]]*1000000/Table1[[#This Row],[Population 2016]]</f>
        <v>1866.146486825596</v>
      </c>
      <c r="AY554" s="82">
        <f>Table1[[#This Row],[Total (HRK million)                                ]]-Table1[[#This Row],[Total (HRK million)                                                        ]]</f>
        <v>0.19314900000000002</v>
      </c>
      <c r="AZ554" s="13">
        <f>Table1[[#This Row],[Total (HRK million)                                                                      ]]*1000000/Table1[[#This Row],[Population 2016]]</f>
        <v>60.586260978670019</v>
      </c>
      <c r="BA554" s="68">
        <v>3293</v>
      </c>
      <c r="BB554" s="52">
        <v>5.7959630000000004</v>
      </c>
      <c r="BC554" s="13">
        <f>Table1[[#This Row],[Total (HRK million)                                                           ]]*1000000/Table1[[#This Row],[Population 2015]]</f>
        <v>1760.0859398724567</v>
      </c>
      <c r="BD554" s="52">
        <v>4.2355349999999996</v>
      </c>
      <c r="BE554" s="13">
        <f>Table1[[#This Row],[Total (HRK million) ]]*1000000/Table1[[#This Row],[Population 2015]]</f>
        <v>1286.2238080777406</v>
      </c>
      <c r="BF554" s="82">
        <f>Table1[[#This Row],[Total (HRK million)                                                           ]]-Table1[[#This Row],[Total (HRK million) ]]</f>
        <v>1.5604280000000008</v>
      </c>
      <c r="BG554" s="13">
        <f>Table1[[#This Row],[Total (HRK million)     ]]*1000000/Table1[[#This Row],[Population 2015]]</f>
        <v>473.86213179471628</v>
      </c>
      <c r="BH554" s="68">
        <v>3369</v>
      </c>
      <c r="BI554" s="88">
        <v>4.9278069999999996</v>
      </c>
      <c r="BJ554" s="12">
        <f>Table1[[#This Row],[Total (HRK million)                                  ]]*1000000/Table1[[#This Row],[Population 2014]]</f>
        <v>1462.6913030572871</v>
      </c>
      <c r="BK554" s="88">
        <v>4.8270390000000001</v>
      </c>
      <c r="BL554" s="12">
        <f>Table1[[#This Row],[Total (HRK million)    ]]*1000000/Table1[[#This Row],[Population 2014]]</f>
        <v>1432.7809439002672</v>
      </c>
      <c r="BM554" s="88">
        <f>Table1[[#This Row],[Total (HRK million)                                  ]]-Table1[[#This Row],[Total (HRK million)    ]]</f>
        <v>0.10076799999999952</v>
      </c>
      <c r="BN554" s="12">
        <f>Table1[[#This Row],[Total (HRK million)      ]]*1000000/Table1[[#This Row],[Population 2014]]</f>
        <v>29.910359157019744</v>
      </c>
      <c r="BO554" s="94">
        <v>5</v>
      </c>
      <c r="BP554" s="53">
        <v>5</v>
      </c>
      <c r="BQ554" s="55">
        <v>5</v>
      </c>
      <c r="BR554" s="26">
        <v>5</v>
      </c>
      <c r="BS554" s="13">
        <v>5</v>
      </c>
      <c r="BT554" s="13">
        <v>5</v>
      </c>
      <c r="BU554" s="13">
        <v>4</v>
      </c>
      <c r="BV554" s="13">
        <v>3</v>
      </c>
      <c r="BW554" s="56">
        <v>0</v>
      </c>
    </row>
    <row r="555" spans="1:75" x14ac:dyDescent="0.25">
      <c r="A555" s="14" t="s">
        <v>608</v>
      </c>
      <c r="B555" s="15" t="s">
        <v>671</v>
      </c>
      <c r="C555" s="41" t="s">
        <v>638</v>
      </c>
      <c r="D555" s="47">
        <v>1947</v>
      </c>
      <c r="E555" s="46">
        <v>31.886899069999998</v>
      </c>
      <c r="F555" s="36">
        <f>Table1[[#This Row],[Total (HRK million)]]*1000000/Table1[[#This Row],[Population 2022]]</f>
        <v>16377.452013353875</v>
      </c>
      <c r="G555" s="46">
        <v>22.928596519999999</v>
      </c>
      <c r="H555" s="36">
        <f>Table1[[#This Row],[Total (HRK million)                ]]*1000000/Table1[[#This Row],[Population 2022]]</f>
        <v>11776.372121212122</v>
      </c>
      <c r="I555" s="46">
        <v>8.9583025499999973</v>
      </c>
      <c r="J555" s="36">
        <f>Table1[[#This Row],[Total (HRK million)                           ]]*1000000/Table1[[#This Row],[Population 2022]]</f>
        <v>4601.0798921417554</v>
      </c>
      <c r="K555" s="47">
        <v>1923</v>
      </c>
      <c r="L555" s="46">
        <v>29.662472999999999</v>
      </c>
      <c r="M555" s="36">
        <f>Table1[[#This Row],[Total (HRK million)  ]]*1000000/Table1[[#This Row],[Population 2021]]</f>
        <v>15425.102964118565</v>
      </c>
      <c r="N555" s="46">
        <v>31.748123</v>
      </c>
      <c r="O555" s="36">
        <f>Table1[[#This Row],[Total (HRK million)                 ]]*1000000/Table1[[#This Row],[Population 2021]]</f>
        <v>16509.684347373895</v>
      </c>
      <c r="P555" s="46">
        <v>-2.0856500000000011</v>
      </c>
      <c r="Q555" s="36">
        <f>Table1[[#This Row],[Total (HRK million)                            ]]*1000000/Table1[[#This Row],[Population 2021]]</f>
        <v>-1084.5813832553308</v>
      </c>
      <c r="R555" s="64">
        <v>2153</v>
      </c>
      <c r="S555" s="35">
        <v>25.085296</v>
      </c>
      <c r="T555" s="36">
        <f>Table1[[#This Row],[Total (HRK million)   ]]*1000000/Table1[[#This Row],[Population 2020]]</f>
        <v>11651.321876451462</v>
      </c>
      <c r="U555" s="35">
        <v>26.140326000000002</v>
      </c>
      <c r="V555" s="36">
        <f>Table1[[#This Row],[Total (HRK million)                  ]]*1000000/Table1[[#This Row],[Population 2020]]</f>
        <v>12141.349744542498</v>
      </c>
      <c r="W555" s="35">
        <f>Table1[[#This Row],[Total (HRK million)   ]]-Table1[[#This Row],[Total (HRK million)                  ]]</f>
        <v>-1.0550300000000021</v>
      </c>
      <c r="X555" s="36">
        <f>Table1[[#This Row],[Total (HRK million)                             ]]*1000000/Table1[[#This Row],[Population 2020]]</f>
        <v>-490.02786809103674</v>
      </c>
      <c r="Y555" s="68">
        <v>2147</v>
      </c>
      <c r="Z555" s="7">
        <v>30.716156000000002</v>
      </c>
      <c r="AA555" s="6">
        <f>Table1[[#This Row],[Total (HRK million)                     ]]*1000000/Table1[[#This Row],[Population 2019                 ]]</f>
        <v>14306.546809501629</v>
      </c>
      <c r="AB555" s="7">
        <v>33.411396000000003</v>
      </c>
      <c r="AC555" s="6">
        <f>Table1[[#This Row],[Total (HRK million)                                   ]]*1000000/Table1[[#This Row],[Population 2019                 ]]</f>
        <v>15561.898462971591</v>
      </c>
      <c r="AD555" s="7">
        <f>Table1[[#This Row],[Total (HRK million)                     ]]-Table1[[#This Row],[Total (HRK million)                                   ]]</f>
        <v>-2.6952400000000019</v>
      </c>
      <c r="AE555" s="8">
        <f>Table1[[#This Row],[Total (HRK million)                       ]]*1000000/Table1[[#This Row],[Population 2019                 ]]</f>
        <v>-1255.351653469959</v>
      </c>
      <c r="AF555" s="6">
        <v>2129</v>
      </c>
      <c r="AG555" s="7">
        <v>34.579442999999998</v>
      </c>
      <c r="AH555" s="6">
        <f>Table1[[#This Row],[Total (HRK million)                                 ]]*1000000/Table1[[#This Row],[Population 2018]]</f>
        <v>16242.105683419446</v>
      </c>
      <c r="AI555" s="7">
        <v>25.956451999999999</v>
      </c>
      <c r="AJ555" s="6">
        <f>Table1[[#This Row],[Total (HRK million)                                     ]]*1000000/Table1[[#This Row],[Population 2018]]</f>
        <v>12191.851573508689</v>
      </c>
      <c r="AK555" s="7">
        <f>Table1[[#This Row],[Total (HRK million)                                 ]]-Table1[[#This Row],[Total (HRK million)                                     ]]</f>
        <v>8.622990999999999</v>
      </c>
      <c r="AL555" s="8">
        <f>Table1[[#This Row],[Total (HRK million)                                      ]]*1000000/Table1[[#This Row],[Population 2018]]</f>
        <v>4050.2541099107552</v>
      </c>
      <c r="AM555" s="9">
        <v>2123</v>
      </c>
      <c r="AN555" s="10">
        <v>21.062588000000002</v>
      </c>
      <c r="AO555" s="11">
        <f>Table1[[#This Row],[Total (HRK million)                                         ]]*1000000/Table1[[#This Row],[Population 2017               ]]</f>
        <v>9921.1436646255297</v>
      </c>
      <c r="AP555" s="10">
        <v>21.830936000000001</v>
      </c>
      <c r="AQ555" s="11">
        <f>Table1[[#This Row],[Total (HRK million)                                          ]]*1000000/Table1[[#This Row],[Population 2017               ]]</f>
        <v>10283.059821008008</v>
      </c>
      <c r="AR555" s="10">
        <f>Table1[[#This Row],[Total (HRK million)                                         ]]-Table1[[#This Row],[Total (HRK million)                                          ]]</f>
        <v>-0.76834799999999959</v>
      </c>
      <c r="AS555" s="11">
        <f>Table1[[#This Row],[Total (HRK million)                                                  ]]*1000000/Table1[[#This Row],[Population 2017               ]]</f>
        <v>-361.91615638247742</v>
      </c>
      <c r="AT555" s="45">
        <v>2149</v>
      </c>
      <c r="AU555" s="46">
        <v>21.087195000000001</v>
      </c>
      <c r="AV555" s="13">
        <f>Table1[[#This Row],[Total (HRK million)                                ]]*1000000/Table1[[#This Row],[Population 2016]]</f>
        <v>9812.5616565844575</v>
      </c>
      <c r="AW555" s="46">
        <v>20.804164</v>
      </c>
      <c r="AX555" s="13">
        <f>Table1[[#This Row],[Total (HRK million)                                                        ]]*1000000/Table1[[#This Row],[Population 2016]]</f>
        <v>9680.8580735225678</v>
      </c>
      <c r="AY555" s="82">
        <f>Table1[[#This Row],[Total (HRK million)                                ]]-Table1[[#This Row],[Total (HRK million)                                                        ]]</f>
        <v>0.28303100000000114</v>
      </c>
      <c r="AZ555" s="13">
        <f>Table1[[#This Row],[Total (HRK million)                                                                      ]]*1000000/Table1[[#This Row],[Population 2016]]</f>
        <v>131.70358306188979</v>
      </c>
      <c r="BA555" s="68">
        <v>2134</v>
      </c>
      <c r="BB555" s="52">
        <v>22.913777</v>
      </c>
      <c r="BC555" s="13">
        <f>Table1[[#This Row],[Total (HRK million)                                                           ]]*1000000/Table1[[#This Row],[Population 2015]]</f>
        <v>10737.477507029054</v>
      </c>
      <c r="BD555" s="52">
        <v>18.768297</v>
      </c>
      <c r="BE555" s="13">
        <f>Table1[[#This Row],[Total (HRK million) ]]*1000000/Table1[[#This Row],[Population 2015]]</f>
        <v>8794.8908153701959</v>
      </c>
      <c r="BF555" s="82">
        <f>Table1[[#This Row],[Total (HRK million)                                                           ]]-Table1[[#This Row],[Total (HRK million) ]]</f>
        <v>4.1454799999999992</v>
      </c>
      <c r="BG555" s="13">
        <f>Table1[[#This Row],[Total (HRK million)     ]]*1000000/Table1[[#This Row],[Population 2015]]</f>
        <v>1942.5866916588561</v>
      </c>
      <c r="BH555" s="68">
        <v>2160</v>
      </c>
      <c r="BI555" s="88">
        <v>19.468375999999999</v>
      </c>
      <c r="BJ555" s="12">
        <f>Table1[[#This Row],[Total (HRK million)                                  ]]*1000000/Table1[[#This Row],[Population 2014]]</f>
        <v>9013.1370370370369</v>
      </c>
      <c r="BK555" s="88">
        <v>18.494536</v>
      </c>
      <c r="BL555" s="12">
        <f>Table1[[#This Row],[Total (HRK million)    ]]*1000000/Table1[[#This Row],[Population 2014]]</f>
        <v>8562.2851851851847</v>
      </c>
      <c r="BM555" s="88">
        <f>Table1[[#This Row],[Total (HRK million)                                  ]]-Table1[[#This Row],[Total (HRK million)    ]]</f>
        <v>0.97383999999999915</v>
      </c>
      <c r="BN555" s="12">
        <f>Table1[[#This Row],[Total (HRK million)      ]]*1000000/Table1[[#This Row],[Population 2014]]</f>
        <v>450.85185185185145</v>
      </c>
      <c r="BO555" s="94">
        <v>4</v>
      </c>
      <c r="BP555" s="53">
        <v>3</v>
      </c>
      <c r="BQ555" s="55">
        <v>2</v>
      </c>
      <c r="BR555" s="26">
        <v>3</v>
      </c>
      <c r="BS555" s="13">
        <v>4</v>
      </c>
      <c r="BT555" s="13">
        <v>3</v>
      </c>
      <c r="BU555" s="13">
        <v>2</v>
      </c>
      <c r="BV555" s="13">
        <v>1</v>
      </c>
      <c r="BW555" s="56">
        <v>1</v>
      </c>
    </row>
    <row r="556" spans="1:75" x14ac:dyDescent="0.25">
      <c r="A556" s="14" t="s">
        <v>608</v>
      </c>
      <c r="B556" s="15" t="s">
        <v>75</v>
      </c>
      <c r="C556" s="15" t="s">
        <v>382</v>
      </c>
      <c r="D556" s="47">
        <v>2109</v>
      </c>
      <c r="E556" s="46">
        <v>18.217393219999998</v>
      </c>
      <c r="F556" s="36">
        <f>Table1[[#This Row],[Total (HRK million)]]*1000000/Table1[[#This Row],[Population 2022]]</f>
        <v>8637.9294547178761</v>
      </c>
      <c r="G556" s="46">
        <v>17.5393714</v>
      </c>
      <c r="H556" s="36">
        <f>Table1[[#This Row],[Total (HRK million)                ]]*1000000/Table1[[#This Row],[Population 2022]]</f>
        <v>8316.4397344713125</v>
      </c>
      <c r="I556" s="46">
        <v>0.67802182000000033</v>
      </c>
      <c r="J556" s="36">
        <f>Table1[[#This Row],[Total (HRK million)                           ]]*1000000/Table1[[#This Row],[Population 2022]]</f>
        <v>321.48972024656251</v>
      </c>
      <c r="K556" s="47">
        <v>2045</v>
      </c>
      <c r="L556" s="46">
        <v>15.742153999999999</v>
      </c>
      <c r="M556" s="36">
        <f>Table1[[#This Row],[Total (HRK million)  ]]*1000000/Table1[[#This Row],[Population 2021]]</f>
        <v>7697.8748166259165</v>
      </c>
      <c r="N556" s="46">
        <v>16.144777000000001</v>
      </c>
      <c r="O556" s="36">
        <f>Table1[[#This Row],[Total (HRK million)                 ]]*1000000/Table1[[#This Row],[Population 2021]]</f>
        <v>7894.7564792176045</v>
      </c>
      <c r="P556" s="46">
        <v>-0.40262300000000195</v>
      </c>
      <c r="Q556" s="36">
        <f>Table1[[#This Row],[Total (HRK million)                            ]]*1000000/Table1[[#This Row],[Population 2021]]</f>
        <v>-196.88166259168801</v>
      </c>
      <c r="R556" s="64">
        <v>2070</v>
      </c>
      <c r="S556" s="35">
        <v>12.85576</v>
      </c>
      <c r="T556" s="36">
        <f>Table1[[#This Row],[Total (HRK million)   ]]*1000000/Table1[[#This Row],[Population 2020]]</f>
        <v>6210.5120772946857</v>
      </c>
      <c r="U556" s="35">
        <v>13.315103000000001</v>
      </c>
      <c r="V556" s="36">
        <f>Table1[[#This Row],[Total (HRK million)                  ]]*1000000/Table1[[#This Row],[Population 2020]]</f>
        <v>6432.41690821256</v>
      </c>
      <c r="W556" s="35">
        <f>Table1[[#This Row],[Total (HRK million)   ]]-Table1[[#This Row],[Total (HRK million)                  ]]</f>
        <v>-0.4593430000000005</v>
      </c>
      <c r="X556" s="36">
        <f>Table1[[#This Row],[Total (HRK million)                             ]]*1000000/Table1[[#This Row],[Population 2020]]</f>
        <v>-221.90483091787465</v>
      </c>
      <c r="Y556" s="68">
        <v>2064</v>
      </c>
      <c r="Z556" s="7">
        <v>12.851475000000001</v>
      </c>
      <c r="AA556" s="6">
        <f>Table1[[#This Row],[Total (HRK million)                     ]]*1000000/Table1[[#This Row],[Population 2019                 ]]</f>
        <v>6226.4898255813951</v>
      </c>
      <c r="AB556" s="7">
        <v>10.730335</v>
      </c>
      <c r="AC556" s="6">
        <f>Table1[[#This Row],[Total (HRK million)                                   ]]*1000000/Table1[[#This Row],[Population 2019                 ]]</f>
        <v>5198.8057170542634</v>
      </c>
      <c r="AD556" s="7">
        <f>Table1[[#This Row],[Total (HRK million)                     ]]-Table1[[#This Row],[Total (HRK million)                                   ]]</f>
        <v>2.1211400000000005</v>
      </c>
      <c r="AE556" s="8">
        <f>Table1[[#This Row],[Total (HRK million)                       ]]*1000000/Table1[[#This Row],[Population 2019                 ]]</f>
        <v>1027.6841085271319</v>
      </c>
      <c r="AF556" s="6">
        <v>2066</v>
      </c>
      <c r="AG556" s="7">
        <v>12.028615</v>
      </c>
      <c r="AH556" s="6">
        <f>Table1[[#This Row],[Total (HRK million)                                 ]]*1000000/Table1[[#This Row],[Population 2018]]</f>
        <v>5822.1757018393027</v>
      </c>
      <c r="AI556" s="7">
        <v>14.908518000000001</v>
      </c>
      <c r="AJ556" s="6">
        <f>Table1[[#This Row],[Total (HRK million)                                     ]]*1000000/Table1[[#This Row],[Population 2018]]</f>
        <v>7216.1268151016457</v>
      </c>
      <c r="AK556" s="7">
        <f>Table1[[#This Row],[Total (HRK million)                                 ]]-Table1[[#This Row],[Total (HRK million)                                     ]]</f>
        <v>-2.8799030000000005</v>
      </c>
      <c r="AL556" s="8">
        <f>Table1[[#This Row],[Total (HRK million)                                      ]]*1000000/Table1[[#This Row],[Population 2018]]</f>
        <v>-1393.9511132623429</v>
      </c>
      <c r="AM556" s="9">
        <v>2059</v>
      </c>
      <c r="AN556" s="10">
        <v>10.464641</v>
      </c>
      <c r="AO556" s="11">
        <f>Table1[[#This Row],[Total (HRK million)                                         ]]*1000000/Table1[[#This Row],[Population 2017               ]]</f>
        <v>5082.3899951432732</v>
      </c>
      <c r="AP556" s="10">
        <v>9.057245</v>
      </c>
      <c r="AQ556" s="11">
        <f>Table1[[#This Row],[Total (HRK million)                                          ]]*1000000/Table1[[#This Row],[Population 2017               ]]</f>
        <v>4398.8562408936377</v>
      </c>
      <c r="AR556" s="10">
        <f>Table1[[#This Row],[Total (HRK million)                                         ]]-Table1[[#This Row],[Total (HRK million)                                          ]]</f>
        <v>1.4073960000000003</v>
      </c>
      <c r="AS556" s="11">
        <f>Table1[[#This Row],[Total (HRK million)                                                  ]]*1000000/Table1[[#This Row],[Population 2017               ]]</f>
        <v>683.53375424963588</v>
      </c>
      <c r="AT556" s="45">
        <v>2074</v>
      </c>
      <c r="AU556" s="46">
        <v>10.648244999999999</v>
      </c>
      <c r="AV556" s="13">
        <f>Table1[[#This Row],[Total (HRK million)                                ]]*1000000/Table1[[#This Row],[Population 2016]]</f>
        <v>5134.1586306653808</v>
      </c>
      <c r="AW556" s="46">
        <v>10.869339999999999</v>
      </c>
      <c r="AX556" s="13">
        <f>Table1[[#This Row],[Total (HRK million)                                                        ]]*1000000/Table1[[#This Row],[Population 2016]]</f>
        <v>5240.7618129218899</v>
      </c>
      <c r="AY556" s="82">
        <f>Table1[[#This Row],[Total (HRK million)                                ]]-Table1[[#This Row],[Total (HRK million)                                                        ]]</f>
        <v>-0.22109500000000004</v>
      </c>
      <c r="AZ556" s="13">
        <f>Table1[[#This Row],[Total (HRK million)                                                                      ]]*1000000/Table1[[#This Row],[Population 2016]]</f>
        <v>-106.60318225650917</v>
      </c>
      <c r="BA556" s="68">
        <v>2075</v>
      </c>
      <c r="BB556" s="52">
        <v>10.715064999999999</v>
      </c>
      <c r="BC556" s="13">
        <f>Table1[[#This Row],[Total (HRK million)                                                           ]]*1000000/Table1[[#This Row],[Population 2015]]</f>
        <v>5163.8867469879515</v>
      </c>
      <c r="BD556" s="52">
        <v>9.9707760000000007</v>
      </c>
      <c r="BE556" s="13">
        <f>Table1[[#This Row],[Total (HRK million) ]]*1000000/Table1[[#This Row],[Population 2015]]</f>
        <v>4805.1932530120484</v>
      </c>
      <c r="BF556" s="82">
        <f>Table1[[#This Row],[Total (HRK million)                                                           ]]-Table1[[#This Row],[Total (HRK million) ]]</f>
        <v>0.74428899999999842</v>
      </c>
      <c r="BG556" s="13">
        <f>Table1[[#This Row],[Total (HRK million)     ]]*1000000/Table1[[#This Row],[Population 2015]]</f>
        <v>358.69349397590281</v>
      </c>
      <c r="BH556" s="68">
        <v>2090</v>
      </c>
      <c r="BI556" s="88">
        <v>7.9236529999999998</v>
      </c>
      <c r="BJ556" s="12">
        <f>Table1[[#This Row],[Total (HRK million)                                  ]]*1000000/Table1[[#This Row],[Population 2014]]</f>
        <v>3791.2215311004784</v>
      </c>
      <c r="BK556" s="88">
        <v>7.6369280000000002</v>
      </c>
      <c r="BL556" s="12">
        <f>Table1[[#This Row],[Total (HRK million)    ]]*1000000/Table1[[#This Row],[Population 2014]]</f>
        <v>3654.0325358851674</v>
      </c>
      <c r="BM556" s="88">
        <f>Table1[[#This Row],[Total (HRK million)                                  ]]-Table1[[#This Row],[Total (HRK million)    ]]</f>
        <v>0.28672499999999967</v>
      </c>
      <c r="BN556" s="12">
        <f>Table1[[#This Row],[Total (HRK million)      ]]*1000000/Table1[[#This Row],[Population 2014]]</f>
        <v>137.18899521531083</v>
      </c>
      <c r="BO556" s="94">
        <v>2</v>
      </c>
      <c r="BP556" s="53">
        <v>4</v>
      </c>
      <c r="BQ556" s="55">
        <v>5</v>
      </c>
      <c r="BR556" s="26">
        <v>2</v>
      </c>
      <c r="BS556" s="13">
        <v>3</v>
      </c>
      <c r="BT556" s="13">
        <v>2</v>
      </c>
      <c r="BU556" s="13">
        <v>1</v>
      </c>
      <c r="BV556" s="13">
        <v>0</v>
      </c>
      <c r="BW556" s="56">
        <v>0</v>
      </c>
    </row>
    <row r="557" spans="1:75" x14ac:dyDescent="0.25">
      <c r="A557" s="14" t="s">
        <v>608</v>
      </c>
      <c r="B557" s="15" t="s">
        <v>666</v>
      </c>
      <c r="C557" s="15" t="s">
        <v>418</v>
      </c>
      <c r="D557" s="48">
        <v>973</v>
      </c>
      <c r="E557" s="44">
        <v>5.9649118899999998</v>
      </c>
      <c r="F557" s="40">
        <f>Table1[[#This Row],[Total (HRK million)]]*1000000/Table1[[#This Row],[Population 2022]]</f>
        <v>6130.4335971223018</v>
      </c>
      <c r="G557" s="44">
        <v>5.9807711799999996</v>
      </c>
      <c r="H557" s="40">
        <f>Table1[[#This Row],[Total (HRK million)                ]]*1000000/Table1[[#This Row],[Population 2022]]</f>
        <v>6146.7329701952722</v>
      </c>
      <c r="I557" s="44">
        <v>-1.5859290000000036E-2</v>
      </c>
      <c r="J557" s="40">
        <f>Table1[[#This Row],[Total (HRK million)                           ]]*1000000/Table1[[#This Row],[Population 2022]]</f>
        <v>-16.29937307297023</v>
      </c>
      <c r="K557" s="48">
        <v>984</v>
      </c>
      <c r="L557" s="44">
        <v>7.5284149999999999</v>
      </c>
      <c r="M557" s="40">
        <f>Table1[[#This Row],[Total (HRK million)  ]]*1000000/Table1[[#This Row],[Population 2021]]</f>
        <v>7650.8282520325201</v>
      </c>
      <c r="N557" s="44">
        <v>7.6243340000000002</v>
      </c>
      <c r="O557" s="40">
        <f>Table1[[#This Row],[Total (HRK million)                 ]]*1000000/Table1[[#This Row],[Population 2021]]</f>
        <v>7748.3069105691056</v>
      </c>
      <c r="P557" s="44">
        <v>-9.591900000000031E-2</v>
      </c>
      <c r="Q557" s="40">
        <f>Table1[[#This Row],[Total (HRK million)                            ]]*1000000/Table1[[#This Row],[Population 2021]]</f>
        <v>-97.478658536585669</v>
      </c>
      <c r="R557" s="64">
        <v>972</v>
      </c>
      <c r="S557" s="35">
        <v>5.7596999999999996</v>
      </c>
      <c r="T557" s="36">
        <f>Table1[[#This Row],[Total (HRK million)   ]]*1000000/Table1[[#This Row],[Population 2020]]</f>
        <v>5925.6172839506171</v>
      </c>
      <c r="U557" s="35">
        <v>6.4540870000000004</v>
      </c>
      <c r="V557" s="36">
        <f>Table1[[#This Row],[Total (HRK million)                  ]]*1000000/Table1[[#This Row],[Population 2020]]</f>
        <v>6640.0072016460908</v>
      </c>
      <c r="W557" s="35">
        <f>Table1[[#This Row],[Total (HRK million)   ]]-Table1[[#This Row],[Total (HRK million)                  ]]</f>
        <v>-0.69438700000000075</v>
      </c>
      <c r="X557" s="36">
        <f>Table1[[#This Row],[Total (HRK million)                             ]]*1000000/Table1[[#This Row],[Population 2020]]</f>
        <v>-714.38991769547397</v>
      </c>
      <c r="Y557" s="68">
        <v>984</v>
      </c>
      <c r="Z557" s="7">
        <v>6.4120039999999996</v>
      </c>
      <c r="AA557" s="6">
        <f>Table1[[#This Row],[Total (HRK million)                     ]]*1000000/Table1[[#This Row],[Population 2019                 ]]</f>
        <v>6516.2642276422766</v>
      </c>
      <c r="AB557" s="7">
        <v>6.035399</v>
      </c>
      <c r="AC557" s="6">
        <f>Table1[[#This Row],[Total (HRK million)                                   ]]*1000000/Table1[[#This Row],[Population 2019                 ]]</f>
        <v>6133.5355691056911</v>
      </c>
      <c r="AD557" s="7">
        <f>Table1[[#This Row],[Total (HRK million)                     ]]-Table1[[#This Row],[Total (HRK million)                                   ]]</f>
        <v>0.37660499999999963</v>
      </c>
      <c r="AE557" s="8">
        <f>Table1[[#This Row],[Total (HRK million)                       ]]*1000000/Table1[[#This Row],[Population 2019                 ]]</f>
        <v>382.72865853658499</v>
      </c>
      <c r="AF557" s="6">
        <v>1004</v>
      </c>
      <c r="AG557" s="7">
        <v>6.807734</v>
      </c>
      <c r="AH557" s="6">
        <f>Table1[[#This Row],[Total (HRK million)                                 ]]*1000000/Table1[[#This Row],[Population 2018]]</f>
        <v>6780.6115537848609</v>
      </c>
      <c r="AI557" s="7">
        <v>7.7225700000000002</v>
      </c>
      <c r="AJ557" s="6">
        <f>Table1[[#This Row],[Total (HRK million)                                     ]]*1000000/Table1[[#This Row],[Population 2018]]</f>
        <v>7691.8027888446213</v>
      </c>
      <c r="AK557" s="7">
        <f>Table1[[#This Row],[Total (HRK million)                                 ]]-Table1[[#This Row],[Total (HRK million)                                     ]]</f>
        <v>-0.9148360000000002</v>
      </c>
      <c r="AL557" s="8">
        <f>Table1[[#This Row],[Total (HRK million)                                      ]]*1000000/Table1[[#This Row],[Population 2018]]</f>
        <v>-911.1912350597612</v>
      </c>
      <c r="AM557" s="9">
        <v>1035</v>
      </c>
      <c r="AN557" s="10">
        <v>5.6067400000000003</v>
      </c>
      <c r="AO557" s="11">
        <f>Table1[[#This Row],[Total (HRK million)                                         ]]*1000000/Table1[[#This Row],[Population 2017               ]]</f>
        <v>5417.1400966183573</v>
      </c>
      <c r="AP557" s="10">
        <v>5.0901170000000002</v>
      </c>
      <c r="AQ557" s="11">
        <f>Table1[[#This Row],[Total (HRK million)                                          ]]*1000000/Table1[[#This Row],[Population 2017               ]]</f>
        <v>4917.9874396135265</v>
      </c>
      <c r="AR557" s="10">
        <f>Table1[[#This Row],[Total (HRK million)                                         ]]-Table1[[#This Row],[Total (HRK million)                                          ]]</f>
        <v>0.51662300000000005</v>
      </c>
      <c r="AS557" s="11">
        <f>Table1[[#This Row],[Total (HRK million)                                                  ]]*1000000/Table1[[#This Row],[Population 2017               ]]</f>
        <v>499.15265700483098</v>
      </c>
      <c r="AT557" s="45">
        <v>1058</v>
      </c>
      <c r="AU557" s="46">
        <v>3.2519360000000002</v>
      </c>
      <c r="AV557" s="13">
        <f>Table1[[#This Row],[Total (HRK million)                                ]]*1000000/Table1[[#This Row],[Population 2016]]</f>
        <v>3073.663516068053</v>
      </c>
      <c r="AW557" s="46">
        <v>2.7270020000000001</v>
      </c>
      <c r="AX557" s="13">
        <f>Table1[[#This Row],[Total (HRK million)                                                        ]]*1000000/Table1[[#This Row],[Population 2016]]</f>
        <v>2577.5066162570888</v>
      </c>
      <c r="AY557" s="82">
        <f>Table1[[#This Row],[Total (HRK million)                                ]]-Table1[[#This Row],[Total (HRK million)                                                        ]]</f>
        <v>0.52493400000000001</v>
      </c>
      <c r="AZ557" s="13">
        <f>Table1[[#This Row],[Total (HRK million)                                                                      ]]*1000000/Table1[[#This Row],[Population 2016]]</f>
        <v>496.15689981096409</v>
      </c>
      <c r="BA557" s="68">
        <v>1111</v>
      </c>
      <c r="BB557" s="52">
        <v>3.338883</v>
      </c>
      <c r="BC557" s="13">
        <f>Table1[[#This Row],[Total (HRK million)                                                           ]]*1000000/Table1[[#This Row],[Population 2015]]</f>
        <v>3005.2952295229525</v>
      </c>
      <c r="BD557" s="52">
        <v>4.3782439999999996</v>
      </c>
      <c r="BE557" s="13">
        <f>Table1[[#This Row],[Total (HRK million) ]]*1000000/Table1[[#This Row],[Population 2015]]</f>
        <v>3940.8136813681367</v>
      </c>
      <c r="BF557" s="82">
        <f>Table1[[#This Row],[Total (HRK million)                                                           ]]-Table1[[#This Row],[Total (HRK million) ]]</f>
        <v>-1.0393609999999995</v>
      </c>
      <c r="BG557" s="13">
        <f>Table1[[#This Row],[Total (HRK million)     ]]*1000000/Table1[[#This Row],[Population 2015]]</f>
        <v>-935.51845184518413</v>
      </c>
      <c r="BH557" s="68">
        <v>1134</v>
      </c>
      <c r="BI557" s="88">
        <v>2.4014700000000002</v>
      </c>
      <c r="BJ557" s="12">
        <f>Table1[[#This Row],[Total (HRK million)                                  ]]*1000000/Table1[[#This Row],[Population 2014]]</f>
        <v>2117.6984126984125</v>
      </c>
      <c r="BK557" s="88">
        <v>1.971382</v>
      </c>
      <c r="BL557" s="12">
        <f>Table1[[#This Row],[Total (HRK million)    ]]*1000000/Table1[[#This Row],[Population 2014]]</f>
        <v>1738.4320987654321</v>
      </c>
      <c r="BM557" s="88">
        <f>Table1[[#This Row],[Total (HRK million)                                  ]]-Table1[[#This Row],[Total (HRK million)    ]]</f>
        <v>0.43008800000000025</v>
      </c>
      <c r="BN557" s="12">
        <f>Table1[[#This Row],[Total (HRK million)      ]]*1000000/Table1[[#This Row],[Population 2014]]</f>
        <v>379.26631393298078</v>
      </c>
      <c r="BO557" s="94">
        <v>5</v>
      </c>
      <c r="BP557" s="53">
        <v>5</v>
      </c>
      <c r="BQ557" s="55">
        <v>4</v>
      </c>
      <c r="BR557" s="26">
        <v>5</v>
      </c>
      <c r="BS557" s="13">
        <v>5</v>
      </c>
      <c r="BT557" s="13">
        <v>5</v>
      </c>
      <c r="BU557" s="13">
        <v>5</v>
      </c>
      <c r="BV557" s="13">
        <v>4</v>
      </c>
      <c r="BW557" s="56">
        <v>3</v>
      </c>
    </row>
    <row r="558" spans="1:75" x14ac:dyDescent="0.25">
      <c r="A558" s="14" t="s">
        <v>607</v>
      </c>
      <c r="B558" s="15" t="s">
        <v>664</v>
      </c>
      <c r="C558" s="16" t="s">
        <v>91</v>
      </c>
      <c r="D558" s="45">
        <v>22907</v>
      </c>
      <c r="E558" s="44">
        <v>194.66345702999996</v>
      </c>
      <c r="F558" s="40">
        <f>Table1[[#This Row],[Total (HRK million)]]*1000000/Table1[[#This Row],[Population 2022]]</f>
        <v>8497.9900043654761</v>
      </c>
      <c r="G558" s="44">
        <v>157.81954041</v>
      </c>
      <c r="H558" s="40">
        <f>Table1[[#This Row],[Total (HRK million)                ]]*1000000/Table1[[#This Row],[Population 2022]]</f>
        <v>6889.577003099489</v>
      </c>
      <c r="I558" s="44">
        <v>36.843916619999973</v>
      </c>
      <c r="J558" s="40">
        <f>Table1[[#This Row],[Total (HRK million)                           ]]*1000000/Table1[[#This Row],[Population 2022]]</f>
        <v>1608.4130012659875</v>
      </c>
      <c r="K558" s="45">
        <v>23175</v>
      </c>
      <c r="L558" s="44">
        <v>175.46655999999999</v>
      </c>
      <c r="M558" s="40">
        <f>Table1[[#This Row],[Total (HRK million)  ]]*1000000/Table1[[#This Row],[Population 2021]]</f>
        <v>7571.3725997842503</v>
      </c>
      <c r="N558" s="44">
        <v>219.118515</v>
      </c>
      <c r="O558" s="40">
        <f>Table1[[#This Row],[Total (HRK million)                 ]]*1000000/Table1[[#This Row],[Population 2021]]</f>
        <v>9454.95210355987</v>
      </c>
      <c r="P558" s="44">
        <v>-43.651955000000015</v>
      </c>
      <c r="Q558" s="40">
        <f>Table1[[#This Row],[Total (HRK million)                            ]]*1000000/Table1[[#This Row],[Population 2021]]</f>
        <v>-1883.5795037756209</v>
      </c>
      <c r="R558" s="64">
        <v>22249</v>
      </c>
      <c r="S558" s="35">
        <v>150.501576</v>
      </c>
      <c r="T558" s="18">
        <f>Table1[[#This Row],[Total (HRK million)   ]]*1000000/Table1[[#This Row],[Population 2020]]</f>
        <v>6764.4197941480516</v>
      </c>
      <c r="U558" s="35">
        <v>144.73357200000001</v>
      </c>
      <c r="V558" s="18">
        <f>Table1[[#This Row],[Total (HRK million)                  ]]*1000000/Table1[[#This Row],[Population 2020]]</f>
        <v>6505.1720077306845</v>
      </c>
      <c r="W558" s="35">
        <f>Table1[[#This Row],[Total (HRK million)   ]]-Table1[[#This Row],[Total (HRK million)                  ]]</f>
        <v>5.7680039999999906</v>
      </c>
      <c r="X558" s="18">
        <f>Table1[[#This Row],[Total (HRK million)                             ]]*1000000/Table1[[#This Row],[Population 2020]]</f>
        <v>259.24778641736663</v>
      </c>
      <c r="Y558" s="68">
        <v>22401</v>
      </c>
      <c r="Z558" s="7">
        <v>168.58850100000001</v>
      </c>
      <c r="AA558" s="6">
        <f>Table1[[#This Row],[Total (HRK million)                     ]]*1000000/Table1[[#This Row],[Population 2019                 ]]</f>
        <v>7525.9363867684478</v>
      </c>
      <c r="AB558" s="7">
        <v>145.93530999999999</v>
      </c>
      <c r="AC558" s="6">
        <f>Table1[[#This Row],[Total (HRK million)                                   ]]*1000000/Table1[[#This Row],[Population 2019                 ]]</f>
        <v>6514.6783625730995</v>
      </c>
      <c r="AD558" s="7">
        <f>Table1[[#This Row],[Total (HRK million)                     ]]-Table1[[#This Row],[Total (HRK million)                                   ]]</f>
        <v>22.653191000000021</v>
      </c>
      <c r="AE558" s="8">
        <f>Table1[[#This Row],[Total (HRK million)                       ]]*1000000/Table1[[#This Row],[Population 2019                 ]]</f>
        <v>1011.2580241953494</v>
      </c>
      <c r="AF558" s="6">
        <v>22631</v>
      </c>
      <c r="AG558" s="7">
        <v>171.094469</v>
      </c>
      <c r="AH558" s="6">
        <f>Table1[[#This Row],[Total (HRK million)                                 ]]*1000000/Table1[[#This Row],[Population 2018]]</f>
        <v>7560.181565109805</v>
      </c>
      <c r="AI558" s="7">
        <v>177.884883</v>
      </c>
      <c r="AJ558" s="6">
        <f>Table1[[#This Row],[Total (HRK million)                                     ]]*1000000/Table1[[#This Row],[Population 2018]]</f>
        <v>7860.2307896248512</v>
      </c>
      <c r="AK558" s="7">
        <f>Table1[[#This Row],[Total (HRK million)                                 ]]-Table1[[#This Row],[Total (HRK million)                                     ]]</f>
        <v>-6.7904139999999984</v>
      </c>
      <c r="AL558" s="8">
        <f>Table1[[#This Row],[Total (HRK million)                                      ]]*1000000/Table1[[#This Row],[Population 2018]]</f>
        <v>-300.04922451504564</v>
      </c>
      <c r="AM558" s="9">
        <v>23061</v>
      </c>
      <c r="AN558" s="10">
        <v>153.889072</v>
      </c>
      <c r="AO558" s="11">
        <f>Table1[[#This Row],[Total (HRK million)                                         ]]*1000000/Table1[[#This Row],[Population 2017               ]]</f>
        <v>6673.130913663761</v>
      </c>
      <c r="AP558" s="10">
        <v>130.297324</v>
      </c>
      <c r="AQ558" s="11">
        <f>Table1[[#This Row],[Total (HRK million)                                          ]]*1000000/Table1[[#This Row],[Population 2017               ]]</f>
        <v>5650.1159533411383</v>
      </c>
      <c r="AR558" s="10">
        <f>Table1[[#This Row],[Total (HRK million)                                         ]]-Table1[[#This Row],[Total (HRK million)                                          ]]</f>
        <v>23.591747999999995</v>
      </c>
      <c r="AS558" s="11">
        <f>Table1[[#This Row],[Total (HRK million)                                                  ]]*1000000/Table1[[#This Row],[Population 2017               ]]</f>
        <v>1023.0149603226224</v>
      </c>
      <c r="AT558" s="45">
        <v>24219</v>
      </c>
      <c r="AU558" s="46">
        <v>153.562614</v>
      </c>
      <c r="AV558" s="13">
        <f>Table1[[#This Row],[Total (HRK million)                                ]]*1000000/Table1[[#This Row],[Population 2016]]</f>
        <v>6340.584417193113</v>
      </c>
      <c r="AW558" s="46">
        <v>146.681693</v>
      </c>
      <c r="AX558" s="13">
        <f>Table1[[#This Row],[Total (HRK million)                                                        ]]*1000000/Table1[[#This Row],[Population 2016]]</f>
        <v>6056.4719022255258</v>
      </c>
      <c r="AY558" s="82">
        <f>Table1[[#This Row],[Total (HRK million)                                ]]-Table1[[#This Row],[Total (HRK million)                                                        ]]</f>
        <v>6.8809210000000007</v>
      </c>
      <c r="AZ558" s="13">
        <f>Table1[[#This Row],[Total (HRK million)                                                                      ]]*1000000/Table1[[#This Row],[Population 2016]]</f>
        <v>284.11251496758746</v>
      </c>
      <c r="BA558" s="68">
        <v>24938</v>
      </c>
      <c r="BB558" s="52">
        <v>110.888496</v>
      </c>
      <c r="BC558" s="13">
        <f>Table1[[#This Row],[Total (HRK million)                                                           ]]*1000000/Table1[[#This Row],[Population 2015]]</f>
        <v>4446.5673269708877</v>
      </c>
      <c r="BD558" s="52">
        <v>124.38033</v>
      </c>
      <c r="BE558" s="13">
        <f>Table1[[#This Row],[Total (HRK million) ]]*1000000/Table1[[#This Row],[Population 2015]]</f>
        <v>4987.5824043628199</v>
      </c>
      <c r="BF558" s="82">
        <f>Table1[[#This Row],[Total (HRK million)                                                           ]]-Table1[[#This Row],[Total (HRK million) ]]</f>
        <v>-13.491833999999997</v>
      </c>
      <c r="BG558" s="13">
        <f>Table1[[#This Row],[Total (HRK million)     ]]*1000000/Table1[[#This Row],[Population 2015]]</f>
        <v>-541.01507739193187</v>
      </c>
      <c r="BH558" s="68">
        <v>25511</v>
      </c>
      <c r="BI558" s="88">
        <v>131.856539</v>
      </c>
      <c r="BJ558" s="12">
        <f>Table1[[#This Row],[Total (HRK million)                                  ]]*1000000/Table1[[#This Row],[Population 2014]]</f>
        <v>5168.6150680098781</v>
      </c>
      <c r="BK558" s="88">
        <v>95.429309000000003</v>
      </c>
      <c r="BL558" s="12">
        <f>Table1[[#This Row],[Total (HRK million)    ]]*1000000/Table1[[#This Row],[Population 2014]]</f>
        <v>3740.7122025792796</v>
      </c>
      <c r="BM558" s="88">
        <f>Table1[[#This Row],[Total (HRK million)                                  ]]-Table1[[#This Row],[Total (HRK million)    ]]</f>
        <v>36.427229999999994</v>
      </c>
      <c r="BN558" s="12">
        <f>Table1[[#This Row],[Total (HRK million)      ]]*1000000/Table1[[#This Row],[Population 2014]]</f>
        <v>1427.9028654305982</v>
      </c>
      <c r="BO558" s="94">
        <v>5</v>
      </c>
      <c r="BP558" s="53">
        <v>5</v>
      </c>
      <c r="BQ558" s="55">
        <v>5</v>
      </c>
      <c r="BR558" s="26">
        <v>5</v>
      </c>
      <c r="BS558" s="13">
        <v>4</v>
      </c>
      <c r="BT558" s="13">
        <v>4</v>
      </c>
      <c r="BU558" s="13">
        <v>4</v>
      </c>
      <c r="BV558" s="13">
        <v>4</v>
      </c>
      <c r="BW558" s="56">
        <v>4</v>
      </c>
    </row>
    <row r="559" spans="1:75" x14ac:dyDescent="0.25">
      <c r="A559" s="14" t="s">
        <v>606</v>
      </c>
      <c r="B559" s="15" t="s">
        <v>664</v>
      </c>
      <c r="C559" s="15" t="s">
        <v>137</v>
      </c>
      <c r="D559" s="45">
        <v>139841</v>
      </c>
      <c r="E559" s="44">
        <v>268.30181332000001</v>
      </c>
      <c r="F559" s="40">
        <f>Table1[[#This Row],[Total (HRK million)]]*1000000/Table1[[#This Row],[Population 2022]]</f>
        <v>1918.6205284573196</v>
      </c>
      <c r="G559" s="44">
        <v>300.74664532999998</v>
      </c>
      <c r="H559" s="40">
        <f>Table1[[#This Row],[Total (HRK million)                ]]*1000000/Table1[[#This Row],[Population 2022]]</f>
        <v>2150.6328282120407</v>
      </c>
      <c r="I559" s="44">
        <v>-32.444832009999992</v>
      </c>
      <c r="J559" s="40">
        <f>Table1[[#This Row],[Total (HRK million)                           ]]*1000000/Table1[[#This Row],[Population 2022]]</f>
        <v>-232.01229975472137</v>
      </c>
      <c r="K559" s="45">
        <v>143113</v>
      </c>
      <c r="L559" s="44">
        <v>294.05308200000002</v>
      </c>
      <c r="M559" s="40">
        <f>Table1[[#This Row],[Total (HRK million)  ]]*1000000/Table1[[#This Row],[Population 2021]]</f>
        <v>2054.6916213062404</v>
      </c>
      <c r="N559" s="44">
        <v>284.72078099999999</v>
      </c>
      <c r="O559" s="40">
        <f>Table1[[#This Row],[Total (HRK million)                 ]]*1000000/Table1[[#This Row],[Population 2021]]</f>
        <v>1989.48230419319</v>
      </c>
      <c r="P559" s="44">
        <v>9.3323010000000295</v>
      </c>
      <c r="Q559" s="40">
        <f>Table1[[#This Row],[Total (HRK million)                            ]]*1000000/Table1[[#This Row],[Population 2021]]</f>
        <v>65.20931711305073</v>
      </c>
      <c r="R559" s="65">
        <v>148389</v>
      </c>
      <c r="S559" s="35">
        <v>218.288982</v>
      </c>
      <c r="T559" s="36">
        <f>Table1[[#This Row],[Total (HRK million)   ]]*1000000/Table1[[#This Row],[Population 2020]]</f>
        <v>1471.0590542425653</v>
      </c>
      <c r="U559" s="35">
        <v>235.77724900000001</v>
      </c>
      <c r="V559" s="36">
        <f>Table1[[#This Row],[Total (HRK million)                  ]]*1000000/Table1[[#This Row],[Population 2020]]</f>
        <v>1588.913255025642</v>
      </c>
      <c r="W559" s="35">
        <f>Table1[[#This Row],[Total (HRK million)   ]]-Table1[[#This Row],[Total (HRK million)                  ]]</f>
        <v>-17.488267000000008</v>
      </c>
      <c r="X559" s="36">
        <f>Table1[[#This Row],[Total (HRK million)                             ]]*1000000/Table1[[#This Row],[Population 2020]]</f>
        <v>-117.85420078307696</v>
      </c>
      <c r="Y559" s="68">
        <v>150985</v>
      </c>
      <c r="Z559" s="7">
        <v>241.934741</v>
      </c>
      <c r="AA559" s="6">
        <f>Table1[[#This Row],[Total (HRK million)                     ]]*1000000/Table1[[#This Row],[Population 2019                 ]]</f>
        <v>1602.3760042388317</v>
      </c>
      <c r="AB559" s="7">
        <v>252.20101700000001</v>
      </c>
      <c r="AC559" s="6">
        <f>Table1[[#This Row],[Total (HRK million)                                   ]]*1000000/Table1[[#This Row],[Population 2019                 ]]</f>
        <v>1670.3713415239924</v>
      </c>
      <c r="AD559" s="7">
        <f>Table1[[#This Row],[Total (HRK million)                     ]]-Table1[[#This Row],[Total (HRK million)                                   ]]</f>
        <v>-10.266276000000005</v>
      </c>
      <c r="AE559" s="8">
        <f>Table1[[#This Row],[Total (HRK million)                       ]]*1000000/Table1[[#This Row],[Population 2019                 ]]</f>
        <v>-67.995337285160815</v>
      </c>
      <c r="AF559" s="6">
        <v>152494</v>
      </c>
      <c r="AG559" s="7">
        <v>238.93793700000001</v>
      </c>
      <c r="AH559" s="6">
        <f>Table1[[#This Row],[Total (HRK million)                                 ]]*1000000/Table1[[#This Row],[Population 2018]]</f>
        <v>1566.8677915196663</v>
      </c>
      <c r="AI559" s="7">
        <v>208.82482200000001</v>
      </c>
      <c r="AJ559" s="6">
        <f>Table1[[#This Row],[Total (HRK million)                                     ]]*1000000/Table1[[#This Row],[Population 2018]]</f>
        <v>1369.3969729956589</v>
      </c>
      <c r="AK559" s="7">
        <f>Table1[[#This Row],[Total (HRK million)                                 ]]-Table1[[#This Row],[Total (HRK million)                                     ]]</f>
        <v>30.113114999999993</v>
      </c>
      <c r="AL559" s="8">
        <f>Table1[[#This Row],[Total (HRK million)                                      ]]*1000000/Table1[[#This Row],[Population 2018]]</f>
        <v>197.47081852400746</v>
      </c>
      <c r="AM559" s="17">
        <v>156599</v>
      </c>
      <c r="AN559" s="10">
        <v>210.62791999999999</v>
      </c>
      <c r="AO559" s="24">
        <f>Table1[[#This Row],[Total (HRK million)                                         ]]*1000000/Table1[[#This Row],[Population 2017               ]]</f>
        <v>1345.0144636938933</v>
      </c>
      <c r="AP559" s="10">
        <v>209.105411</v>
      </c>
      <c r="AQ559" s="11">
        <f>Table1[[#This Row],[Total (HRK million)                                          ]]*1000000/Table1[[#This Row],[Population 2017               ]]</f>
        <v>1335.2921219164873</v>
      </c>
      <c r="AR559" s="10">
        <f>Table1[[#This Row],[Total (HRK million)                                         ]]-Table1[[#This Row],[Total (HRK million)                                          ]]</f>
        <v>1.5225089999999852</v>
      </c>
      <c r="AS559" s="11">
        <f>Table1[[#This Row],[Total (HRK million)                                                  ]]*1000000/Table1[[#This Row],[Population 2017               ]]</f>
        <v>9.7223417774058927</v>
      </c>
      <c r="AT559" s="45">
        <v>163324</v>
      </c>
      <c r="AU559" s="46">
        <v>170.28705199999999</v>
      </c>
      <c r="AV559" s="13">
        <f>Table1[[#This Row],[Total (HRK million)                                ]]*1000000/Table1[[#This Row],[Population 2016]]</f>
        <v>1042.6333668046336</v>
      </c>
      <c r="AW559" s="46">
        <v>163.03527500000001</v>
      </c>
      <c r="AX559" s="13">
        <f>Table1[[#This Row],[Total (HRK million)                                                        ]]*1000000/Table1[[#This Row],[Population 2016]]</f>
        <v>998.23219490093311</v>
      </c>
      <c r="AY559" s="82">
        <f>Table1[[#This Row],[Total (HRK million)                                ]]-Table1[[#This Row],[Total (HRK million)                                                        ]]</f>
        <v>7.2517769999999757</v>
      </c>
      <c r="AZ559" s="13">
        <f>Table1[[#This Row],[Total (HRK million)                                                                      ]]*1000000/Table1[[#This Row],[Population 2016]]</f>
        <v>44.401171903700472</v>
      </c>
      <c r="BA559" s="68">
        <v>167721</v>
      </c>
      <c r="BB559" s="52">
        <v>165.66219100000001</v>
      </c>
      <c r="BC559" s="13">
        <f>Table1[[#This Row],[Total (HRK million)                                                           ]]*1000000/Table1[[#This Row],[Population 2015]]</f>
        <v>987.72479892201932</v>
      </c>
      <c r="BD559" s="52">
        <v>160.819425</v>
      </c>
      <c r="BE559" s="13">
        <f>Table1[[#This Row],[Total (HRK million) ]]*1000000/Table1[[#This Row],[Population 2015]]</f>
        <v>958.85085946303684</v>
      </c>
      <c r="BF559" s="82">
        <f>Table1[[#This Row],[Total (HRK million)                                                           ]]-Table1[[#This Row],[Total (HRK million) ]]</f>
        <v>4.8427660000000117</v>
      </c>
      <c r="BG559" s="13">
        <f>Table1[[#This Row],[Total (HRK million)     ]]*1000000/Table1[[#This Row],[Population 2015]]</f>
        <v>28.873939458982548</v>
      </c>
      <c r="BH559" s="68">
        <v>171395</v>
      </c>
      <c r="BI559" s="88">
        <v>177.43547100000001</v>
      </c>
      <c r="BJ559" s="12">
        <f>Table1[[#This Row],[Total (HRK million)                                  ]]*1000000/Table1[[#This Row],[Population 2014]]</f>
        <v>1035.2429825840893</v>
      </c>
      <c r="BK559" s="88">
        <v>165.926883</v>
      </c>
      <c r="BL559" s="12">
        <f>Table1[[#This Row],[Total (HRK million)    ]]*1000000/Table1[[#This Row],[Population 2014]]</f>
        <v>968.09640304559639</v>
      </c>
      <c r="BM559" s="88">
        <f>Table1[[#This Row],[Total (HRK million)                                  ]]-Table1[[#This Row],[Total (HRK million)    ]]</f>
        <v>11.508588000000003</v>
      </c>
      <c r="BN559" s="12">
        <f>Table1[[#This Row],[Total (HRK million)      ]]*1000000/Table1[[#This Row],[Population 2014]]</f>
        <v>67.146579538492972</v>
      </c>
      <c r="BO559" s="94">
        <v>5</v>
      </c>
      <c r="BP559" s="53">
        <v>5</v>
      </c>
      <c r="BQ559" s="55">
        <v>5</v>
      </c>
      <c r="BR559" s="26">
        <v>5</v>
      </c>
      <c r="BS559" s="13">
        <v>4</v>
      </c>
      <c r="BT559" s="13">
        <v>4</v>
      </c>
      <c r="BU559" s="13">
        <v>4</v>
      </c>
      <c r="BV559" s="13">
        <v>4</v>
      </c>
      <c r="BW559" s="56">
        <v>3</v>
      </c>
    </row>
    <row r="560" spans="1:75" x14ac:dyDescent="0.25">
      <c r="A560" s="14" t="s">
        <v>607</v>
      </c>
      <c r="B560" s="15" t="s">
        <v>661</v>
      </c>
      <c r="C560" s="15" t="s">
        <v>14</v>
      </c>
      <c r="D560" s="45">
        <v>8600</v>
      </c>
      <c r="E560" s="44">
        <v>58.322568729999993</v>
      </c>
      <c r="F560" s="40">
        <f>Table1[[#This Row],[Total (HRK million)]]*1000000/Table1[[#This Row],[Population 2022]]</f>
        <v>6781.694038372093</v>
      </c>
      <c r="G560" s="44">
        <v>69.960529870000002</v>
      </c>
      <c r="H560" s="40">
        <f>Table1[[#This Row],[Total (HRK million)                ]]*1000000/Table1[[#This Row],[Population 2022]]</f>
        <v>8134.9453337209306</v>
      </c>
      <c r="I560" s="44">
        <v>-11.637961140000009</v>
      </c>
      <c r="J560" s="40">
        <f>Table1[[#This Row],[Total (HRK million)                           ]]*1000000/Table1[[#This Row],[Population 2022]]</f>
        <v>-1353.2512953488381</v>
      </c>
      <c r="K560" s="45">
        <v>8656</v>
      </c>
      <c r="L560" s="44">
        <v>52.434736999999998</v>
      </c>
      <c r="M560" s="40">
        <f>Table1[[#This Row],[Total (HRK million)  ]]*1000000/Table1[[#This Row],[Population 2021]]</f>
        <v>6057.6174907578561</v>
      </c>
      <c r="N560" s="44">
        <v>51.331401999999997</v>
      </c>
      <c r="O560" s="40">
        <f>Table1[[#This Row],[Total (HRK million)                 ]]*1000000/Table1[[#This Row],[Population 2021]]</f>
        <v>5930.1527264325323</v>
      </c>
      <c r="P560" s="44">
        <v>1.1033350000000013</v>
      </c>
      <c r="Q560" s="40">
        <f>Table1[[#This Row],[Total (HRK million)                            ]]*1000000/Table1[[#This Row],[Population 2021]]</f>
        <v>127.46476432532364</v>
      </c>
      <c r="R560" s="64">
        <v>8761</v>
      </c>
      <c r="S560" s="35">
        <v>40.841127</v>
      </c>
      <c r="T560" s="36">
        <f>Table1[[#This Row],[Total (HRK million)   ]]*1000000/Table1[[#This Row],[Population 2020]]</f>
        <v>4661.6969524026936</v>
      </c>
      <c r="U560" s="35">
        <v>41.015385000000002</v>
      </c>
      <c r="V560" s="36">
        <f>Table1[[#This Row],[Total (HRK million)                  ]]*1000000/Table1[[#This Row],[Population 2020]]</f>
        <v>4681.5871475858921</v>
      </c>
      <c r="W560" s="35">
        <f>Table1[[#This Row],[Total (HRK million)   ]]-Table1[[#This Row],[Total (HRK million)                  ]]</f>
        <v>-0.1742580000000018</v>
      </c>
      <c r="X560" s="36">
        <f>Table1[[#This Row],[Total (HRK million)                             ]]*1000000/Table1[[#This Row],[Population 2020]]</f>
        <v>-19.890195183198472</v>
      </c>
      <c r="Y560" s="68">
        <v>8766</v>
      </c>
      <c r="Z560" s="7">
        <v>42.214263000000003</v>
      </c>
      <c r="AA560" s="6">
        <f>Table1[[#This Row],[Total (HRK million)                     ]]*1000000/Table1[[#This Row],[Population 2019                 ]]</f>
        <v>4815.6813826146472</v>
      </c>
      <c r="AB560" s="7">
        <v>43.662804999999999</v>
      </c>
      <c r="AC560" s="6">
        <f>Table1[[#This Row],[Total (HRK million)                                   ]]*1000000/Table1[[#This Row],[Population 2019                 ]]</f>
        <v>4980.9268765685601</v>
      </c>
      <c r="AD560" s="7">
        <f>Table1[[#This Row],[Total (HRK million)                     ]]-Table1[[#This Row],[Total (HRK million)                                   ]]</f>
        <v>-1.4485419999999962</v>
      </c>
      <c r="AE560" s="8">
        <f>Table1[[#This Row],[Total (HRK million)                       ]]*1000000/Table1[[#This Row],[Population 2019                 ]]</f>
        <v>-165.24549395391242</v>
      </c>
      <c r="AF560" s="6">
        <v>8756</v>
      </c>
      <c r="AG560" s="7">
        <v>40.313201999999997</v>
      </c>
      <c r="AH560" s="6">
        <f>Table1[[#This Row],[Total (HRK million)                                 ]]*1000000/Table1[[#This Row],[Population 2018]]</f>
        <v>4604.0660118775695</v>
      </c>
      <c r="AI560" s="7">
        <v>37.715302999999999</v>
      </c>
      <c r="AJ560" s="6">
        <f>Table1[[#This Row],[Total (HRK million)                                     ]]*1000000/Table1[[#This Row],[Population 2018]]</f>
        <v>4307.3667199634538</v>
      </c>
      <c r="AK560" s="7">
        <f>Table1[[#This Row],[Total (HRK million)                                 ]]-Table1[[#This Row],[Total (HRK million)                                     ]]</f>
        <v>2.5978989999999982</v>
      </c>
      <c r="AL560" s="8">
        <f>Table1[[#This Row],[Total (HRK million)                                      ]]*1000000/Table1[[#This Row],[Population 2018]]</f>
        <v>296.6992919141158</v>
      </c>
      <c r="AM560" s="9">
        <v>8788</v>
      </c>
      <c r="AN560" s="10">
        <v>33.911718999999998</v>
      </c>
      <c r="AO560" s="11">
        <f>Table1[[#This Row],[Total (HRK million)                                         ]]*1000000/Table1[[#This Row],[Population 2017               ]]</f>
        <v>3858.8665225307236</v>
      </c>
      <c r="AP560" s="10">
        <v>34.764332000000003</v>
      </c>
      <c r="AQ560" s="11">
        <f>Table1[[#This Row],[Total (HRK million)                                          ]]*1000000/Table1[[#This Row],[Population 2017               ]]</f>
        <v>3955.8866636322259</v>
      </c>
      <c r="AR560" s="10">
        <f>Table1[[#This Row],[Total (HRK million)                                         ]]-Table1[[#This Row],[Total (HRK million)                                          ]]</f>
        <v>-0.85261300000000517</v>
      </c>
      <c r="AS560" s="11">
        <f>Table1[[#This Row],[Total (HRK million)                                                  ]]*1000000/Table1[[#This Row],[Population 2017               ]]</f>
        <v>-97.020141101502631</v>
      </c>
      <c r="AT560" s="45">
        <v>8840</v>
      </c>
      <c r="AU560" s="46">
        <v>35.101990000000001</v>
      </c>
      <c r="AV560" s="13">
        <f>Table1[[#This Row],[Total (HRK million)                                ]]*1000000/Table1[[#This Row],[Population 2016]]</f>
        <v>3970.8133484162895</v>
      </c>
      <c r="AW560" s="46">
        <v>40.588149999999999</v>
      </c>
      <c r="AX560" s="13">
        <f>Table1[[#This Row],[Total (HRK million)                                                        ]]*1000000/Table1[[#This Row],[Population 2016]]</f>
        <v>4591.4196832579182</v>
      </c>
      <c r="AY560" s="82">
        <f>Table1[[#This Row],[Total (HRK million)                                ]]-Table1[[#This Row],[Total (HRK million)                                                        ]]</f>
        <v>-5.4861599999999981</v>
      </c>
      <c r="AZ560" s="13">
        <f>Table1[[#This Row],[Total (HRK million)                                                                      ]]*1000000/Table1[[#This Row],[Population 2016]]</f>
        <v>-620.60633484162872</v>
      </c>
      <c r="BA560" s="68">
        <v>8881</v>
      </c>
      <c r="BB560" s="52">
        <v>34.185977000000001</v>
      </c>
      <c r="BC560" s="13">
        <f>Table1[[#This Row],[Total (HRK million)                                                           ]]*1000000/Table1[[#This Row],[Population 2015]]</f>
        <v>3849.3387005967797</v>
      </c>
      <c r="BD560" s="52">
        <v>36.193801000000001</v>
      </c>
      <c r="BE560" s="13">
        <f>Table1[[#This Row],[Total (HRK million) ]]*1000000/Table1[[#This Row],[Population 2015]]</f>
        <v>4075.4195473482714</v>
      </c>
      <c r="BF560" s="82">
        <f>Table1[[#This Row],[Total (HRK million)                                                           ]]-Table1[[#This Row],[Total (HRK million) ]]</f>
        <v>-2.0078239999999994</v>
      </c>
      <c r="BG560" s="13">
        <f>Table1[[#This Row],[Total (HRK million)     ]]*1000000/Table1[[#This Row],[Population 2015]]</f>
        <v>-226.08084675149186</v>
      </c>
      <c r="BH560" s="68">
        <v>8963</v>
      </c>
      <c r="BI560" s="88">
        <v>35.339199999999998</v>
      </c>
      <c r="BJ560" s="12">
        <f>Table1[[#This Row],[Total (HRK million)                                  ]]*1000000/Table1[[#This Row],[Population 2014]]</f>
        <v>3942.7870132768048</v>
      </c>
      <c r="BK560" s="88">
        <v>34.417153999999996</v>
      </c>
      <c r="BL560" s="12">
        <f>Table1[[#This Row],[Total (HRK million)    ]]*1000000/Table1[[#This Row],[Population 2014]]</f>
        <v>3839.9145375432331</v>
      </c>
      <c r="BM560" s="88">
        <f>Table1[[#This Row],[Total (HRK million)                                  ]]-Table1[[#This Row],[Total (HRK million)    ]]</f>
        <v>0.9220460000000017</v>
      </c>
      <c r="BN560" s="12">
        <f>Table1[[#This Row],[Total (HRK million)      ]]*1000000/Table1[[#This Row],[Population 2014]]</f>
        <v>102.87247573357155</v>
      </c>
      <c r="BO560" s="94">
        <v>5</v>
      </c>
      <c r="BP560" s="53">
        <v>5</v>
      </c>
      <c r="BQ560" s="55">
        <v>5</v>
      </c>
      <c r="BR560" s="26">
        <v>5</v>
      </c>
      <c r="BS560" s="13">
        <v>5</v>
      </c>
      <c r="BT560" s="13">
        <v>5</v>
      </c>
      <c r="BU560" s="13">
        <v>5</v>
      </c>
      <c r="BV560" s="13">
        <v>3</v>
      </c>
      <c r="BW560" s="56">
        <v>2</v>
      </c>
    </row>
    <row r="561" spans="1:75" x14ac:dyDescent="0.25">
      <c r="A561" s="14" t="s">
        <v>607</v>
      </c>
      <c r="B561" s="15" t="s">
        <v>75</v>
      </c>
      <c r="C561" s="15" t="s">
        <v>75</v>
      </c>
      <c r="D561" s="45">
        <v>71437</v>
      </c>
      <c r="E561" s="44">
        <v>530.90537933000007</v>
      </c>
      <c r="F561" s="40">
        <f>Table1[[#This Row],[Total (HRK million)]]*1000000/Table1[[#This Row],[Population 2022]]</f>
        <v>7431.7983584137082</v>
      </c>
      <c r="G561" s="44">
        <v>534.88174753999999</v>
      </c>
      <c r="H561" s="40">
        <f>Table1[[#This Row],[Total (HRK million)                ]]*1000000/Table1[[#This Row],[Population 2022]]</f>
        <v>7487.4609451684701</v>
      </c>
      <c r="I561" s="44">
        <v>-3.9763682099999191</v>
      </c>
      <c r="J561" s="40">
        <f>Table1[[#This Row],[Total (HRK million)                           ]]*1000000/Table1[[#This Row],[Population 2022]]</f>
        <v>-55.662586754761804</v>
      </c>
      <c r="K561" s="45">
        <v>70779</v>
      </c>
      <c r="L561" s="44">
        <v>465.177751</v>
      </c>
      <c r="M561" s="40">
        <f>Table1[[#This Row],[Total (HRK million)  ]]*1000000/Table1[[#This Row],[Population 2021]]</f>
        <v>6572.2566156628382</v>
      </c>
      <c r="N561" s="44">
        <v>487.70662199999998</v>
      </c>
      <c r="O561" s="40">
        <f>Table1[[#This Row],[Total (HRK million)                 ]]*1000000/Table1[[#This Row],[Population 2021]]</f>
        <v>6890.555418980206</v>
      </c>
      <c r="P561" s="44">
        <v>-22.528870999999981</v>
      </c>
      <c r="Q561" s="40">
        <f>Table1[[#This Row],[Total (HRK million)                            ]]*1000000/Table1[[#This Row],[Population 2021]]</f>
        <v>-318.29880331736786</v>
      </c>
      <c r="R561" s="66">
        <v>75523</v>
      </c>
      <c r="S561" s="35">
        <v>432.38992200000001</v>
      </c>
      <c r="T561" s="36">
        <f>Table1[[#This Row],[Total (HRK million)   ]]*1000000/Table1[[#This Row],[Population 2020]]</f>
        <v>5725.2747110151877</v>
      </c>
      <c r="U561" s="35">
        <v>455.87475699999999</v>
      </c>
      <c r="V561" s="36">
        <f>Table1[[#This Row],[Total (HRK million)                  ]]*1000000/Table1[[#This Row],[Population 2020]]</f>
        <v>6036.2373978787919</v>
      </c>
      <c r="W561" s="35">
        <f>Table1[[#This Row],[Total (HRK million)   ]]-Table1[[#This Row],[Total (HRK million)                  ]]</f>
        <v>-23.484834999999975</v>
      </c>
      <c r="X561" s="36">
        <f>Table1[[#This Row],[Total (HRK million)                             ]]*1000000/Table1[[#This Row],[Population 2020]]</f>
        <v>-310.96268686360412</v>
      </c>
      <c r="Y561" s="68">
        <v>75627</v>
      </c>
      <c r="Z561" s="7">
        <v>404.20441899999997</v>
      </c>
      <c r="AA561" s="6">
        <f>Table1[[#This Row],[Total (HRK million)                     ]]*1000000/Table1[[#This Row],[Population 2019                 ]]</f>
        <v>5344.710473772594</v>
      </c>
      <c r="AB561" s="7">
        <v>387.68706100000003</v>
      </c>
      <c r="AC561" s="6">
        <f>Table1[[#This Row],[Total (HRK million)                                   ]]*1000000/Table1[[#This Row],[Population 2019                 ]]</f>
        <v>5126.3049043331084</v>
      </c>
      <c r="AD561" s="7">
        <f>Table1[[#This Row],[Total (HRK million)                     ]]-Table1[[#This Row],[Total (HRK million)                                   ]]</f>
        <v>16.517357999999945</v>
      </c>
      <c r="AE561" s="8">
        <f>Table1[[#This Row],[Total (HRK million)                       ]]*1000000/Table1[[#This Row],[Population 2019                 ]]</f>
        <v>218.40556943948516</v>
      </c>
      <c r="AF561" s="6">
        <v>75194</v>
      </c>
      <c r="AG561" s="7">
        <v>369.995564</v>
      </c>
      <c r="AH561" s="6">
        <f>Table1[[#This Row],[Total (HRK million)                                 ]]*1000000/Table1[[#This Row],[Population 2018]]</f>
        <v>4920.5463733808547</v>
      </c>
      <c r="AI561" s="7">
        <v>326.99346300000002</v>
      </c>
      <c r="AJ561" s="6">
        <f>Table1[[#This Row],[Total (HRK million)                                     ]]*1000000/Table1[[#This Row],[Population 2018]]</f>
        <v>4348.6642950235391</v>
      </c>
      <c r="AK561" s="7">
        <f>Table1[[#This Row],[Total (HRK million)                                 ]]-Table1[[#This Row],[Total (HRK million)                                     ]]</f>
        <v>43.002100999999982</v>
      </c>
      <c r="AL561" s="8">
        <f>Table1[[#This Row],[Total (HRK million)                                      ]]*1000000/Table1[[#This Row],[Population 2018]]</f>
        <v>571.88207835731555</v>
      </c>
      <c r="AM561" s="9">
        <v>75200</v>
      </c>
      <c r="AN561" s="10">
        <v>362.40192999999999</v>
      </c>
      <c r="AO561" s="11">
        <f>Table1[[#This Row],[Total (HRK million)                                         ]]*1000000/Table1[[#This Row],[Population 2017               ]]</f>
        <v>4819.1746010638299</v>
      </c>
      <c r="AP561" s="10">
        <v>304.22063200000002</v>
      </c>
      <c r="AQ561" s="11">
        <f>Table1[[#This Row],[Total (HRK million)                                          ]]*1000000/Table1[[#This Row],[Population 2017               ]]</f>
        <v>4045.4871276595745</v>
      </c>
      <c r="AR561" s="10">
        <f>Table1[[#This Row],[Total (HRK million)                                         ]]-Table1[[#This Row],[Total (HRK million)                                          ]]</f>
        <v>58.18129799999997</v>
      </c>
      <c r="AS561" s="11">
        <f>Table1[[#This Row],[Total (HRK million)                                                  ]]*1000000/Table1[[#This Row],[Population 2017               ]]</f>
        <v>773.68747340425489</v>
      </c>
      <c r="AT561" s="45">
        <v>75437</v>
      </c>
      <c r="AU561" s="46">
        <v>373.575987</v>
      </c>
      <c r="AV561" s="13">
        <f>Table1[[#This Row],[Total (HRK million)                                ]]*1000000/Table1[[#This Row],[Population 2016]]</f>
        <v>4952.1585826583769</v>
      </c>
      <c r="AW561" s="46">
        <v>362.50811299999998</v>
      </c>
      <c r="AX561" s="13">
        <f>Table1[[#This Row],[Total (HRK million)                                                        ]]*1000000/Table1[[#This Row],[Population 2016]]</f>
        <v>4805.441799117144</v>
      </c>
      <c r="AY561" s="82">
        <f>Table1[[#This Row],[Total (HRK million)                                ]]-Table1[[#This Row],[Total (HRK million)                                                        ]]</f>
        <v>11.067874000000018</v>
      </c>
      <c r="AZ561" s="13">
        <f>Table1[[#This Row],[Total (HRK million)                                                                      ]]*1000000/Table1[[#This Row],[Population 2016]]</f>
        <v>146.7167835412333</v>
      </c>
      <c r="BA561" s="68">
        <v>75346</v>
      </c>
      <c r="BB561" s="52">
        <v>344.74158199999999</v>
      </c>
      <c r="BC561" s="13">
        <f>Table1[[#This Row],[Total (HRK million)                                                           ]]*1000000/Table1[[#This Row],[Population 2015]]</f>
        <v>4575.4463674249464</v>
      </c>
      <c r="BD561" s="52">
        <v>323.60927900000002</v>
      </c>
      <c r="BE561" s="13">
        <f>Table1[[#This Row],[Total (HRK million) ]]*1000000/Table1[[#This Row],[Population 2015]]</f>
        <v>4294.9762296604995</v>
      </c>
      <c r="BF561" s="82">
        <f>Table1[[#This Row],[Total (HRK million)                                                           ]]-Table1[[#This Row],[Total (HRK million) ]]</f>
        <v>21.132302999999979</v>
      </c>
      <c r="BG561" s="13">
        <f>Table1[[#This Row],[Total (HRK million)     ]]*1000000/Table1[[#This Row],[Population 2015]]</f>
        <v>280.47013776444641</v>
      </c>
      <c r="BH561" s="68">
        <v>75537</v>
      </c>
      <c r="BI561" s="88">
        <v>350.96507400000002</v>
      </c>
      <c r="BJ561" s="12">
        <f>Table1[[#This Row],[Total (HRK million)                                  ]]*1000000/Table1[[#This Row],[Population 2014]]</f>
        <v>4646.2670479367725</v>
      </c>
      <c r="BK561" s="88">
        <v>340.293837</v>
      </c>
      <c r="BL561" s="12">
        <f>Table1[[#This Row],[Total (HRK million)    ]]*1000000/Table1[[#This Row],[Population 2014]]</f>
        <v>4504.9953929862186</v>
      </c>
      <c r="BM561" s="88">
        <f>Table1[[#This Row],[Total (HRK million)                                  ]]-Table1[[#This Row],[Total (HRK million)    ]]</f>
        <v>10.671237000000019</v>
      </c>
      <c r="BN561" s="12">
        <f>Table1[[#This Row],[Total (HRK million)      ]]*1000000/Table1[[#This Row],[Population 2014]]</f>
        <v>141.27165495055428</v>
      </c>
      <c r="BO561" s="94">
        <v>4</v>
      </c>
      <c r="BP561" s="53">
        <v>5</v>
      </c>
      <c r="BQ561" s="55">
        <v>5</v>
      </c>
      <c r="BR561" s="26">
        <v>5</v>
      </c>
      <c r="BS561" s="13">
        <v>5</v>
      </c>
      <c r="BT561" s="13">
        <v>5</v>
      </c>
      <c r="BU561" s="13">
        <v>5</v>
      </c>
      <c r="BV561" s="13">
        <v>5</v>
      </c>
      <c r="BW561" s="56">
        <v>4</v>
      </c>
    </row>
    <row r="562" spans="1:75" x14ac:dyDescent="0.25">
      <c r="A562" s="14" t="s">
        <v>606</v>
      </c>
      <c r="B562" s="15" t="s">
        <v>75</v>
      </c>
      <c r="C562" s="15" t="s">
        <v>134</v>
      </c>
      <c r="D562" s="45">
        <v>160558</v>
      </c>
      <c r="E562" s="44">
        <v>249.09829105</v>
      </c>
      <c r="F562" s="40">
        <f>Table1[[#This Row],[Total (HRK million)]]*1000000/Table1[[#This Row],[Population 2022]]</f>
        <v>1551.4536245468928</v>
      </c>
      <c r="G562" s="44">
        <v>240.19394266</v>
      </c>
      <c r="H562" s="40">
        <f>Table1[[#This Row],[Total (HRK million)                ]]*1000000/Table1[[#This Row],[Population 2022]]</f>
        <v>1495.9948595523113</v>
      </c>
      <c r="I562" s="44">
        <v>8.9043483900000151</v>
      </c>
      <c r="J562" s="40">
        <f>Table1[[#This Row],[Total (HRK million)                           ]]*1000000/Table1[[#This Row],[Population 2022]]</f>
        <v>55.458764994581493</v>
      </c>
      <c r="K562" s="45">
        <v>159766</v>
      </c>
      <c r="L562" s="44">
        <v>233.50824700000001</v>
      </c>
      <c r="M562" s="40">
        <f>Table1[[#This Row],[Total (HRK million)  ]]*1000000/Table1[[#This Row],[Population 2021]]</f>
        <v>1461.5640812187826</v>
      </c>
      <c r="N562" s="44">
        <v>237.36039299999999</v>
      </c>
      <c r="O562" s="40">
        <f>Table1[[#This Row],[Total (HRK million)                 ]]*1000000/Table1[[#This Row],[Population 2021]]</f>
        <v>1485.6752563123569</v>
      </c>
      <c r="P562" s="44">
        <v>-3.8521459999999763</v>
      </c>
      <c r="Q562" s="40">
        <f>Table1[[#This Row],[Total (HRK million)                            ]]*1000000/Table1[[#This Row],[Population 2021]]</f>
        <v>-24.111175093574204</v>
      </c>
      <c r="R562" s="67">
        <v>167914</v>
      </c>
      <c r="S562" s="35">
        <v>257.90908300000001</v>
      </c>
      <c r="T562" s="36">
        <f>Table1[[#This Row],[Total (HRK million)   ]]*1000000/Table1[[#This Row],[Population 2020]]</f>
        <v>1535.9593780149362</v>
      </c>
      <c r="U562" s="35">
        <v>246.64577600000001</v>
      </c>
      <c r="V562" s="36">
        <f>Table1[[#This Row],[Total (HRK million)                  ]]*1000000/Table1[[#This Row],[Population 2020]]</f>
        <v>1468.8815465059495</v>
      </c>
      <c r="W562" s="35">
        <f>Table1[[#This Row],[Total (HRK million)   ]]-Table1[[#This Row],[Total (HRK million)                  ]]</f>
        <v>11.263306999999998</v>
      </c>
      <c r="X562" s="36">
        <f>Table1[[#This Row],[Total (HRK million)                             ]]*1000000/Table1[[#This Row],[Population 2020]]</f>
        <v>67.077831508986733</v>
      </c>
      <c r="Y562" s="68">
        <v>168213</v>
      </c>
      <c r="Z562" s="7">
        <v>219.34062499999999</v>
      </c>
      <c r="AA562" s="6">
        <f>Table1[[#This Row],[Total (HRK million)                     ]]*1000000/Table1[[#This Row],[Population 2019                 ]]</f>
        <v>1303.9457414111871</v>
      </c>
      <c r="AB562" s="7">
        <v>223.18988999999999</v>
      </c>
      <c r="AC562" s="6">
        <f>Table1[[#This Row],[Total (HRK million)                                   ]]*1000000/Table1[[#This Row],[Population 2019                 ]]</f>
        <v>1326.8290203492002</v>
      </c>
      <c r="AD562" s="7">
        <f>Table1[[#This Row],[Total (HRK million)                     ]]-Table1[[#This Row],[Total (HRK million)                                   ]]</f>
        <v>-3.8492650000000026</v>
      </c>
      <c r="AE562" s="8">
        <f>Table1[[#This Row],[Total (HRK million)                       ]]*1000000/Table1[[#This Row],[Population 2019                 ]]</f>
        <v>-22.883278938013131</v>
      </c>
      <c r="AF562" s="6">
        <v>168031</v>
      </c>
      <c r="AG562" s="7">
        <v>199.68274199999999</v>
      </c>
      <c r="AH562" s="6">
        <f>Table1[[#This Row],[Total (HRK million)                                 ]]*1000000/Table1[[#This Row],[Population 2018]]</f>
        <v>1188.3684677232177</v>
      </c>
      <c r="AI562" s="7">
        <v>218.35505800000001</v>
      </c>
      <c r="AJ562" s="6">
        <f>Table1[[#This Row],[Total (HRK million)                                     ]]*1000000/Table1[[#This Row],[Population 2018]]</f>
        <v>1299.4927007516469</v>
      </c>
      <c r="AK562" s="7">
        <f>Table1[[#This Row],[Total (HRK million)                                 ]]-Table1[[#This Row],[Total (HRK million)                                     ]]</f>
        <v>-18.672316000000023</v>
      </c>
      <c r="AL562" s="8">
        <f>Table1[[#This Row],[Total (HRK million)                                      ]]*1000000/Table1[[#This Row],[Population 2018]]</f>
        <v>-111.12423302842942</v>
      </c>
      <c r="AM562" s="17">
        <v>168302</v>
      </c>
      <c r="AN562" s="10">
        <v>225.45589200000001</v>
      </c>
      <c r="AO562" s="24">
        <f>Table1[[#This Row],[Total (HRK million)                                         ]]*1000000/Table1[[#This Row],[Population 2017               ]]</f>
        <v>1339.5912823377025</v>
      </c>
      <c r="AP562" s="10">
        <v>206.06653700000001</v>
      </c>
      <c r="AQ562" s="11">
        <f>Table1[[#This Row],[Total (HRK million)                                          ]]*1000000/Table1[[#This Row],[Population 2017               ]]</f>
        <v>1224.3855509738446</v>
      </c>
      <c r="AR562" s="10">
        <f>Table1[[#This Row],[Total (HRK million)                                         ]]-Table1[[#This Row],[Total (HRK million)                                          ]]</f>
        <v>19.389354999999995</v>
      </c>
      <c r="AS562" s="11">
        <f>Table1[[#This Row],[Total (HRK million)                                                  ]]*1000000/Table1[[#This Row],[Population 2017               ]]</f>
        <v>115.20573136385781</v>
      </c>
      <c r="AT562" s="45">
        <v>169306</v>
      </c>
      <c r="AU562" s="46">
        <v>181.48858899999999</v>
      </c>
      <c r="AV562" s="13">
        <f>Table1[[#This Row],[Total (HRK million)                                ]]*1000000/Table1[[#This Row],[Population 2016]]</f>
        <v>1071.9560381793913</v>
      </c>
      <c r="AW562" s="46">
        <v>186.45075900000001</v>
      </c>
      <c r="AX562" s="13">
        <f>Table1[[#This Row],[Total (HRK million)                                                        ]]*1000000/Table1[[#This Row],[Population 2016]]</f>
        <v>1101.2649226843703</v>
      </c>
      <c r="AY562" s="82">
        <f>Table1[[#This Row],[Total (HRK million)                                ]]-Table1[[#This Row],[Total (HRK million)                                                        ]]</f>
        <v>-4.9621700000000146</v>
      </c>
      <c r="AZ562" s="13">
        <f>Table1[[#This Row],[Total (HRK million)                                                                      ]]*1000000/Table1[[#This Row],[Population 2016]]</f>
        <v>-29.30888450497924</v>
      </c>
      <c r="BA562" s="68">
        <v>169853</v>
      </c>
      <c r="BB562" s="52">
        <v>172.675442</v>
      </c>
      <c r="BC562" s="13">
        <f>Table1[[#This Row],[Total (HRK million)                                                           ]]*1000000/Table1[[#This Row],[Population 2015]]</f>
        <v>1016.6169687906602</v>
      </c>
      <c r="BD562" s="52">
        <v>185.07876300000001</v>
      </c>
      <c r="BE562" s="13">
        <f>Table1[[#This Row],[Total (HRK million) ]]*1000000/Table1[[#This Row],[Population 2015]]</f>
        <v>1089.6408247131344</v>
      </c>
      <c r="BF562" s="82">
        <f>Table1[[#This Row],[Total (HRK million)                                                           ]]-Table1[[#This Row],[Total (HRK million) ]]</f>
        <v>-12.403321000000005</v>
      </c>
      <c r="BG562" s="13">
        <f>Table1[[#This Row],[Total (HRK million)     ]]*1000000/Table1[[#This Row],[Population 2015]]</f>
        <v>-73.023855922474169</v>
      </c>
      <c r="BH562" s="68">
        <v>170975</v>
      </c>
      <c r="BI562" s="88">
        <v>191.468929</v>
      </c>
      <c r="BJ562" s="12">
        <f>Table1[[#This Row],[Total (HRK million)                                  ]]*1000000/Table1[[#This Row],[Population 2014]]</f>
        <v>1119.8650621435881</v>
      </c>
      <c r="BK562" s="88">
        <v>180.99889999999999</v>
      </c>
      <c r="BL562" s="12">
        <f>Table1[[#This Row],[Total (HRK million)    ]]*1000000/Table1[[#This Row],[Population 2014]]</f>
        <v>1058.6278695715748</v>
      </c>
      <c r="BM562" s="88">
        <f>Table1[[#This Row],[Total (HRK million)                                  ]]-Table1[[#This Row],[Total (HRK million)    ]]</f>
        <v>10.470029000000011</v>
      </c>
      <c r="BN562" s="12">
        <f>Table1[[#This Row],[Total (HRK million)      ]]*1000000/Table1[[#This Row],[Population 2014]]</f>
        <v>61.23719257201352</v>
      </c>
      <c r="BO562" s="94">
        <v>5</v>
      </c>
      <c r="BP562" s="53">
        <v>5</v>
      </c>
      <c r="BQ562" s="55">
        <v>5</v>
      </c>
      <c r="BR562" s="26">
        <v>5</v>
      </c>
      <c r="BS562" s="13">
        <v>5</v>
      </c>
      <c r="BT562" s="13">
        <v>5</v>
      </c>
      <c r="BU562" s="13">
        <v>5</v>
      </c>
      <c r="BV562" s="13">
        <v>5</v>
      </c>
      <c r="BW562" s="56">
        <v>5</v>
      </c>
    </row>
    <row r="563" spans="1:75" x14ac:dyDescent="0.25">
      <c r="A563" s="14" t="s">
        <v>608</v>
      </c>
      <c r="B563" s="15" t="s">
        <v>660</v>
      </c>
      <c r="C563" s="15" t="s">
        <v>494</v>
      </c>
      <c r="D563" s="49">
        <v>279</v>
      </c>
      <c r="E563" s="46">
        <v>3.8826821199999997</v>
      </c>
      <c r="F563" s="36">
        <f>Table1[[#This Row],[Total (HRK million)]]*1000000/Table1[[#This Row],[Population 2022]]</f>
        <v>13916.423369175625</v>
      </c>
      <c r="G563" s="46">
        <v>5.0539687300000002</v>
      </c>
      <c r="H563" s="36">
        <f>Table1[[#This Row],[Total (HRK million)                ]]*1000000/Table1[[#This Row],[Population 2022]]</f>
        <v>18114.583261648746</v>
      </c>
      <c r="I563" s="46">
        <v>-1.1712866100000008</v>
      </c>
      <c r="J563" s="36">
        <f>Table1[[#This Row],[Total (HRK million)                           ]]*1000000/Table1[[#This Row],[Population 2022]]</f>
        <v>-4198.1598924731215</v>
      </c>
      <c r="K563" s="49">
        <v>289</v>
      </c>
      <c r="L563" s="46">
        <v>4.1362920000000001</v>
      </c>
      <c r="M563" s="36">
        <f>Table1[[#This Row],[Total (HRK million)  ]]*1000000/Table1[[#This Row],[Population 2021]]</f>
        <v>14312.429065743945</v>
      </c>
      <c r="N563" s="46">
        <v>3.6285189999999998</v>
      </c>
      <c r="O563" s="36">
        <f>Table1[[#This Row],[Total (HRK million)                 ]]*1000000/Table1[[#This Row],[Population 2021]]</f>
        <v>12555.429065743945</v>
      </c>
      <c r="P563" s="46">
        <v>0.50777300000000025</v>
      </c>
      <c r="Q563" s="36">
        <f>Table1[[#This Row],[Total (HRK million)                            ]]*1000000/Table1[[#This Row],[Population 2021]]</f>
        <v>1757.0000000000009</v>
      </c>
      <c r="R563" s="66">
        <v>297</v>
      </c>
      <c r="S563" s="35">
        <v>2.1238350000000001</v>
      </c>
      <c r="T563" s="36">
        <f>Table1[[#This Row],[Total (HRK million)   ]]*1000000/Table1[[#This Row],[Population 2020]]</f>
        <v>7150.9595959595963</v>
      </c>
      <c r="U563" s="35">
        <v>2.6975009999999999</v>
      </c>
      <c r="V563" s="36">
        <f>Table1[[#This Row],[Total (HRK million)                  ]]*1000000/Table1[[#This Row],[Population 2020]]</f>
        <v>9082.4949494949487</v>
      </c>
      <c r="W563" s="35">
        <f>Table1[[#This Row],[Total (HRK million)   ]]-Table1[[#This Row],[Total (HRK million)                  ]]</f>
        <v>-0.57366599999999979</v>
      </c>
      <c r="X563" s="36">
        <f>Table1[[#This Row],[Total (HRK million)                             ]]*1000000/Table1[[#This Row],[Population 2020]]</f>
        <v>-1931.5353535353527</v>
      </c>
      <c r="Y563" s="68">
        <v>283</v>
      </c>
      <c r="Z563" s="7">
        <v>3.1504080000000001</v>
      </c>
      <c r="AA563" s="6">
        <f>Table1[[#This Row],[Total (HRK million)                     ]]*1000000/Table1[[#This Row],[Population 2019                 ]]</f>
        <v>11132.183745583039</v>
      </c>
      <c r="AB563" s="7">
        <v>2.4820129999999998</v>
      </c>
      <c r="AC563" s="6">
        <f>Table1[[#This Row],[Total (HRK million)                                   ]]*1000000/Table1[[#This Row],[Population 2019                 ]]</f>
        <v>8770.3639575971738</v>
      </c>
      <c r="AD563" s="7">
        <f>Table1[[#This Row],[Total (HRK million)                     ]]-Table1[[#This Row],[Total (HRK million)                                   ]]</f>
        <v>0.66839500000000029</v>
      </c>
      <c r="AE563" s="8">
        <f>Table1[[#This Row],[Total (HRK million)                       ]]*1000000/Table1[[#This Row],[Population 2019                 ]]</f>
        <v>2361.8197879858672</v>
      </c>
      <c r="AF563" s="6">
        <v>288</v>
      </c>
      <c r="AG563" s="7">
        <v>2.8028900000000001</v>
      </c>
      <c r="AH563" s="6">
        <f>Table1[[#This Row],[Total (HRK million)                                 ]]*1000000/Table1[[#This Row],[Population 2018]]</f>
        <v>9732.2569444444453</v>
      </c>
      <c r="AI563" s="7">
        <v>2.285933</v>
      </c>
      <c r="AJ563" s="6">
        <f>Table1[[#This Row],[Total (HRK million)                                     ]]*1000000/Table1[[#This Row],[Population 2018]]</f>
        <v>7937.2673611111113</v>
      </c>
      <c r="AK563" s="7">
        <f>Table1[[#This Row],[Total (HRK million)                                 ]]-Table1[[#This Row],[Total (HRK million)                                     ]]</f>
        <v>0.51695700000000011</v>
      </c>
      <c r="AL563" s="8">
        <f>Table1[[#This Row],[Total (HRK million)                                      ]]*1000000/Table1[[#This Row],[Population 2018]]</f>
        <v>1794.9895833333337</v>
      </c>
      <c r="AM563" s="9">
        <v>292</v>
      </c>
      <c r="AN563" s="10">
        <v>2.5402809999999998</v>
      </c>
      <c r="AO563" s="11">
        <f>Table1[[#This Row],[Total (HRK million)                                         ]]*1000000/Table1[[#This Row],[Population 2017               ]]</f>
        <v>8699.5924657534251</v>
      </c>
      <c r="AP563" s="10">
        <v>2.4205410000000001</v>
      </c>
      <c r="AQ563" s="11">
        <f>Table1[[#This Row],[Total (HRK million)                                          ]]*1000000/Table1[[#This Row],[Population 2017               ]]</f>
        <v>8289.5239726027394</v>
      </c>
      <c r="AR563" s="10">
        <f>Table1[[#This Row],[Total (HRK million)                                         ]]-Table1[[#This Row],[Total (HRK million)                                          ]]</f>
        <v>0.11973999999999974</v>
      </c>
      <c r="AS563" s="11">
        <f>Table1[[#This Row],[Total (HRK million)                                                  ]]*1000000/Table1[[#This Row],[Population 2017               ]]</f>
        <v>410.06849315068405</v>
      </c>
      <c r="AT563" s="45">
        <v>293</v>
      </c>
      <c r="AU563" s="46">
        <v>2.0490089999999999</v>
      </c>
      <c r="AV563" s="13">
        <f>Table1[[#This Row],[Total (HRK million)                                ]]*1000000/Table1[[#This Row],[Population 2016]]</f>
        <v>6993.2047781569954</v>
      </c>
      <c r="AW563" s="46">
        <v>1.7190510000000001</v>
      </c>
      <c r="AX563" s="13">
        <f>Table1[[#This Row],[Total (HRK million)                                                        ]]*1000000/Table1[[#This Row],[Population 2016]]</f>
        <v>5867.0682593856654</v>
      </c>
      <c r="AY563" s="82">
        <f>Table1[[#This Row],[Total (HRK million)                                ]]-Table1[[#This Row],[Total (HRK million)                                                        ]]</f>
        <v>0.32995799999999975</v>
      </c>
      <c r="AZ563" s="13">
        <f>Table1[[#This Row],[Total (HRK million)                                                                      ]]*1000000/Table1[[#This Row],[Population 2016]]</f>
        <v>1126.1365187713302</v>
      </c>
      <c r="BA563" s="68">
        <v>301</v>
      </c>
      <c r="BB563" s="52">
        <v>1.9832460000000001</v>
      </c>
      <c r="BC563" s="13">
        <f>Table1[[#This Row],[Total (HRK million)                                                           ]]*1000000/Table1[[#This Row],[Population 2015]]</f>
        <v>6588.8571428571431</v>
      </c>
      <c r="BD563" s="52">
        <v>2.3257620000000001</v>
      </c>
      <c r="BE563" s="13">
        <f>Table1[[#This Row],[Total (HRK million) ]]*1000000/Table1[[#This Row],[Population 2015]]</f>
        <v>7726.784053156146</v>
      </c>
      <c r="BF563" s="82">
        <f>Table1[[#This Row],[Total (HRK million)                                                           ]]-Table1[[#This Row],[Total (HRK million) ]]</f>
        <v>-0.34251600000000004</v>
      </c>
      <c r="BG563" s="13">
        <f>Table1[[#This Row],[Total (HRK million)     ]]*1000000/Table1[[#This Row],[Population 2015]]</f>
        <v>-1137.9269102990036</v>
      </c>
      <c r="BH563" s="68">
        <v>300</v>
      </c>
      <c r="BI563" s="88">
        <v>2.1459980000000001</v>
      </c>
      <c r="BJ563" s="12">
        <f>Table1[[#This Row],[Total (HRK million)                                  ]]*1000000/Table1[[#This Row],[Population 2014]]</f>
        <v>7153.3266666666668</v>
      </c>
      <c r="BK563" s="88">
        <v>2.3747389999999999</v>
      </c>
      <c r="BL563" s="12">
        <f>Table1[[#This Row],[Total (HRK million)    ]]*1000000/Table1[[#This Row],[Population 2014]]</f>
        <v>7915.7966666666671</v>
      </c>
      <c r="BM563" s="88">
        <f>Table1[[#This Row],[Total (HRK million)                                  ]]-Table1[[#This Row],[Total (HRK million)    ]]</f>
        <v>-0.22874099999999986</v>
      </c>
      <c r="BN563" s="12">
        <f>Table1[[#This Row],[Total (HRK million)      ]]*1000000/Table1[[#This Row],[Population 2014]]</f>
        <v>-762.46999999999946</v>
      </c>
      <c r="BO563" s="94">
        <v>4</v>
      </c>
      <c r="BP563" s="53">
        <v>4</v>
      </c>
      <c r="BQ563" s="55">
        <v>4</v>
      </c>
      <c r="BR563" s="26">
        <v>2</v>
      </c>
      <c r="BS563" s="13">
        <v>1</v>
      </c>
      <c r="BT563" s="13">
        <v>0</v>
      </c>
      <c r="BU563" s="13">
        <v>0</v>
      </c>
      <c r="BV563" s="13">
        <v>1</v>
      </c>
      <c r="BW563" s="56">
        <v>0</v>
      </c>
    </row>
    <row r="564" spans="1:75" x14ac:dyDescent="0.25">
      <c r="A564" s="14" t="s">
        <v>608</v>
      </c>
      <c r="B564" s="15" t="s">
        <v>661</v>
      </c>
      <c r="C564" s="15" t="s">
        <v>190</v>
      </c>
      <c r="D564" s="48">
        <v>886</v>
      </c>
      <c r="E564" s="44">
        <v>4.6133869000000001</v>
      </c>
      <c r="F564" s="40">
        <f>Table1[[#This Row],[Total (HRK million)]]*1000000/Table1[[#This Row],[Population 2022]]</f>
        <v>5206.9829571106102</v>
      </c>
      <c r="G564" s="44">
        <v>3.1370011200000003</v>
      </c>
      <c r="H564" s="40">
        <f>Table1[[#This Row],[Total (HRK million)                ]]*1000000/Table1[[#This Row],[Population 2022]]</f>
        <v>3540.6333182844246</v>
      </c>
      <c r="I564" s="44">
        <v>1.4763857800000002</v>
      </c>
      <c r="J564" s="40">
        <f>Table1[[#This Row],[Total (HRK million)                           ]]*1000000/Table1[[#This Row],[Population 2022]]</f>
        <v>1666.3496388261854</v>
      </c>
      <c r="K564" s="48">
        <v>899</v>
      </c>
      <c r="L564" s="44">
        <v>2.8078400000000001</v>
      </c>
      <c r="M564" s="40">
        <f>Table1[[#This Row],[Total (HRK million)  ]]*1000000/Table1[[#This Row],[Population 2021]]</f>
        <v>3123.2925472747497</v>
      </c>
      <c r="N564" s="44">
        <v>3.1766209999999999</v>
      </c>
      <c r="O564" s="40">
        <f>Table1[[#This Row],[Total (HRK million)                 ]]*1000000/Table1[[#This Row],[Population 2021]]</f>
        <v>3533.5050055617353</v>
      </c>
      <c r="P564" s="44">
        <v>-0.3687809999999998</v>
      </c>
      <c r="Q564" s="40">
        <f>Table1[[#This Row],[Total (HRK million)                            ]]*1000000/Table1[[#This Row],[Population 2021]]</f>
        <v>-410.21245828698534</v>
      </c>
      <c r="R564" s="66">
        <v>857</v>
      </c>
      <c r="S564" s="35">
        <v>2.9124699999999999</v>
      </c>
      <c r="T564" s="36">
        <f>Table1[[#This Row],[Total (HRK million)   ]]*1000000/Table1[[#This Row],[Population 2020]]</f>
        <v>3398.4480746791132</v>
      </c>
      <c r="U564" s="35">
        <v>3.3141850000000002</v>
      </c>
      <c r="V564" s="36">
        <f>Table1[[#This Row],[Total (HRK million)                  ]]*1000000/Table1[[#This Row],[Population 2020]]</f>
        <v>3867.1936989498249</v>
      </c>
      <c r="W564" s="35">
        <f>Table1[[#This Row],[Total (HRK million)   ]]-Table1[[#This Row],[Total (HRK million)                  ]]</f>
        <v>-0.40171500000000027</v>
      </c>
      <c r="X564" s="36">
        <f>Table1[[#This Row],[Total (HRK million)                             ]]*1000000/Table1[[#This Row],[Population 2020]]</f>
        <v>-468.74562427071214</v>
      </c>
      <c r="Y564" s="68">
        <v>879</v>
      </c>
      <c r="Z564" s="7">
        <v>3.9328660000000002</v>
      </c>
      <c r="AA564" s="6">
        <f>Table1[[#This Row],[Total (HRK million)                     ]]*1000000/Table1[[#This Row],[Population 2019                 ]]</f>
        <v>4474.2502844141072</v>
      </c>
      <c r="AB564" s="7">
        <v>4.6413520000000004</v>
      </c>
      <c r="AC564" s="6">
        <f>Table1[[#This Row],[Total (HRK million)                                   ]]*1000000/Table1[[#This Row],[Population 2019                 ]]</f>
        <v>5280.2639362912405</v>
      </c>
      <c r="AD564" s="7">
        <f>Table1[[#This Row],[Total (HRK million)                     ]]-Table1[[#This Row],[Total (HRK million)                                   ]]</f>
        <v>-0.70848600000000017</v>
      </c>
      <c r="AE564" s="8">
        <f>Table1[[#This Row],[Total (HRK million)                       ]]*1000000/Table1[[#This Row],[Population 2019                 ]]</f>
        <v>-806.01365187713327</v>
      </c>
      <c r="AF564" s="6">
        <v>896</v>
      </c>
      <c r="AG564" s="7">
        <v>3.1961379999999999</v>
      </c>
      <c r="AH564" s="6">
        <f>Table1[[#This Row],[Total (HRK million)                                 ]]*1000000/Table1[[#This Row],[Population 2018]]</f>
        <v>3567.1183035714284</v>
      </c>
      <c r="AI564" s="7">
        <v>3.4037760000000001</v>
      </c>
      <c r="AJ564" s="6">
        <f>Table1[[#This Row],[Total (HRK million)                                     ]]*1000000/Table1[[#This Row],[Population 2018]]</f>
        <v>3798.8571428571427</v>
      </c>
      <c r="AK564" s="7">
        <f>Table1[[#This Row],[Total (HRK million)                                 ]]-Table1[[#This Row],[Total (HRK million)                                     ]]</f>
        <v>-0.20763800000000021</v>
      </c>
      <c r="AL564" s="8">
        <f>Table1[[#This Row],[Total (HRK million)                                      ]]*1000000/Table1[[#This Row],[Population 2018]]</f>
        <v>-231.7388392857145</v>
      </c>
      <c r="AM564" s="9">
        <v>901</v>
      </c>
      <c r="AN564" s="10">
        <v>2.7764540000000002</v>
      </c>
      <c r="AO564" s="11">
        <f>Table1[[#This Row],[Total (HRK million)                                         ]]*1000000/Table1[[#This Row],[Population 2017               ]]</f>
        <v>3081.5249722530521</v>
      </c>
      <c r="AP564" s="10">
        <v>2.4934409999999998</v>
      </c>
      <c r="AQ564" s="11">
        <f>Table1[[#This Row],[Total (HRK million)                                          ]]*1000000/Table1[[#This Row],[Population 2017               ]]</f>
        <v>2767.4150943396226</v>
      </c>
      <c r="AR564" s="10">
        <f>Table1[[#This Row],[Total (HRK million)                                         ]]-Table1[[#This Row],[Total (HRK million)                                          ]]</f>
        <v>0.2830130000000004</v>
      </c>
      <c r="AS564" s="11">
        <f>Table1[[#This Row],[Total (HRK million)                                                  ]]*1000000/Table1[[#This Row],[Population 2017               ]]</f>
        <v>314.10987791342995</v>
      </c>
      <c r="AT564" s="45">
        <v>905</v>
      </c>
      <c r="AU564" s="46">
        <v>2.338749</v>
      </c>
      <c r="AV564" s="13">
        <f>Table1[[#This Row],[Total (HRK million)                                ]]*1000000/Table1[[#This Row],[Population 2016]]</f>
        <v>2584.2530386740332</v>
      </c>
      <c r="AW564" s="46">
        <v>1.876201</v>
      </c>
      <c r="AX564" s="13">
        <f>Table1[[#This Row],[Total (HRK million)                                                        ]]*1000000/Table1[[#This Row],[Population 2016]]</f>
        <v>2073.1502762430941</v>
      </c>
      <c r="AY564" s="82">
        <f>Table1[[#This Row],[Total (HRK million)                                ]]-Table1[[#This Row],[Total (HRK million)                                                        ]]</f>
        <v>0.46254799999999996</v>
      </c>
      <c r="AZ564" s="13">
        <f>Table1[[#This Row],[Total (HRK million)                                                                      ]]*1000000/Table1[[#This Row],[Population 2016]]</f>
        <v>511.10276243093915</v>
      </c>
      <c r="BA564" s="68">
        <v>930</v>
      </c>
      <c r="BB564" s="52">
        <v>2.3945720000000001</v>
      </c>
      <c r="BC564" s="13">
        <f>Table1[[#This Row],[Total (HRK million)                                                           ]]*1000000/Table1[[#This Row],[Population 2015]]</f>
        <v>2574.8086021505378</v>
      </c>
      <c r="BD564" s="52">
        <v>2.486132</v>
      </c>
      <c r="BE564" s="13">
        <f>Table1[[#This Row],[Total (HRK million) ]]*1000000/Table1[[#This Row],[Population 2015]]</f>
        <v>2673.2602150537637</v>
      </c>
      <c r="BF564" s="82">
        <f>Table1[[#This Row],[Total (HRK million)                                                           ]]-Table1[[#This Row],[Total (HRK million) ]]</f>
        <v>-9.1559999999999864E-2</v>
      </c>
      <c r="BG564" s="13">
        <f>Table1[[#This Row],[Total (HRK million)     ]]*1000000/Table1[[#This Row],[Population 2015]]</f>
        <v>-98.451612903225666</v>
      </c>
      <c r="BH564" s="68">
        <v>940</v>
      </c>
      <c r="BI564" s="88">
        <v>2.7867449999999998</v>
      </c>
      <c r="BJ564" s="12">
        <f>Table1[[#This Row],[Total (HRK million)                                  ]]*1000000/Table1[[#This Row],[Population 2014]]</f>
        <v>2964.622340425532</v>
      </c>
      <c r="BK564" s="88">
        <v>3.0976720000000002</v>
      </c>
      <c r="BL564" s="12">
        <f>Table1[[#This Row],[Total (HRK million)    ]]*1000000/Table1[[#This Row],[Population 2014]]</f>
        <v>3295.3957446808508</v>
      </c>
      <c r="BM564" s="88">
        <f>Table1[[#This Row],[Total (HRK million)                                  ]]-Table1[[#This Row],[Total (HRK million)    ]]</f>
        <v>-0.3109270000000004</v>
      </c>
      <c r="BN564" s="12">
        <f>Table1[[#This Row],[Total (HRK million)      ]]*1000000/Table1[[#This Row],[Population 2014]]</f>
        <v>-330.77340425531958</v>
      </c>
      <c r="BO564" s="94">
        <v>5</v>
      </c>
      <c r="BP564" s="53">
        <v>5</v>
      </c>
      <c r="BQ564" s="55">
        <v>5</v>
      </c>
      <c r="BR564" s="26">
        <v>3</v>
      </c>
      <c r="BS564" s="13">
        <v>4</v>
      </c>
      <c r="BT564" s="13">
        <v>1</v>
      </c>
      <c r="BU564" s="13">
        <v>0</v>
      </c>
      <c r="BV564" s="13">
        <v>0</v>
      </c>
      <c r="BW564" s="56">
        <v>0</v>
      </c>
    </row>
    <row r="565" spans="1:75" x14ac:dyDescent="0.25">
      <c r="A565" s="14" t="s">
        <v>607</v>
      </c>
      <c r="B565" s="15" t="s">
        <v>667</v>
      </c>
      <c r="C565" s="16" t="s">
        <v>121</v>
      </c>
      <c r="D565" s="45">
        <v>767445</v>
      </c>
      <c r="E565" s="44">
        <v>9080.6956547000009</v>
      </c>
      <c r="F565" s="40">
        <f>Table1[[#This Row],[Total (HRK million)]]*1000000/Table1[[#This Row],[Population 2022]]</f>
        <v>11832.373205506585</v>
      </c>
      <c r="G565" s="44">
        <v>7948.30200461</v>
      </c>
      <c r="H565" s="40">
        <f>Table1[[#This Row],[Total (HRK million)                ]]*1000000/Table1[[#This Row],[Population 2022]]</f>
        <v>10356.836000768784</v>
      </c>
      <c r="I565" s="44">
        <v>1132.3936500900011</v>
      </c>
      <c r="J565" s="40">
        <f>Table1[[#This Row],[Total (HRK million)                           ]]*1000000/Table1[[#This Row],[Population 2022]]</f>
        <v>1475.5372047378003</v>
      </c>
      <c r="K565" s="45">
        <v>767131</v>
      </c>
      <c r="L565" s="44">
        <v>7988.4367570000004</v>
      </c>
      <c r="M565" s="40">
        <f>Table1[[#This Row],[Total (HRK million)  ]]*1000000/Table1[[#This Row],[Population 2021]]</f>
        <v>10413.393223582412</v>
      </c>
      <c r="N565" s="44">
        <v>8612.3924999999999</v>
      </c>
      <c r="O565" s="40">
        <f>Table1[[#This Row],[Total (HRK million)                 ]]*1000000/Table1[[#This Row],[Population 2021]]</f>
        <v>11226.755925650248</v>
      </c>
      <c r="P565" s="44">
        <v>-623.95574299999953</v>
      </c>
      <c r="Q565" s="40">
        <f>Table1[[#This Row],[Total (HRK million)                            ]]*1000000/Table1[[#This Row],[Population 2021]]</f>
        <v>-813.36270206783399</v>
      </c>
      <c r="R565" s="66">
        <v>808785</v>
      </c>
      <c r="S565" s="35">
        <v>7331.1334900000002</v>
      </c>
      <c r="T565" s="18">
        <f>Table1[[#This Row],[Total (HRK million)   ]]*1000000/Table1[[#This Row],[Population 2020]]</f>
        <v>9064.3786544013547</v>
      </c>
      <c r="U565" s="35">
        <v>7862.2966880000004</v>
      </c>
      <c r="V565" s="18">
        <f>Table1[[#This Row],[Total (HRK million)                  ]]*1000000/Table1[[#This Row],[Population 2020]]</f>
        <v>9721.1208021909406</v>
      </c>
      <c r="W565" s="35">
        <f>Table1[[#This Row],[Total (HRK million)   ]]-Table1[[#This Row],[Total (HRK million)                  ]]</f>
        <v>-531.16319800000019</v>
      </c>
      <c r="X565" s="18">
        <f>Table1[[#This Row],[Total (HRK million)                             ]]*1000000/Table1[[#This Row],[Population 2020]]</f>
        <v>-656.74214778958583</v>
      </c>
      <c r="Y565" s="68">
        <v>809235</v>
      </c>
      <c r="Z565" s="7">
        <v>7628.7099580000004</v>
      </c>
      <c r="AA565" s="6">
        <f>Table1[[#This Row],[Total (HRK million)                     ]]*1000000/Table1[[#This Row],[Population 2019                 ]]</f>
        <v>9427.0637799897431</v>
      </c>
      <c r="AB565" s="7">
        <v>8082.3158990000002</v>
      </c>
      <c r="AC565" s="6">
        <f>Table1[[#This Row],[Total (HRK million)                                   ]]*1000000/Table1[[#This Row],[Population 2019                 ]]</f>
        <v>9987.6005103585485</v>
      </c>
      <c r="AD565" s="7">
        <f>Table1[[#This Row],[Total (HRK million)                     ]]-Table1[[#This Row],[Total (HRK million)                                   ]]</f>
        <v>-453.6059409999998</v>
      </c>
      <c r="AE565" s="8">
        <f>Table1[[#This Row],[Total (HRK million)                       ]]*1000000/Table1[[#This Row],[Population 2019                 ]]</f>
        <v>-560.53673036880491</v>
      </c>
      <c r="AF565" s="6">
        <v>806341</v>
      </c>
      <c r="AG565" s="7">
        <v>7280.2139360000001</v>
      </c>
      <c r="AH565" s="6">
        <f>Table1[[#This Row],[Total (HRK million)                                 ]]*1000000/Table1[[#This Row],[Population 2018]]</f>
        <v>9028.7036576336814</v>
      </c>
      <c r="AI565" s="7">
        <v>7568.8917680000004</v>
      </c>
      <c r="AJ565" s="6">
        <f>Table1[[#This Row],[Total (HRK million)                                     ]]*1000000/Table1[[#This Row],[Population 2018]]</f>
        <v>9386.71327391265</v>
      </c>
      <c r="AK565" s="7">
        <f>Table1[[#This Row],[Total (HRK million)                                 ]]-Table1[[#This Row],[Total (HRK million)                                     ]]</f>
        <v>-288.67783200000031</v>
      </c>
      <c r="AL565" s="8">
        <f>Table1[[#This Row],[Total (HRK million)                                      ]]*1000000/Table1[[#This Row],[Population 2018]]</f>
        <v>-358.00961627896919</v>
      </c>
      <c r="AM565" s="9">
        <v>803900</v>
      </c>
      <c r="AN565" s="10">
        <v>6571.5666380000002</v>
      </c>
      <c r="AO565" s="11">
        <f>Table1[[#This Row],[Total (HRK million)                                         ]]*1000000/Table1[[#This Row],[Population 2017               ]]</f>
        <v>8174.6070879462623</v>
      </c>
      <c r="AP565" s="10">
        <v>6949.5028060000004</v>
      </c>
      <c r="AQ565" s="11">
        <f>Table1[[#This Row],[Total (HRK million)                                          ]]*1000000/Table1[[#This Row],[Population 2017               ]]</f>
        <v>8644.7354223162092</v>
      </c>
      <c r="AR565" s="10">
        <f>Table1[[#This Row],[Total (HRK million)                                         ]]-Table1[[#This Row],[Total (HRK million)                                          ]]</f>
        <v>-377.93616800000018</v>
      </c>
      <c r="AS565" s="11">
        <f>Table1[[#This Row],[Total (HRK million)                                                  ]]*1000000/Table1[[#This Row],[Population 2017               ]]</f>
        <v>-470.12833436994674</v>
      </c>
      <c r="AT565" s="45">
        <v>803647</v>
      </c>
      <c r="AU565" s="46">
        <v>6427.0160990000004</v>
      </c>
      <c r="AV565" s="13">
        <f>Table1[[#This Row],[Total (HRK million)                                ]]*1000000/Table1[[#This Row],[Population 2016]]</f>
        <v>7997.3123759561104</v>
      </c>
      <c r="AW565" s="46">
        <v>6680.2183219999997</v>
      </c>
      <c r="AX565" s="13">
        <f>Table1[[#This Row],[Total (HRK million)                                                        ]]*1000000/Table1[[#This Row],[Population 2016]]</f>
        <v>8312.3788454383575</v>
      </c>
      <c r="AY565" s="82">
        <f>Table1[[#This Row],[Total (HRK million)                                ]]-Table1[[#This Row],[Total (HRK million)                                                        ]]</f>
        <v>-253.20222299999932</v>
      </c>
      <c r="AZ565" s="13">
        <f>Table1[[#This Row],[Total (HRK million)                                                                      ]]*1000000/Table1[[#This Row],[Population 2016]]</f>
        <v>-315.06646948224693</v>
      </c>
      <c r="BA565" s="68">
        <v>801349</v>
      </c>
      <c r="BB565" s="52">
        <v>6206.2730730000003</v>
      </c>
      <c r="BC565" s="13">
        <f>Table1[[#This Row],[Total (HRK million)                                                           ]]*1000000/Table1[[#This Row],[Population 2015]]</f>
        <v>7744.7817031031427</v>
      </c>
      <c r="BD565" s="52">
        <v>6098.4318519999997</v>
      </c>
      <c r="BE565" s="13">
        <f>Table1[[#This Row],[Total (HRK million) ]]*1000000/Table1[[#This Row],[Population 2015]]</f>
        <v>7610.2071032721078</v>
      </c>
      <c r="BF565" s="82">
        <f>Table1[[#This Row],[Total (HRK million)                                                           ]]-Table1[[#This Row],[Total (HRK million) ]]</f>
        <v>107.84122100000059</v>
      </c>
      <c r="BG565" s="13">
        <f>Table1[[#This Row],[Total (HRK million)     ]]*1000000/Table1[[#This Row],[Population 2015]]</f>
        <v>134.57459983103564</v>
      </c>
      <c r="BH565" s="68">
        <v>799999</v>
      </c>
      <c r="BI565" s="89">
        <v>6650.6362209999998</v>
      </c>
      <c r="BJ565" s="12">
        <f>Table1[[#This Row],[Total (HRK million)                                  ]]*1000000/Table1[[#This Row],[Population 2014]]</f>
        <v>8313.3056678820849</v>
      </c>
      <c r="BK565" s="89">
        <v>7633.2262780000001</v>
      </c>
      <c r="BL565" s="12">
        <f>Table1[[#This Row],[Total (HRK million)    ]]*1000000/Table1[[#This Row],[Population 2014]]</f>
        <v>9541.5447744309677</v>
      </c>
      <c r="BM565" s="88">
        <f>Table1[[#This Row],[Total (HRK million)                                  ]]-Table1[[#This Row],[Total (HRK million)    ]]</f>
        <v>-982.59005700000034</v>
      </c>
      <c r="BN565" s="12">
        <f>Table1[[#This Row],[Total (HRK million)      ]]*1000000/Table1[[#This Row],[Population 2014]]</f>
        <v>-1228.2391065488837</v>
      </c>
      <c r="BO565" s="94">
        <v>5</v>
      </c>
      <c r="BP565" s="53">
        <v>5</v>
      </c>
      <c r="BQ565" s="55">
        <v>5</v>
      </c>
      <c r="BR565" s="26">
        <v>5</v>
      </c>
      <c r="BS565" s="13">
        <v>5</v>
      </c>
      <c r="BT565" s="13">
        <v>5</v>
      </c>
      <c r="BU565" s="13">
        <v>5</v>
      </c>
      <c r="BV565" s="13">
        <v>5</v>
      </c>
      <c r="BW565" s="56">
        <v>5</v>
      </c>
    </row>
    <row r="566" spans="1:75" x14ac:dyDescent="0.25">
      <c r="A566" s="14" t="s">
        <v>606</v>
      </c>
      <c r="B566" s="15" t="s">
        <v>121</v>
      </c>
      <c r="C566" s="15" t="s">
        <v>122</v>
      </c>
      <c r="D566" s="45">
        <v>302660</v>
      </c>
      <c r="E566" s="44">
        <v>495.73334657999999</v>
      </c>
      <c r="F566" s="40">
        <f>Table1[[#This Row],[Total (HRK million)]]*1000000/Table1[[#This Row],[Population 2022]]</f>
        <v>1637.9215838895129</v>
      </c>
      <c r="G566" s="44">
        <v>448.44622781999999</v>
      </c>
      <c r="H566" s="40">
        <f>Table1[[#This Row],[Total (HRK million)                ]]*1000000/Table1[[#This Row],[Population 2022]]</f>
        <v>1481.6831686380758</v>
      </c>
      <c r="I566" s="44">
        <v>47.287118759999991</v>
      </c>
      <c r="J566" s="40">
        <f>Table1[[#This Row],[Total (HRK million)                           ]]*1000000/Table1[[#This Row],[Population 2022]]</f>
        <v>156.23841525143723</v>
      </c>
      <c r="K566" s="45">
        <v>299985</v>
      </c>
      <c r="L566" s="44">
        <v>423.096383</v>
      </c>
      <c r="M566" s="40">
        <f>Table1[[#This Row],[Total (HRK million)  ]]*1000000/Table1[[#This Row],[Population 2021]]</f>
        <v>1410.3917962564794</v>
      </c>
      <c r="N566" s="44">
        <v>397.39164799999998</v>
      </c>
      <c r="O566" s="40">
        <f>Table1[[#This Row],[Total (HRK million)                 ]]*1000000/Table1[[#This Row],[Population 2021]]</f>
        <v>1324.7050619197626</v>
      </c>
      <c r="P566" s="44">
        <v>25.704735000000028</v>
      </c>
      <c r="Q566" s="40">
        <f>Table1[[#This Row],[Total (HRK million)                            ]]*1000000/Table1[[#This Row],[Population 2021]]</f>
        <v>85.686734336716924</v>
      </c>
      <c r="R566" s="67">
        <v>309463</v>
      </c>
      <c r="S566" s="35">
        <v>378.36907400000001</v>
      </c>
      <c r="T566" s="36">
        <f>Table1[[#This Row],[Total (HRK million)   ]]*1000000/Table1[[#This Row],[Population 2020]]</f>
        <v>1222.6633684802384</v>
      </c>
      <c r="U566" s="35">
        <v>391.92515100000003</v>
      </c>
      <c r="V566" s="36">
        <f>Table1[[#This Row],[Total (HRK million)                  ]]*1000000/Table1[[#This Row],[Population 2020]]</f>
        <v>1266.4685309713923</v>
      </c>
      <c r="W566" s="35">
        <f>Table1[[#This Row],[Total (HRK million)   ]]-Table1[[#This Row],[Total (HRK million)                  ]]</f>
        <v>-13.556077000000016</v>
      </c>
      <c r="X566" s="36">
        <f>Table1[[#This Row],[Total (HRK million)                             ]]*1000000/Table1[[#This Row],[Population 2020]]</f>
        <v>-43.805162491154086</v>
      </c>
      <c r="Y566" s="68">
        <v>309169</v>
      </c>
      <c r="Z566" s="7">
        <v>340.906702</v>
      </c>
      <c r="AA566" s="6">
        <f>Table1[[#This Row],[Total (HRK million)                     ]]*1000000/Table1[[#This Row],[Population 2019                 ]]</f>
        <v>1102.6548651384842</v>
      </c>
      <c r="AB566" s="7">
        <v>333.91283399999998</v>
      </c>
      <c r="AC566" s="6">
        <f>Table1[[#This Row],[Total (HRK million)                                   ]]*1000000/Table1[[#This Row],[Population 2019                 ]]</f>
        <v>1080.0333603951237</v>
      </c>
      <c r="AD566" s="7">
        <f>Table1[[#This Row],[Total (HRK million)                     ]]-Table1[[#This Row],[Total (HRK million)                                   ]]</f>
        <v>6.9938680000000204</v>
      </c>
      <c r="AE566" s="8">
        <f>Table1[[#This Row],[Total (HRK million)                       ]]*1000000/Table1[[#This Row],[Population 2019                 ]]</f>
        <v>22.621504743360493</v>
      </c>
      <c r="AF566" s="6">
        <v>309306</v>
      </c>
      <c r="AG566" s="7">
        <v>309.250541</v>
      </c>
      <c r="AH566" s="6">
        <f>Table1[[#This Row],[Total (HRK million)                                 ]]*1000000/Table1[[#This Row],[Population 2018]]</f>
        <v>999.8206985962122</v>
      </c>
      <c r="AI566" s="7">
        <v>324.59434399999998</v>
      </c>
      <c r="AJ566" s="6">
        <f>Table1[[#This Row],[Total (HRK million)                                     ]]*1000000/Table1[[#This Row],[Population 2018]]</f>
        <v>1049.4278934129954</v>
      </c>
      <c r="AK566" s="7">
        <f>Table1[[#This Row],[Total (HRK million)                                 ]]-Table1[[#This Row],[Total (HRK million)                                     ]]</f>
        <v>-15.34380299999998</v>
      </c>
      <c r="AL566" s="8">
        <f>Table1[[#This Row],[Total (HRK million)                                      ]]*1000000/Table1[[#This Row],[Population 2018]]</f>
        <v>-49.607194816783313</v>
      </c>
      <c r="AM566" s="17">
        <v>310561</v>
      </c>
      <c r="AN566" s="10">
        <v>300.52232199999997</v>
      </c>
      <c r="AO566" s="24">
        <f>Table1[[#This Row],[Total (HRK million)                                         ]]*1000000/Table1[[#This Row],[Population 2017               ]]</f>
        <v>967.67566436223478</v>
      </c>
      <c r="AP566" s="10">
        <v>293.62789600000002</v>
      </c>
      <c r="AQ566" s="11">
        <f>Table1[[#This Row],[Total (HRK million)                                          ]]*1000000/Table1[[#This Row],[Population 2017               ]]</f>
        <v>945.47575516565189</v>
      </c>
      <c r="AR566" s="10">
        <f>Table1[[#This Row],[Total (HRK million)                                         ]]-Table1[[#This Row],[Total (HRK million)                                          ]]</f>
        <v>6.8944259999999531</v>
      </c>
      <c r="AS566" s="11">
        <f>Table1[[#This Row],[Total (HRK million)                                                  ]]*1000000/Table1[[#This Row],[Population 2017               ]]</f>
        <v>22.199909196582809</v>
      </c>
      <c r="AT566" s="45">
        <v>313072</v>
      </c>
      <c r="AU566" s="46">
        <v>282.60976399999998</v>
      </c>
      <c r="AV566" s="13">
        <f>Table1[[#This Row],[Total (HRK million)                                ]]*1000000/Table1[[#This Row],[Population 2016]]</f>
        <v>902.69894465170955</v>
      </c>
      <c r="AW566" s="46">
        <v>279.139612</v>
      </c>
      <c r="AX566" s="13">
        <f>Table1[[#This Row],[Total (HRK million)                                                        ]]*1000000/Table1[[#This Row],[Population 2016]]</f>
        <v>891.61474676751675</v>
      </c>
      <c r="AY566" s="82">
        <f>Table1[[#This Row],[Total (HRK million)                                ]]-Table1[[#This Row],[Total (HRK million)                                                        ]]</f>
        <v>3.4701519999999846</v>
      </c>
      <c r="AZ566" s="13">
        <f>Table1[[#This Row],[Total (HRK million)                                                                      ]]*1000000/Table1[[#This Row],[Population 2016]]</f>
        <v>11.084197884192724</v>
      </c>
      <c r="BA566" s="68">
        <v>315529</v>
      </c>
      <c r="BB566" s="52">
        <v>275.66423700000001</v>
      </c>
      <c r="BC566" s="13">
        <f>Table1[[#This Row],[Total (HRK million)                                                           ]]*1000000/Table1[[#This Row],[Population 2015]]</f>
        <v>873.65737222252153</v>
      </c>
      <c r="BD566" s="52">
        <v>266.16000300000002</v>
      </c>
      <c r="BE566" s="13">
        <f>Table1[[#This Row],[Total (HRK million) ]]*1000000/Table1[[#This Row],[Population 2015]]</f>
        <v>843.53578593409804</v>
      </c>
      <c r="BF566" s="82">
        <f>Table1[[#This Row],[Total (HRK million)                                                           ]]-Table1[[#This Row],[Total (HRK million) ]]</f>
        <v>9.5042339999999967</v>
      </c>
      <c r="BG566" s="13">
        <f>Table1[[#This Row],[Total (HRK million)     ]]*1000000/Table1[[#This Row],[Population 2015]]</f>
        <v>30.121586288423558</v>
      </c>
      <c r="BH566" s="68">
        <v>317875</v>
      </c>
      <c r="BI566" s="88">
        <v>289.72162500000002</v>
      </c>
      <c r="BJ566" s="12">
        <f>Table1[[#This Row],[Total (HRK million)                                  ]]*1000000/Table1[[#This Row],[Population 2014]]</f>
        <v>911.43255996854111</v>
      </c>
      <c r="BK566" s="88">
        <v>281.50712800000002</v>
      </c>
      <c r="BL566" s="12">
        <f>Table1[[#This Row],[Total (HRK million)    ]]*1000000/Table1[[#This Row],[Population 2014]]</f>
        <v>885.59065041289819</v>
      </c>
      <c r="BM566" s="88">
        <f>Table1[[#This Row],[Total (HRK million)                                  ]]-Table1[[#This Row],[Total (HRK million)    ]]</f>
        <v>8.2144969999999944</v>
      </c>
      <c r="BN566" s="12">
        <f>Table1[[#This Row],[Total (HRK million)      ]]*1000000/Table1[[#This Row],[Population 2014]]</f>
        <v>25.841909555642925</v>
      </c>
      <c r="BO566" s="94">
        <v>5</v>
      </c>
      <c r="BP566" s="53">
        <v>5</v>
      </c>
      <c r="BQ566" s="55">
        <v>5</v>
      </c>
      <c r="BR566" s="26">
        <v>5</v>
      </c>
      <c r="BS566" s="13">
        <v>5</v>
      </c>
      <c r="BT566" s="13">
        <v>5</v>
      </c>
      <c r="BU566" s="13">
        <v>5</v>
      </c>
      <c r="BV566" s="13">
        <v>5</v>
      </c>
      <c r="BW566" s="56">
        <v>4</v>
      </c>
    </row>
    <row r="567" spans="1:75" x14ac:dyDescent="0.25">
      <c r="A567" s="14" t="s">
        <v>608</v>
      </c>
      <c r="B567" s="15" t="s">
        <v>660</v>
      </c>
      <c r="C567" s="15" t="s">
        <v>495</v>
      </c>
      <c r="D567" s="48">
        <v>946</v>
      </c>
      <c r="E567" s="44">
        <v>5.96802967</v>
      </c>
      <c r="F567" s="40">
        <f>Table1[[#This Row],[Total (HRK million)]]*1000000/Table1[[#This Row],[Population 2022]]</f>
        <v>6308.6994397463004</v>
      </c>
      <c r="G567" s="44">
        <v>5.3713312999999996</v>
      </c>
      <c r="H567" s="40">
        <f>Table1[[#This Row],[Total (HRK million)                ]]*1000000/Table1[[#This Row],[Population 2022]]</f>
        <v>5677.9400634249469</v>
      </c>
      <c r="I567" s="44">
        <v>0.59669837000000014</v>
      </c>
      <c r="J567" s="40">
        <f>Table1[[#This Row],[Total (HRK million)                           ]]*1000000/Table1[[#This Row],[Population 2022]]</f>
        <v>630.75937632135322</v>
      </c>
      <c r="K567" s="48">
        <v>957</v>
      </c>
      <c r="L567" s="44">
        <v>5.5661940000000003</v>
      </c>
      <c r="M567" s="40">
        <f>Table1[[#This Row],[Total (HRK million)  ]]*1000000/Table1[[#This Row],[Population 2021]]</f>
        <v>5816.2946708463951</v>
      </c>
      <c r="N567" s="44">
        <v>5.2537250000000002</v>
      </c>
      <c r="O567" s="40">
        <f>Table1[[#This Row],[Total (HRK million)                 ]]*1000000/Table1[[#This Row],[Population 2021]]</f>
        <v>5489.7857889237202</v>
      </c>
      <c r="P567" s="44">
        <v>0.31246900000000011</v>
      </c>
      <c r="Q567" s="40">
        <f>Table1[[#This Row],[Total (HRK million)                            ]]*1000000/Table1[[#This Row],[Population 2021]]</f>
        <v>326.50888192267513</v>
      </c>
      <c r="R567" s="66">
        <v>949</v>
      </c>
      <c r="S567" s="35">
        <v>5.5807950000000002</v>
      </c>
      <c r="T567" s="36">
        <f>Table1[[#This Row],[Total (HRK million)   ]]*1000000/Table1[[#This Row],[Population 2020]]</f>
        <v>5880.7112750263432</v>
      </c>
      <c r="U567" s="35">
        <v>5.059628</v>
      </c>
      <c r="V567" s="36">
        <f>Table1[[#This Row],[Total (HRK million)                  ]]*1000000/Table1[[#This Row],[Population 2020]]</f>
        <v>5331.5363540569024</v>
      </c>
      <c r="W567" s="35">
        <f>Table1[[#This Row],[Total (HRK million)   ]]-Table1[[#This Row],[Total (HRK million)                  ]]</f>
        <v>0.52116700000000016</v>
      </c>
      <c r="X567" s="36">
        <f>Table1[[#This Row],[Total (HRK million)                             ]]*1000000/Table1[[#This Row],[Population 2020]]</f>
        <v>549.1749209694417</v>
      </c>
      <c r="Y567" s="68">
        <v>960</v>
      </c>
      <c r="Z567" s="7">
        <v>6.1772349999999996</v>
      </c>
      <c r="AA567" s="6">
        <f>Table1[[#This Row],[Total (HRK million)                     ]]*1000000/Table1[[#This Row],[Population 2019                 ]]</f>
        <v>6434.619791666667</v>
      </c>
      <c r="AB567" s="7">
        <v>6.4173010000000001</v>
      </c>
      <c r="AC567" s="6">
        <f>Table1[[#This Row],[Total (HRK million)                                   ]]*1000000/Table1[[#This Row],[Population 2019                 ]]</f>
        <v>6684.6885416666664</v>
      </c>
      <c r="AD567" s="7">
        <f>Table1[[#This Row],[Total (HRK million)                     ]]-Table1[[#This Row],[Total (HRK million)                                   ]]</f>
        <v>-0.24006600000000056</v>
      </c>
      <c r="AE567" s="8">
        <f>Table1[[#This Row],[Total (HRK million)                       ]]*1000000/Table1[[#This Row],[Population 2019                 ]]</f>
        <v>-250.06875000000056</v>
      </c>
      <c r="AF567" s="6">
        <v>958</v>
      </c>
      <c r="AG567" s="7">
        <v>4.7509969999999999</v>
      </c>
      <c r="AH567" s="6">
        <f>Table1[[#This Row],[Total (HRK million)                                 ]]*1000000/Table1[[#This Row],[Population 2018]]</f>
        <v>4959.2870563674323</v>
      </c>
      <c r="AI567" s="7">
        <v>5.327013</v>
      </c>
      <c r="AJ567" s="6">
        <f>Table1[[#This Row],[Total (HRK million)                                     ]]*1000000/Table1[[#This Row],[Population 2018]]</f>
        <v>5560.5563674321502</v>
      </c>
      <c r="AK567" s="7">
        <f>Table1[[#This Row],[Total (HRK million)                                 ]]-Table1[[#This Row],[Total (HRK million)                                     ]]</f>
        <v>-0.57601600000000008</v>
      </c>
      <c r="AL567" s="8">
        <f>Table1[[#This Row],[Total (HRK million)                                      ]]*1000000/Table1[[#This Row],[Population 2018]]</f>
        <v>-601.26931106471829</v>
      </c>
      <c r="AM567" s="9">
        <v>962</v>
      </c>
      <c r="AN567" s="10">
        <v>6.949128</v>
      </c>
      <c r="AO567" s="11">
        <f>Table1[[#This Row],[Total (HRK million)                                         ]]*1000000/Table1[[#This Row],[Population 2017               ]]</f>
        <v>7223.6257796257796</v>
      </c>
      <c r="AP567" s="10">
        <v>6.077483</v>
      </c>
      <c r="AQ567" s="11">
        <f>Table1[[#This Row],[Total (HRK million)                                          ]]*1000000/Table1[[#This Row],[Population 2017               ]]</f>
        <v>6317.5498960498962</v>
      </c>
      <c r="AR567" s="10">
        <f>Table1[[#This Row],[Total (HRK million)                                         ]]-Table1[[#This Row],[Total (HRK million)                                          ]]</f>
        <v>0.871645</v>
      </c>
      <c r="AS567" s="11">
        <f>Table1[[#This Row],[Total (HRK million)                                                  ]]*1000000/Table1[[#This Row],[Population 2017               ]]</f>
        <v>906.07588357588361</v>
      </c>
      <c r="AT567" s="45">
        <v>988</v>
      </c>
      <c r="AU567" s="46">
        <v>5.8575920000000004</v>
      </c>
      <c r="AV567" s="13">
        <f>Table1[[#This Row],[Total (HRK million)                                ]]*1000000/Table1[[#This Row],[Population 2016]]</f>
        <v>5928.7368421052633</v>
      </c>
      <c r="AW567" s="46">
        <v>6.4364619999999997</v>
      </c>
      <c r="AX567" s="13">
        <f>Table1[[#This Row],[Total (HRK million)                                                        ]]*1000000/Table1[[#This Row],[Population 2016]]</f>
        <v>6514.6376518218622</v>
      </c>
      <c r="AY567" s="82">
        <f>Table1[[#This Row],[Total (HRK million)                                ]]-Table1[[#This Row],[Total (HRK million)                                                        ]]</f>
        <v>-0.57886999999999933</v>
      </c>
      <c r="AZ567" s="13">
        <f>Table1[[#This Row],[Total (HRK million)                                                                      ]]*1000000/Table1[[#This Row],[Population 2016]]</f>
        <v>-585.90080971659847</v>
      </c>
      <c r="BA567" s="68">
        <v>1006</v>
      </c>
      <c r="BB567" s="52">
        <v>4.3133739999999996</v>
      </c>
      <c r="BC567" s="13">
        <f>Table1[[#This Row],[Total (HRK million)                                                           ]]*1000000/Table1[[#This Row],[Population 2015]]</f>
        <v>4287.6481113320078</v>
      </c>
      <c r="BD567" s="52">
        <v>3.6966589999999999</v>
      </c>
      <c r="BE567" s="13">
        <f>Table1[[#This Row],[Total (HRK million) ]]*1000000/Table1[[#This Row],[Population 2015]]</f>
        <v>3674.6113320079521</v>
      </c>
      <c r="BF567" s="82">
        <f>Table1[[#This Row],[Total (HRK million)                                                           ]]-Table1[[#This Row],[Total (HRK million) ]]</f>
        <v>0.61671499999999968</v>
      </c>
      <c r="BG567" s="13">
        <f>Table1[[#This Row],[Total (HRK million)     ]]*1000000/Table1[[#This Row],[Population 2015]]</f>
        <v>613.03677932405537</v>
      </c>
      <c r="BH567" s="68">
        <v>1038</v>
      </c>
      <c r="BI567" s="88">
        <v>3.8733409999999999</v>
      </c>
      <c r="BJ567" s="12">
        <f>Table1[[#This Row],[Total (HRK million)                                  ]]*1000000/Table1[[#This Row],[Population 2014]]</f>
        <v>3731.5423892100193</v>
      </c>
      <c r="BK567" s="88">
        <v>4.3089459999999997</v>
      </c>
      <c r="BL567" s="12">
        <f>Table1[[#This Row],[Total (HRK million)    ]]*1000000/Table1[[#This Row],[Population 2014]]</f>
        <v>4151.2003853564547</v>
      </c>
      <c r="BM567" s="88">
        <f>Table1[[#This Row],[Total (HRK million)                                  ]]-Table1[[#This Row],[Total (HRK million)    ]]</f>
        <v>-0.4356049999999998</v>
      </c>
      <c r="BN567" s="12">
        <f>Table1[[#This Row],[Total (HRK million)      ]]*1000000/Table1[[#This Row],[Population 2014]]</f>
        <v>-419.65799614643527</v>
      </c>
      <c r="BO567" s="94">
        <v>5</v>
      </c>
      <c r="BP567" s="53">
        <v>5</v>
      </c>
      <c r="BQ567" s="55">
        <v>4</v>
      </c>
      <c r="BR567" s="26">
        <v>2</v>
      </c>
      <c r="BS567" s="13">
        <v>3</v>
      </c>
      <c r="BT567" s="13">
        <v>2</v>
      </c>
      <c r="BU567" s="13">
        <v>1</v>
      </c>
      <c r="BV567" s="13">
        <v>1</v>
      </c>
      <c r="BW567" s="56">
        <v>0</v>
      </c>
    </row>
    <row r="568" spans="1:75" x14ac:dyDescent="0.25">
      <c r="A568" s="14" t="s">
        <v>607</v>
      </c>
      <c r="B568" s="15" t="s">
        <v>668</v>
      </c>
      <c r="C568" s="15" t="s">
        <v>8</v>
      </c>
      <c r="D568" s="45">
        <v>24091</v>
      </c>
      <c r="E568" s="44">
        <v>168.77727847999998</v>
      </c>
      <c r="F568" s="40">
        <f>Table1[[#This Row],[Total (HRK million)]]*1000000/Table1[[#This Row],[Population 2022]]</f>
        <v>7005.8228583288364</v>
      </c>
      <c r="G568" s="44">
        <v>163.14207603999998</v>
      </c>
      <c r="H568" s="40">
        <f>Table1[[#This Row],[Total (HRK million)                ]]*1000000/Table1[[#This Row],[Population 2022]]</f>
        <v>6771.9096774729151</v>
      </c>
      <c r="I568" s="44">
        <v>5.6352024399999978</v>
      </c>
      <c r="J568" s="40">
        <f>Table1[[#This Row],[Total (HRK million)                           ]]*1000000/Table1[[#This Row],[Population 2022]]</f>
        <v>233.91318085592121</v>
      </c>
      <c r="K568" s="45">
        <v>24133</v>
      </c>
      <c r="L568" s="44">
        <v>153.89979</v>
      </c>
      <c r="M568" s="40">
        <f>Table1[[#This Row],[Total (HRK million)  ]]*1000000/Table1[[#This Row],[Population 2021]]</f>
        <v>6377.1512037459079</v>
      </c>
      <c r="N568" s="44">
        <v>169.16089400000001</v>
      </c>
      <c r="O568" s="40">
        <f>Table1[[#This Row],[Total (HRK million)                 ]]*1000000/Table1[[#This Row],[Population 2021]]</f>
        <v>7009.5261260514644</v>
      </c>
      <c r="P568" s="44">
        <v>-15.261104000000017</v>
      </c>
      <c r="Q568" s="40">
        <f>Table1[[#This Row],[Total (HRK million)                            ]]*1000000/Table1[[#This Row],[Population 2021]]</f>
        <v>-632.37492230555745</v>
      </c>
      <c r="R568" s="66">
        <v>25018</v>
      </c>
      <c r="S568" s="35">
        <v>134.46745100000001</v>
      </c>
      <c r="T568" s="36">
        <f>Table1[[#This Row],[Total (HRK million)   ]]*1000000/Table1[[#This Row],[Population 2020]]</f>
        <v>5374.8281637221198</v>
      </c>
      <c r="U568" s="35">
        <v>127.564013</v>
      </c>
      <c r="V568" s="36">
        <f>Table1[[#This Row],[Total (HRK million)                  ]]*1000000/Table1[[#This Row],[Population 2020]]</f>
        <v>5098.8893196898234</v>
      </c>
      <c r="W568" s="35">
        <f>Table1[[#This Row],[Total (HRK million)   ]]-Table1[[#This Row],[Total (HRK million)                  ]]</f>
        <v>6.9034380000000084</v>
      </c>
      <c r="X568" s="36">
        <f>Table1[[#This Row],[Total (HRK million)                             ]]*1000000/Table1[[#This Row],[Population 2020]]</f>
        <v>275.93884403229708</v>
      </c>
      <c r="Y568" s="68">
        <v>25033</v>
      </c>
      <c r="Z568" s="7">
        <v>141.15619599999999</v>
      </c>
      <c r="AA568" s="6">
        <f>Table1[[#This Row],[Total (HRK million)                     ]]*1000000/Table1[[#This Row],[Population 2019                 ]]</f>
        <v>5638.8046179043658</v>
      </c>
      <c r="AB568" s="7">
        <v>132.265187</v>
      </c>
      <c r="AC568" s="6">
        <f>Table1[[#This Row],[Total (HRK million)                                   ]]*1000000/Table1[[#This Row],[Population 2019                 ]]</f>
        <v>5283.633084328686</v>
      </c>
      <c r="AD568" s="7">
        <f>Table1[[#This Row],[Total (HRK million)                     ]]-Table1[[#This Row],[Total (HRK million)                                   ]]</f>
        <v>8.8910089999999968</v>
      </c>
      <c r="AE568" s="8">
        <f>Table1[[#This Row],[Total (HRK million)                       ]]*1000000/Table1[[#This Row],[Population 2019                 ]]</f>
        <v>355.17153357567997</v>
      </c>
      <c r="AF568" s="6">
        <v>24968</v>
      </c>
      <c r="AG568" s="7">
        <v>146.188793</v>
      </c>
      <c r="AH568" s="6">
        <f>Table1[[#This Row],[Total (HRK million)                                 ]]*1000000/Table1[[#This Row],[Population 2018]]</f>
        <v>5855.0461791092603</v>
      </c>
      <c r="AI568" s="7">
        <v>140.026106</v>
      </c>
      <c r="AJ568" s="6">
        <f>Table1[[#This Row],[Total (HRK million)                                     ]]*1000000/Table1[[#This Row],[Population 2018]]</f>
        <v>5608.2227651393787</v>
      </c>
      <c r="AK568" s="7">
        <f>Table1[[#This Row],[Total (HRK million)                                 ]]-Table1[[#This Row],[Total (HRK million)                                     ]]</f>
        <v>6.1626870000000054</v>
      </c>
      <c r="AL568" s="8">
        <f>Table1[[#This Row],[Total (HRK million)                                      ]]*1000000/Table1[[#This Row],[Population 2018]]</f>
        <v>246.82341396988167</v>
      </c>
      <c r="AM568" s="9">
        <v>25045</v>
      </c>
      <c r="AN568" s="10">
        <v>131.122547</v>
      </c>
      <c r="AO568" s="11">
        <f>Table1[[#This Row],[Total (HRK million)                                         ]]*1000000/Table1[[#This Row],[Population 2017               ]]</f>
        <v>5235.4780195647836</v>
      </c>
      <c r="AP568" s="10">
        <v>151.99173400000001</v>
      </c>
      <c r="AQ568" s="11">
        <f>Table1[[#This Row],[Total (HRK million)                                          ]]*1000000/Table1[[#This Row],[Population 2017               ]]</f>
        <v>6068.7456178878019</v>
      </c>
      <c r="AR568" s="10">
        <f>Table1[[#This Row],[Total (HRK million)                                         ]]-Table1[[#This Row],[Total (HRK million)                                          ]]</f>
        <v>-20.869187000000011</v>
      </c>
      <c r="AS568" s="11">
        <f>Table1[[#This Row],[Total (HRK million)                                                  ]]*1000000/Table1[[#This Row],[Population 2017               ]]</f>
        <v>-833.267598323019</v>
      </c>
      <c r="AT568" s="45">
        <v>25181</v>
      </c>
      <c r="AU568" s="46">
        <v>125.337833</v>
      </c>
      <c r="AV568" s="13">
        <f>Table1[[#This Row],[Total (HRK million)                                ]]*1000000/Table1[[#This Row],[Population 2016]]</f>
        <v>4977.4763909296689</v>
      </c>
      <c r="AW568" s="46">
        <v>134.171494</v>
      </c>
      <c r="AX568" s="13">
        <f>Table1[[#This Row],[Total (HRK million)                                                        ]]*1000000/Table1[[#This Row],[Population 2016]]</f>
        <v>5328.2829911441167</v>
      </c>
      <c r="AY568" s="82">
        <f>Table1[[#This Row],[Total (HRK million)                                ]]-Table1[[#This Row],[Total (HRK million)                                                        ]]</f>
        <v>-8.8336609999999922</v>
      </c>
      <c r="AZ568" s="13">
        <f>Table1[[#This Row],[Total (HRK million)                                                                      ]]*1000000/Table1[[#This Row],[Population 2016]]</f>
        <v>-350.80660021444709</v>
      </c>
      <c r="BA568" s="68">
        <v>25319</v>
      </c>
      <c r="BB568" s="52">
        <v>121.554954</v>
      </c>
      <c r="BC568" s="13">
        <f>Table1[[#This Row],[Total (HRK million)                                                           ]]*1000000/Table1[[#This Row],[Population 2015]]</f>
        <v>4800.9381887120344</v>
      </c>
      <c r="BD568" s="52">
        <v>114.471659</v>
      </c>
      <c r="BE568" s="13">
        <f>Table1[[#This Row],[Total (HRK million) ]]*1000000/Table1[[#This Row],[Population 2015]]</f>
        <v>4521.1761522966945</v>
      </c>
      <c r="BF568" s="82">
        <f>Table1[[#This Row],[Total (HRK million)                                                           ]]-Table1[[#This Row],[Total (HRK million) ]]</f>
        <v>7.0832949999999926</v>
      </c>
      <c r="BG568" s="13">
        <f>Table1[[#This Row],[Total (HRK million)     ]]*1000000/Table1[[#This Row],[Population 2015]]</f>
        <v>279.76203641533999</v>
      </c>
      <c r="BH568" s="68">
        <v>25380</v>
      </c>
      <c r="BI568" s="88">
        <v>124.20130399999999</v>
      </c>
      <c r="BJ568" s="12">
        <f>Table1[[#This Row],[Total (HRK million)                                  ]]*1000000/Table1[[#This Row],[Population 2014]]</f>
        <v>4893.6684003152086</v>
      </c>
      <c r="BK568" s="88">
        <v>111.271885</v>
      </c>
      <c r="BL568" s="12">
        <f>Table1[[#This Row],[Total (HRK million)    ]]*1000000/Table1[[#This Row],[Population 2014]]</f>
        <v>4384.2350275807721</v>
      </c>
      <c r="BM568" s="88">
        <f>Table1[[#This Row],[Total (HRK million)                                  ]]-Table1[[#This Row],[Total (HRK million)    ]]</f>
        <v>12.929418999999996</v>
      </c>
      <c r="BN568" s="12">
        <f>Table1[[#This Row],[Total (HRK million)      ]]*1000000/Table1[[#This Row],[Population 2014]]</f>
        <v>509.43337273443643</v>
      </c>
      <c r="BO568" s="94">
        <v>5</v>
      </c>
      <c r="BP568" s="53">
        <v>5</v>
      </c>
      <c r="BQ568" s="55">
        <v>5</v>
      </c>
      <c r="BR568" s="26">
        <v>4</v>
      </c>
      <c r="BS568" s="13">
        <v>4</v>
      </c>
      <c r="BT568" s="13">
        <v>4</v>
      </c>
      <c r="BU568" s="13">
        <v>4</v>
      </c>
      <c r="BV568" s="13">
        <v>4</v>
      </c>
      <c r="BW568" s="56">
        <v>4</v>
      </c>
    </row>
    <row r="569" spans="1:75" x14ac:dyDescent="0.25">
      <c r="A569" s="14" t="s">
        <v>608</v>
      </c>
      <c r="B569" s="15" t="s">
        <v>663</v>
      </c>
      <c r="C569" s="15" t="s">
        <v>528</v>
      </c>
      <c r="D569" s="48">
        <v>530</v>
      </c>
      <c r="E569" s="44">
        <v>2.20245486</v>
      </c>
      <c r="F569" s="40">
        <f>Table1[[#This Row],[Total (HRK million)]]*1000000/Table1[[#This Row],[Population 2022]]</f>
        <v>4155.5752075471692</v>
      </c>
      <c r="G569" s="44">
        <v>2.1919908100000001</v>
      </c>
      <c r="H569" s="40">
        <f>Table1[[#This Row],[Total (HRK million)                ]]*1000000/Table1[[#This Row],[Population 2022]]</f>
        <v>4135.8317169811326</v>
      </c>
      <c r="I569" s="44">
        <v>1.0464049999999813E-2</v>
      </c>
      <c r="J569" s="40">
        <f>Table1[[#This Row],[Total (HRK million)                           ]]*1000000/Table1[[#This Row],[Population 2022]]</f>
        <v>19.743490566037384</v>
      </c>
      <c r="K569" s="48">
        <v>553</v>
      </c>
      <c r="L569" s="44">
        <v>2.8401709999999998</v>
      </c>
      <c r="M569" s="40">
        <f>Table1[[#This Row],[Total (HRK million)  ]]*1000000/Table1[[#This Row],[Population 2021]]</f>
        <v>5135.9330922242316</v>
      </c>
      <c r="N569" s="44">
        <v>3.7904949999999999</v>
      </c>
      <c r="O569" s="40">
        <f>Table1[[#This Row],[Total (HRK million)                 ]]*1000000/Table1[[#This Row],[Population 2021]]</f>
        <v>6854.4213381555155</v>
      </c>
      <c r="P569" s="44">
        <v>-0.95032400000000017</v>
      </c>
      <c r="Q569" s="40">
        <f>Table1[[#This Row],[Total (HRK million)                            ]]*1000000/Table1[[#This Row],[Population 2021]]</f>
        <v>-1718.4882459312842</v>
      </c>
      <c r="R569" s="66">
        <v>523</v>
      </c>
      <c r="S569" s="35">
        <v>2.9671639999999999</v>
      </c>
      <c r="T569" s="36">
        <f>Table1[[#This Row],[Total (HRK million)   ]]*1000000/Table1[[#This Row],[Population 2020]]</f>
        <v>5673.3537284894837</v>
      </c>
      <c r="U569" s="35">
        <v>2.226343</v>
      </c>
      <c r="V569" s="36">
        <f>Table1[[#This Row],[Total (HRK million)                  ]]*1000000/Table1[[#This Row],[Population 2020]]</f>
        <v>4256.8699808795409</v>
      </c>
      <c r="W569" s="35">
        <f>Table1[[#This Row],[Total (HRK million)   ]]-Table1[[#This Row],[Total (HRK million)                  ]]</f>
        <v>0.74082099999999995</v>
      </c>
      <c r="X569" s="36">
        <f>Table1[[#This Row],[Total (HRK million)                             ]]*1000000/Table1[[#This Row],[Population 2020]]</f>
        <v>1416.4837476099426</v>
      </c>
      <c r="Y569" s="68">
        <v>540</v>
      </c>
      <c r="Z569" s="7">
        <v>3.0421909999999999</v>
      </c>
      <c r="AA569" s="6">
        <f>Table1[[#This Row],[Total (HRK million)                     ]]*1000000/Table1[[#This Row],[Population 2019                 ]]</f>
        <v>5633.687037037037</v>
      </c>
      <c r="AB569" s="7">
        <v>2.3597809999999999</v>
      </c>
      <c r="AC569" s="6">
        <f>Table1[[#This Row],[Total (HRK million)                                   ]]*1000000/Table1[[#This Row],[Population 2019                 ]]</f>
        <v>4369.9648148148144</v>
      </c>
      <c r="AD569" s="7">
        <f>Table1[[#This Row],[Total (HRK million)                     ]]-Table1[[#This Row],[Total (HRK million)                                   ]]</f>
        <v>0.68240999999999996</v>
      </c>
      <c r="AE569" s="8">
        <f>Table1[[#This Row],[Total (HRK million)                       ]]*1000000/Table1[[#This Row],[Population 2019                 ]]</f>
        <v>1263.7222222222222</v>
      </c>
      <c r="AF569" s="6">
        <v>558</v>
      </c>
      <c r="AG569" s="7">
        <v>3.7396020000000001</v>
      </c>
      <c r="AH569" s="6">
        <f>Table1[[#This Row],[Total (HRK million)                                 ]]*1000000/Table1[[#This Row],[Population 2018]]</f>
        <v>6701.7956989247314</v>
      </c>
      <c r="AI569" s="7">
        <v>2.9346190000000001</v>
      </c>
      <c r="AJ569" s="6">
        <f>Table1[[#This Row],[Total (HRK million)                                     ]]*1000000/Table1[[#This Row],[Population 2018]]</f>
        <v>5259.173835125448</v>
      </c>
      <c r="AK569" s="7">
        <f>Table1[[#This Row],[Total (HRK million)                                 ]]-Table1[[#This Row],[Total (HRK million)                                     ]]</f>
        <v>0.804983</v>
      </c>
      <c r="AL569" s="8">
        <f>Table1[[#This Row],[Total (HRK million)                                      ]]*1000000/Table1[[#This Row],[Population 2018]]</f>
        <v>1442.6218637992831</v>
      </c>
      <c r="AM569" s="9">
        <v>581</v>
      </c>
      <c r="AN569" s="10">
        <v>1.5132209999999999</v>
      </c>
      <c r="AO569" s="11">
        <f>Table1[[#This Row],[Total (HRK million)                                         ]]*1000000/Table1[[#This Row],[Population 2017               ]]</f>
        <v>2604.511187607573</v>
      </c>
      <c r="AP569" s="10">
        <v>1.3831329999999999</v>
      </c>
      <c r="AQ569" s="11">
        <f>Table1[[#This Row],[Total (HRK million)                                          ]]*1000000/Table1[[#This Row],[Population 2017               ]]</f>
        <v>2380.6075731497417</v>
      </c>
      <c r="AR569" s="10">
        <f>Table1[[#This Row],[Total (HRK million)                                         ]]-Table1[[#This Row],[Total (HRK million)                                          ]]</f>
        <v>0.13008799999999998</v>
      </c>
      <c r="AS569" s="11">
        <f>Table1[[#This Row],[Total (HRK million)                                                  ]]*1000000/Table1[[#This Row],[Population 2017               ]]</f>
        <v>223.90361445783131</v>
      </c>
      <c r="AT569" s="45">
        <v>628</v>
      </c>
      <c r="AU569" s="46">
        <v>1.23123</v>
      </c>
      <c r="AV569" s="13">
        <f>Table1[[#This Row],[Total (HRK million)                                ]]*1000000/Table1[[#This Row],[Population 2016]]</f>
        <v>1960.5573248407643</v>
      </c>
      <c r="AW569" s="46">
        <v>0.689002</v>
      </c>
      <c r="AX569" s="13">
        <f>Table1[[#This Row],[Total (HRK million)                                                        ]]*1000000/Table1[[#This Row],[Population 2016]]</f>
        <v>1097.1369426751592</v>
      </c>
      <c r="AY569" s="82">
        <f>Table1[[#This Row],[Total (HRK million)                                ]]-Table1[[#This Row],[Total (HRK million)                                                        ]]</f>
        <v>0.54222800000000004</v>
      </c>
      <c r="AZ569" s="13">
        <f>Table1[[#This Row],[Total (HRK million)                                                                      ]]*1000000/Table1[[#This Row],[Population 2016]]</f>
        <v>863.42038216560513</v>
      </c>
      <c r="BA569" s="68">
        <v>654</v>
      </c>
      <c r="BB569" s="52">
        <v>0.82953399999999999</v>
      </c>
      <c r="BC569" s="13">
        <f>Table1[[#This Row],[Total (HRK million)                                                           ]]*1000000/Table1[[#This Row],[Population 2015]]</f>
        <v>1268.4006116207952</v>
      </c>
      <c r="BD569" s="52">
        <v>0.791883</v>
      </c>
      <c r="BE569" s="13">
        <f>Table1[[#This Row],[Total (HRK million) ]]*1000000/Table1[[#This Row],[Population 2015]]</f>
        <v>1210.8302752293578</v>
      </c>
      <c r="BF569" s="82">
        <f>Table1[[#This Row],[Total (HRK million)                                                           ]]-Table1[[#This Row],[Total (HRK million) ]]</f>
        <v>3.765099999999999E-2</v>
      </c>
      <c r="BG569" s="13">
        <f>Table1[[#This Row],[Total (HRK million)     ]]*1000000/Table1[[#This Row],[Population 2015]]</f>
        <v>57.570336391437294</v>
      </c>
      <c r="BH569" s="68">
        <v>665</v>
      </c>
      <c r="BI569" s="88">
        <v>0.69761200000000001</v>
      </c>
      <c r="BJ569" s="12">
        <f>Table1[[#This Row],[Total (HRK million)                                  ]]*1000000/Table1[[#This Row],[Population 2014]]</f>
        <v>1049.0406015037595</v>
      </c>
      <c r="BK569" s="88">
        <v>0.64269299999999996</v>
      </c>
      <c r="BL569" s="12">
        <f>Table1[[#This Row],[Total (HRK million)    ]]*1000000/Table1[[#This Row],[Population 2014]]</f>
        <v>966.45563909774432</v>
      </c>
      <c r="BM569" s="88">
        <f>Table1[[#This Row],[Total (HRK million)                                  ]]-Table1[[#This Row],[Total (HRK million)    ]]</f>
        <v>5.4919000000000051E-2</v>
      </c>
      <c r="BN569" s="12">
        <f>Table1[[#This Row],[Total (HRK million)      ]]*1000000/Table1[[#This Row],[Population 2014]]</f>
        <v>82.584962406015109</v>
      </c>
      <c r="BO569" s="94">
        <v>5</v>
      </c>
      <c r="BP569" s="53">
        <v>5</v>
      </c>
      <c r="BQ569" s="55">
        <v>4</v>
      </c>
      <c r="BR569" s="26">
        <v>4</v>
      </c>
      <c r="BS569" s="13">
        <v>1</v>
      </c>
      <c r="BT569" s="13">
        <v>3</v>
      </c>
      <c r="BU569" s="13">
        <v>0</v>
      </c>
      <c r="BV569" s="13">
        <v>0</v>
      </c>
      <c r="BW569" s="56">
        <v>0</v>
      </c>
    </row>
    <row r="570" spans="1:75" x14ac:dyDescent="0.25">
      <c r="A570" s="14" t="s">
        <v>608</v>
      </c>
      <c r="B570" s="15" t="s">
        <v>665</v>
      </c>
      <c r="C570" s="15" t="s">
        <v>325</v>
      </c>
      <c r="D570" s="47">
        <v>1442</v>
      </c>
      <c r="E570" s="46">
        <v>8.8423224000000005</v>
      </c>
      <c r="F570" s="36">
        <f>Table1[[#This Row],[Total (HRK million)]]*1000000/Table1[[#This Row],[Population 2022]]</f>
        <v>6131.9850208044381</v>
      </c>
      <c r="G570" s="46">
        <v>7.2505302999999994</v>
      </c>
      <c r="H570" s="36">
        <f>Table1[[#This Row],[Total (HRK million)                ]]*1000000/Table1[[#This Row],[Population 2022]]</f>
        <v>5028.1070041608873</v>
      </c>
      <c r="I570" s="46">
        <v>1.5917921000000006</v>
      </c>
      <c r="J570" s="36">
        <f>Table1[[#This Row],[Total (HRK million)                           ]]*1000000/Table1[[#This Row],[Population 2022]]</f>
        <v>1103.8780166435511</v>
      </c>
      <c r="K570" s="47">
        <v>1453</v>
      </c>
      <c r="L570" s="46">
        <v>8.5640750000000008</v>
      </c>
      <c r="M570" s="36">
        <f>Table1[[#This Row],[Total (HRK million)  ]]*1000000/Table1[[#This Row],[Population 2021]]</f>
        <v>5894.0640055058502</v>
      </c>
      <c r="N570" s="46">
        <v>8.7903669999999998</v>
      </c>
      <c r="O570" s="36">
        <f>Table1[[#This Row],[Total (HRK million)                 ]]*1000000/Table1[[#This Row],[Population 2021]]</f>
        <v>6049.8052305574674</v>
      </c>
      <c r="P570" s="46">
        <v>-0.22629199999999905</v>
      </c>
      <c r="Q570" s="36">
        <f>Table1[[#This Row],[Total (HRK million)                            ]]*1000000/Table1[[#This Row],[Population 2021]]</f>
        <v>-155.74122505161668</v>
      </c>
      <c r="R570" s="66">
        <v>1452</v>
      </c>
      <c r="S570" s="35">
        <v>6.2506909999999998</v>
      </c>
      <c r="T570" s="36">
        <f>Table1[[#This Row],[Total (HRK million)   ]]*1000000/Table1[[#This Row],[Population 2020]]</f>
        <v>4304.8836088154267</v>
      </c>
      <c r="U570" s="35">
        <v>7.8069899999999999</v>
      </c>
      <c r="V570" s="36">
        <f>Table1[[#This Row],[Total (HRK million)                  ]]*1000000/Table1[[#This Row],[Population 2020]]</f>
        <v>5376.7148760330574</v>
      </c>
      <c r="W570" s="35">
        <f>Table1[[#This Row],[Total (HRK million)   ]]-Table1[[#This Row],[Total (HRK million)                  ]]</f>
        <v>-1.5562990000000001</v>
      </c>
      <c r="X570" s="36">
        <f>Table1[[#This Row],[Total (HRK million)                             ]]*1000000/Table1[[#This Row],[Population 2020]]</f>
        <v>-1071.831267217631</v>
      </c>
      <c r="Y570" s="68">
        <v>1495</v>
      </c>
      <c r="Z570" s="7">
        <v>7.2372719999999999</v>
      </c>
      <c r="AA570" s="6">
        <f>Table1[[#This Row],[Total (HRK million)                     ]]*1000000/Table1[[#This Row],[Population 2019                 ]]</f>
        <v>4840.9846153846156</v>
      </c>
      <c r="AB570" s="7">
        <v>7.078462</v>
      </c>
      <c r="AC570" s="6">
        <f>Table1[[#This Row],[Total (HRK million)                                   ]]*1000000/Table1[[#This Row],[Population 2019                 ]]</f>
        <v>4734.7571906354515</v>
      </c>
      <c r="AD570" s="7">
        <f>Table1[[#This Row],[Total (HRK million)                     ]]-Table1[[#This Row],[Total (HRK million)                                   ]]</f>
        <v>0.1588099999999999</v>
      </c>
      <c r="AE570" s="8">
        <f>Table1[[#This Row],[Total (HRK million)                       ]]*1000000/Table1[[#This Row],[Population 2019                 ]]</f>
        <v>106.2274247491638</v>
      </c>
      <c r="AF570" s="6">
        <v>1553</v>
      </c>
      <c r="AG570" s="7">
        <v>6.8374620000000004</v>
      </c>
      <c r="AH570" s="6">
        <f>Table1[[#This Row],[Total (HRK million)                                 ]]*1000000/Table1[[#This Row],[Population 2018]]</f>
        <v>4402.7443657437216</v>
      </c>
      <c r="AI570" s="7">
        <v>5.1552369999999996</v>
      </c>
      <c r="AJ570" s="6">
        <f>Table1[[#This Row],[Total (HRK million)                                     ]]*1000000/Table1[[#This Row],[Population 2018]]</f>
        <v>3319.5344494526721</v>
      </c>
      <c r="AK570" s="7">
        <f>Table1[[#This Row],[Total (HRK million)                                 ]]-Table1[[#This Row],[Total (HRK million)                                     ]]</f>
        <v>1.6822250000000007</v>
      </c>
      <c r="AL570" s="8">
        <f>Table1[[#This Row],[Total (HRK million)                                      ]]*1000000/Table1[[#This Row],[Population 2018]]</f>
        <v>1083.2099162910499</v>
      </c>
      <c r="AM570" s="9">
        <v>1620</v>
      </c>
      <c r="AN570" s="10">
        <v>4.8549110000000004</v>
      </c>
      <c r="AO570" s="11">
        <f>Table1[[#This Row],[Total (HRK million)                                         ]]*1000000/Table1[[#This Row],[Population 2017               ]]</f>
        <v>2996.8586419753087</v>
      </c>
      <c r="AP570" s="10">
        <v>5.0518010000000002</v>
      </c>
      <c r="AQ570" s="11">
        <f>Table1[[#This Row],[Total (HRK million)                                          ]]*1000000/Table1[[#This Row],[Population 2017               ]]</f>
        <v>3118.3956790123457</v>
      </c>
      <c r="AR570" s="10">
        <f>Table1[[#This Row],[Total (HRK million)                                         ]]-Table1[[#This Row],[Total (HRK million)                                          ]]</f>
        <v>-0.19688999999999979</v>
      </c>
      <c r="AS570" s="11">
        <f>Table1[[#This Row],[Total (HRK million)                                                  ]]*1000000/Table1[[#This Row],[Population 2017               ]]</f>
        <v>-121.53703703703691</v>
      </c>
      <c r="AT570" s="45">
        <v>1677</v>
      </c>
      <c r="AU570" s="46">
        <v>4.6967100000000004</v>
      </c>
      <c r="AV570" s="13">
        <f>Table1[[#This Row],[Total (HRK million)                                ]]*1000000/Table1[[#This Row],[Population 2016]]</f>
        <v>2800.6618962432917</v>
      </c>
      <c r="AW570" s="46">
        <v>4.370457</v>
      </c>
      <c r="AX570" s="13">
        <f>Table1[[#This Row],[Total (HRK million)                                                        ]]*1000000/Table1[[#This Row],[Population 2016]]</f>
        <v>2606.1162790697676</v>
      </c>
      <c r="AY570" s="82">
        <f>Table1[[#This Row],[Total (HRK million)                                ]]-Table1[[#This Row],[Total (HRK million)                                                        ]]</f>
        <v>0.32625300000000035</v>
      </c>
      <c r="AZ570" s="13">
        <f>Table1[[#This Row],[Total (HRK million)                                                                      ]]*1000000/Table1[[#This Row],[Population 2016]]</f>
        <v>194.54561717352436</v>
      </c>
      <c r="BA570" s="68">
        <v>1714</v>
      </c>
      <c r="BB570" s="52">
        <v>3.4728590000000001</v>
      </c>
      <c r="BC570" s="13">
        <f>Table1[[#This Row],[Total (HRK million)                                                           ]]*1000000/Table1[[#This Row],[Population 2015]]</f>
        <v>2026.1721120186698</v>
      </c>
      <c r="BD570" s="52">
        <v>3.6666530000000002</v>
      </c>
      <c r="BE570" s="13">
        <f>Table1[[#This Row],[Total (HRK million) ]]*1000000/Table1[[#This Row],[Population 2015]]</f>
        <v>2139.2374562427071</v>
      </c>
      <c r="BF570" s="82">
        <f>Table1[[#This Row],[Total (HRK million)                                                           ]]-Table1[[#This Row],[Total (HRK million) ]]</f>
        <v>-0.19379400000000002</v>
      </c>
      <c r="BG570" s="13">
        <f>Table1[[#This Row],[Total (HRK million)     ]]*1000000/Table1[[#This Row],[Population 2015]]</f>
        <v>-113.06534422403736</v>
      </c>
      <c r="BH570" s="68">
        <v>1761</v>
      </c>
      <c r="BI570" s="88">
        <v>4.4100869999999999</v>
      </c>
      <c r="BJ570" s="12">
        <f>Table1[[#This Row],[Total (HRK million)                                  ]]*1000000/Table1[[#This Row],[Population 2014]]</f>
        <v>2504.3083475298126</v>
      </c>
      <c r="BK570" s="88">
        <v>3.7210459999999999</v>
      </c>
      <c r="BL570" s="12">
        <f>Table1[[#This Row],[Total (HRK million)    ]]*1000000/Table1[[#This Row],[Population 2014]]</f>
        <v>2113.0300965360589</v>
      </c>
      <c r="BM570" s="88">
        <f>Table1[[#This Row],[Total (HRK million)                                  ]]-Table1[[#This Row],[Total (HRK million)    ]]</f>
        <v>0.68904100000000001</v>
      </c>
      <c r="BN570" s="12">
        <f>Table1[[#This Row],[Total (HRK million)      ]]*1000000/Table1[[#This Row],[Population 2014]]</f>
        <v>391.27825099375355</v>
      </c>
      <c r="BO570" s="94">
        <v>4</v>
      </c>
      <c r="BP570" s="53">
        <v>2</v>
      </c>
      <c r="BQ570" s="55">
        <v>3</v>
      </c>
      <c r="BR570" s="26">
        <v>1</v>
      </c>
      <c r="BS570" s="13">
        <v>1</v>
      </c>
      <c r="BT570" s="13">
        <v>3</v>
      </c>
      <c r="BU570" s="13">
        <v>1</v>
      </c>
      <c r="BV570" s="13">
        <v>1</v>
      </c>
      <c r="BW570" s="56">
        <v>1</v>
      </c>
    </row>
    <row r="571" spans="1:75" x14ac:dyDescent="0.25">
      <c r="A571" s="14" t="s">
        <v>608</v>
      </c>
      <c r="B571" s="15" t="s">
        <v>75</v>
      </c>
      <c r="C571" s="15" t="s">
        <v>383</v>
      </c>
      <c r="D571" s="45">
        <v>2185</v>
      </c>
      <c r="E571" s="44">
        <v>16.399897970000001</v>
      </c>
      <c r="F571" s="40">
        <f>Table1[[#This Row],[Total (HRK million)]]*1000000/Table1[[#This Row],[Population 2022]]</f>
        <v>7505.6741281464538</v>
      </c>
      <c r="G571" s="44">
        <v>19.024920619999996</v>
      </c>
      <c r="H571" s="40">
        <f>Table1[[#This Row],[Total (HRK million)                ]]*1000000/Table1[[#This Row],[Population 2022]]</f>
        <v>8707.0574919908449</v>
      </c>
      <c r="I571" s="44">
        <v>-2.6250226499999965</v>
      </c>
      <c r="J571" s="40">
        <f>Table1[[#This Row],[Total (HRK million)                           ]]*1000000/Table1[[#This Row],[Population 2022]]</f>
        <v>-1201.3833638443921</v>
      </c>
      <c r="K571" s="45">
        <v>2159</v>
      </c>
      <c r="L571" s="44">
        <v>11.871453000000001</v>
      </c>
      <c r="M571" s="40">
        <f>Table1[[#This Row],[Total (HRK million)  ]]*1000000/Table1[[#This Row],[Population 2021]]</f>
        <v>5498.5886984715144</v>
      </c>
      <c r="N571" s="44">
        <v>11.701456</v>
      </c>
      <c r="O571" s="40">
        <f>Table1[[#This Row],[Total (HRK million)                 ]]*1000000/Table1[[#This Row],[Population 2021]]</f>
        <v>5419.8499305233909</v>
      </c>
      <c r="P571" s="44">
        <v>0.1699970000000004</v>
      </c>
      <c r="Q571" s="40">
        <f>Table1[[#This Row],[Total (HRK million)                            ]]*1000000/Table1[[#This Row],[Population 2021]]</f>
        <v>78.73876794812432</v>
      </c>
      <c r="R571" s="66">
        <v>2025</v>
      </c>
      <c r="S571" s="35">
        <v>12.770413</v>
      </c>
      <c r="T571" s="36">
        <f>Table1[[#This Row],[Total (HRK million)   ]]*1000000/Table1[[#This Row],[Population 2020]]</f>
        <v>6306.3767901234569</v>
      </c>
      <c r="U571" s="35">
        <v>11.733198</v>
      </c>
      <c r="V571" s="36">
        <f>Table1[[#This Row],[Total (HRK million)                  ]]*1000000/Table1[[#This Row],[Population 2020]]</f>
        <v>5794.1718518518519</v>
      </c>
      <c r="W571" s="35">
        <f>Table1[[#This Row],[Total (HRK million)   ]]-Table1[[#This Row],[Total (HRK million)                  ]]</f>
        <v>1.0372149999999998</v>
      </c>
      <c r="X571" s="36">
        <f>Table1[[#This Row],[Total (HRK million)                             ]]*1000000/Table1[[#This Row],[Population 2020]]</f>
        <v>512.20493827160487</v>
      </c>
      <c r="Y571" s="68">
        <v>2004</v>
      </c>
      <c r="Z571" s="7">
        <v>10.350346</v>
      </c>
      <c r="AA571" s="6">
        <f>Table1[[#This Row],[Total (HRK million)                     ]]*1000000/Table1[[#This Row],[Population 2019                 ]]</f>
        <v>5164.8433133732533</v>
      </c>
      <c r="AB571" s="7">
        <v>8.5241939999999996</v>
      </c>
      <c r="AC571" s="6">
        <f>Table1[[#This Row],[Total (HRK million)                                   ]]*1000000/Table1[[#This Row],[Population 2019                 ]]</f>
        <v>4253.5898203592815</v>
      </c>
      <c r="AD571" s="7">
        <f>Table1[[#This Row],[Total (HRK million)                     ]]-Table1[[#This Row],[Total (HRK million)                                   ]]</f>
        <v>1.8261520000000004</v>
      </c>
      <c r="AE571" s="8">
        <f>Table1[[#This Row],[Total (HRK million)                       ]]*1000000/Table1[[#This Row],[Population 2019                 ]]</f>
        <v>911.25349301397227</v>
      </c>
      <c r="AF571" s="6">
        <v>1957</v>
      </c>
      <c r="AG571" s="7">
        <v>8.9560969999999998</v>
      </c>
      <c r="AH571" s="6">
        <f>Table1[[#This Row],[Total (HRK million)                                 ]]*1000000/Table1[[#This Row],[Population 2018]]</f>
        <v>4576.4420030659176</v>
      </c>
      <c r="AI571" s="7">
        <v>12.56766</v>
      </c>
      <c r="AJ571" s="6">
        <f>Table1[[#This Row],[Total (HRK million)                                     ]]*1000000/Table1[[#This Row],[Population 2018]]</f>
        <v>6421.9008686765455</v>
      </c>
      <c r="AK571" s="7">
        <f>Table1[[#This Row],[Total (HRK million)                                 ]]-Table1[[#This Row],[Total (HRK million)                                     ]]</f>
        <v>-3.6115630000000003</v>
      </c>
      <c r="AL571" s="8">
        <f>Table1[[#This Row],[Total (HRK million)                                      ]]*1000000/Table1[[#This Row],[Population 2018]]</f>
        <v>-1845.4588656106287</v>
      </c>
      <c r="AM571" s="9">
        <v>1960</v>
      </c>
      <c r="AN571" s="10">
        <v>9.4369370000000004</v>
      </c>
      <c r="AO571" s="11">
        <f>Table1[[#This Row],[Total (HRK million)                                         ]]*1000000/Table1[[#This Row],[Population 2017               ]]</f>
        <v>4814.7637755102041</v>
      </c>
      <c r="AP571" s="10">
        <v>6.8763639999999997</v>
      </c>
      <c r="AQ571" s="11">
        <f>Table1[[#This Row],[Total (HRK million)                                          ]]*1000000/Table1[[#This Row],[Population 2017               ]]</f>
        <v>3508.3489795918367</v>
      </c>
      <c r="AR571" s="10">
        <f>Table1[[#This Row],[Total (HRK million)                                         ]]-Table1[[#This Row],[Total (HRK million)                                          ]]</f>
        <v>2.5605730000000007</v>
      </c>
      <c r="AS571" s="11">
        <f>Table1[[#This Row],[Total (HRK million)                                                  ]]*1000000/Table1[[#This Row],[Population 2017               ]]</f>
        <v>1306.4147959183676</v>
      </c>
      <c r="AT571" s="45">
        <v>1954</v>
      </c>
      <c r="AU571" s="46">
        <v>9.9826589999999999</v>
      </c>
      <c r="AV571" s="13">
        <f>Table1[[#This Row],[Total (HRK million)                                ]]*1000000/Table1[[#This Row],[Population 2016]]</f>
        <v>5108.8326509723647</v>
      </c>
      <c r="AW571" s="46">
        <v>6.1593059999999999</v>
      </c>
      <c r="AX571" s="13">
        <f>Table1[[#This Row],[Total (HRK million)                                                        ]]*1000000/Table1[[#This Row],[Population 2016]]</f>
        <v>3152.1525076765611</v>
      </c>
      <c r="AY571" s="82">
        <f>Table1[[#This Row],[Total (HRK million)                                ]]-Table1[[#This Row],[Total (HRK million)                                                        ]]</f>
        <v>3.823353</v>
      </c>
      <c r="AZ571" s="13">
        <f>Table1[[#This Row],[Total (HRK million)                                                                      ]]*1000000/Table1[[#This Row],[Population 2016]]</f>
        <v>1956.6801432958034</v>
      </c>
      <c r="BA571" s="68">
        <v>1995</v>
      </c>
      <c r="BB571" s="52">
        <v>7.2948740000000001</v>
      </c>
      <c r="BC571" s="13">
        <f>Table1[[#This Row],[Total (HRK million)                                                           ]]*1000000/Table1[[#This Row],[Population 2015]]</f>
        <v>3656.5784461152884</v>
      </c>
      <c r="BD571" s="52">
        <v>11.148763000000001</v>
      </c>
      <c r="BE571" s="13">
        <f>Table1[[#This Row],[Total (HRK million) ]]*1000000/Table1[[#This Row],[Population 2015]]</f>
        <v>5588.3523809523813</v>
      </c>
      <c r="BF571" s="82">
        <f>Table1[[#This Row],[Total (HRK million)                                                           ]]-Table1[[#This Row],[Total (HRK million) ]]</f>
        <v>-3.8538890000000006</v>
      </c>
      <c r="BG571" s="13">
        <f>Table1[[#This Row],[Total (HRK million)     ]]*1000000/Table1[[#This Row],[Population 2015]]</f>
        <v>-1931.7739348370931</v>
      </c>
      <c r="BH571" s="68">
        <v>2012</v>
      </c>
      <c r="BI571" s="88">
        <v>8.3725869999999993</v>
      </c>
      <c r="BJ571" s="12">
        <f>Table1[[#This Row],[Total (HRK million)                                  ]]*1000000/Table1[[#This Row],[Population 2014]]</f>
        <v>4161.3255467196814</v>
      </c>
      <c r="BK571" s="88">
        <v>10.840854999999999</v>
      </c>
      <c r="BL571" s="12">
        <f>Table1[[#This Row],[Total (HRK million)    ]]*1000000/Table1[[#This Row],[Population 2014]]</f>
        <v>5388.0989065606364</v>
      </c>
      <c r="BM571" s="88">
        <f>Table1[[#This Row],[Total (HRK million)                                  ]]-Table1[[#This Row],[Total (HRK million)    ]]</f>
        <v>-2.4682680000000001</v>
      </c>
      <c r="BN571" s="12">
        <f>Table1[[#This Row],[Total (HRK million)      ]]*1000000/Table1[[#This Row],[Population 2014]]</f>
        <v>-1226.7733598409543</v>
      </c>
      <c r="BO571" s="94">
        <v>5</v>
      </c>
      <c r="BP571" s="53">
        <v>5</v>
      </c>
      <c r="BQ571" s="55">
        <v>5</v>
      </c>
      <c r="BR571" s="26">
        <v>2</v>
      </c>
      <c r="BS571" s="13">
        <v>4</v>
      </c>
      <c r="BT571" s="13">
        <v>3</v>
      </c>
      <c r="BU571" s="13">
        <v>1</v>
      </c>
      <c r="BV571" s="13">
        <v>2</v>
      </c>
      <c r="BW571" s="56">
        <v>0</v>
      </c>
    </row>
    <row r="572" spans="1:75" x14ac:dyDescent="0.25">
      <c r="A572" s="14" t="s">
        <v>607</v>
      </c>
      <c r="B572" s="15" t="s">
        <v>661</v>
      </c>
      <c r="C572" s="15" t="s">
        <v>15</v>
      </c>
      <c r="D572" s="45">
        <v>5556</v>
      </c>
      <c r="E572" s="44">
        <v>31.593038009999997</v>
      </c>
      <c r="F572" s="40">
        <f>Table1[[#This Row],[Total (HRK million)]]*1000000/Table1[[#This Row],[Population 2022]]</f>
        <v>5686.2919384449242</v>
      </c>
      <c r="G572" s="44">
        <v>25.154387249999999</v>
      </c>
      <c r="H572" s="40">
        <f>Table1[[#This Row],[Total (HRK million)                ]]*1000000/Table1[[#This Row],[Population 2022]]</f>
        <v>4527.4275107991361</v>
      </c>
      <c r="I572" s="44">
        <v>6.438650759999998</v>
      </c>
      <c r="J572" s="40">
        <f>Table1[[#This Row],[Total (HRK million)                           ]]*1000000/Table1[[#This Row],[Population 2022]]</f>
        <v>1158.8644276457881</v>
      </c>
      <c r="K572" s="45">
        <v>5574</v>
      </c>
      <c r="L572" s="44">
        <v>19.923363999999999</v>
      </c>
      <c r="M572" s="40">
        <f>Table1[[#This Row],[Total (HRK million)  ]]*1000000/Table1[[#This Row],[Population 2021]]</f>
        <v>3574.3387154646575</v>
      </c>
      <c r="N572" s="44">
        <v>22.188948</v>
      </c>
      <c r="O572" s="40">
        <f>Table1[[#This Row],[Total (HRK million)                 ]]*1000000/Table1[[#This Row],[Population 2021]]</f>
        <v>3980.7944025834231</v>
      </c>
      <c r="P572" s="44">
        <v>-2.2655840000000005</v>
      </c>
      <c r="Q572" s="40">
        <f>Table1[[#This Row],[Total (HRK million)                            ]]*1000000/Table1[[#This Row],[Population 2021]]</f>
        <v>-406.45568711876581</v>
      </c>
      <c r="R572" s="66">
        <v>5554</v>
      </c>
      <c r="S572" s="35">
        <v>23.476472999999999</v>
      </c>
      <c r="T572" s="36">
        <f>Table1[[#This Row],[Total (HRK million)   ]]*1000000/Table1[[#This Row],[Population 2020]]</f>
        <v>4226.9486856319772</v>
      </c>
      <c r="U572" s="35">
        <v>32.279176</v>
      </c>
      <c r="V572" s="36">
        <f>Table1[[#This Row],[Total (HRK million)                  ]]*1000000/Table1[[#This Row],[Population 2020]]</f>
        <v>5811.8790061217142</v>
      </c>
      <c r="W572" s="35">
        <f>Table1[[#This Row],[Total (HRK million)   ]]-Table1[[#This Row],[Total (HRK million)                  ]]</f>
        <v>-8.8027030000000011</v>
      </c>
      <c r="X572" s="36">
        <f>Table1[[#This Row],[Total (HRK million)                             ]]*1000000/Table1[[#This Row],[Population 2020]]</f>
        <v>-1584.9303204897374</v>
      </c>
      <c r="Y572" s="68">
        <v>5586</v>
      </c>
      <c r="Z572" s="7">
        <v>20.960339999999999</v>
      </c>
      <c r="AA572" s="6">
        <f>Table1[[#This Row],[Total (HRK million)                     ]]*1000000/Table1[[#This Row],[Population 2019                 ]]</f>
        <v>3752.2986036519869</v>
      </c>
      <c r="AB572" s="7">
        <v>21.107136000000001</v>
      </c>
      <c r="AC572" s="6">
        <f>Table1[[#This Row],[Total (HRK million)                                   ]]*1000000/Table1[[#This Row],[Population 2019                 ]]</f>
        <v>3778.577873254565</v>
      </c>
      <c r="AD572" s="7">
        <f>Table1[[#This Row],[Total (HRK million)                     ]]-Table1[[#This Row],[Total (HRK million)                                   ]]</f>
        <v>-0.14679600000000192</v>
      </c>
      <c r="AE572" s="8">
        <f>Table1[[#This Row],[Total (HRK million)                       ]]*1000000/Table1[[#This Row],[Population 2019                 ]]</f>
        <v>-26.279269602578218</v>
      </c>
      <c r="AF572" s="6">
        <v>5602</v>
      </c>
      <c r="AG572" s="7">
        <v>16.458452999999999</v>
      </c>
      <c r="AH572" s="6">
        <f>Table1[[#This Row],[Total (HRK million)                                 ]]*1000000/Table1[[#This Row],[Population 2018]]</f>
        <v>2937.9601927882895</v>
      </c>
      <c r="AI572" s="7">
        <v>14.564989000000001</v>
      </c>
      <c r="AJ572" s="6">
        <f>Table1[[#This Row],[Total (HRK million)                                     ]]*1000000/Table1[[#This Row],[Population 2018]]</f>
        <v>2599.9623348803998</v>
      </c>
      <c r="AK572" s="7">
        <f>Table1[[#This Row],[Total (HRK million)                                 ]]-Table1[[#This Row],[Total (HRK million)                                     ]]</f>
        <v>1.893463999999998</v>
      </c>
      <c r="AL572" s="8">
        <f>Table1[[#This Row],[Total (HRK million)                                      ]]*1000000/Table1[[#This Row],[Population 2018]]</f>
        <v>337.99785790788968</v>
      </c>
      <c r="AM572" s="9">
        <v>5659</v>
      </c>
      <c r="AN572" s="10">
        <v>12.846641999999999</v>
      </c>
      <c r="AO572" s="11">
        <f>Table1[[#This Row],[Total (HRK million)                                         ]]*1000000/Table1[[#This Row],[Population 2017               ]]</f>
        <v>2270.1258172822054</v>
      </c>
      <c r="AP572" s="10">
        <v>14.294834</v>
      </c>
      <c r="AQ572" s="11">
        <f>Table1[[#This Row],[Total (HRK million)                                          ]]*1000000/Table1[[#This Row],[Population 2017               ]]</f>
        <v>2526.0353419332037</v>
      </c>
      <c r="AR572" s="10">
        <f>Table1[[#This Row],[Total (HRK million)                                         ]]-Table1[[#This Row],[Total (HRK million)                                          ]]</f>
        <v>-1.4481920000000006</v>
      </c>
      <c r="AS572" s="11">
        <f>Table1[[#This Row],[Total (HRK million)                                                  ]]*1000000/Table1[[#This Row],[Population 2017               ]]</f>
        <v>-255.90952465099852</v>
      </c>
      <c r="AT572" s="45">
        <v>5738</v>
      </c>
      <c r="AU572" s="46">
        <v>12.726089999999999</v>
      </c>
      <c r="AV572" s="13">
        <f>Table1[[#This Row],[Total (HRK million)                                ]]*1000000/Table1[[#This Row],[Population 2016]]</f>
        <v>2217.8616242593239</v>
      </c>
      <c r="AW572" s="46">
        <v>10.999677999999999</v>
      </c>
      <c r="AX572" s="13">
        <f>Table1[[#This Row],[Total (HRK million)                                                        ]]*1000000/Table1[[#This Row],[Population 2016]]</f>
        <v>1916.9881491808992</v>
      </c>
      <c r="AY572" s="82">
        <f>Table1[[#This Row],[Total (HRK million)                                ]]-Table1[[#This Row],[Total (HRK million)                                                        ]]</f>
        <v>1.7264119999999998</v>
      </c>
      <c r="AZ572" s="13">
        <f>Table1[[#This Row],[Total (HRK million)                                                                      ]]*1000000/Table1[[#This Row],[Population 2016]]</f>
        <v>300.87347507842452</v>
      </c>
      <c r="BA572" s="68">
        <v>5855</v>
      </c>
      <c r="BB572" s="52">
        <v>11.57714</v>
      </c>
      <c r="BC572" s="13">
        <f>Table1[[#This Row],[Total (HRK million)                                                           ]]*1000000/Table1[[#This Row],[Population 2015]]</f>
        <v>1977.3082835183604</v>
      </c>
      <c r="BD572" s="52">
        <v>7.3954709999999997</v>
      </c>
      <c r="BE572" s="13">
        <f>Table1[[#This Row],[Total (HRK million) ]]*1000000/Table1[[#This Row],[Population 2015]]</f>
        <v>1263.1035012809564</v>
      </c>
      <c r="BF572" s="82">
        <f>Table1[[#This Row],[Total (HRK million)                                                           ]]-Table1[[#This Row],[Total (HRK million) ]]</f>
        <v>4.1816690000000003</v>
      </c>
      <c r="BG572" s="13">
        <f>Table1[[#This Row],[Total (HRK million)     ]]*1000000/Table1[[#This Row],[Population 2015]]</f>
        <v>714.20478223740406</v>
      </c>
      <c r="BH572" s="68">
        <v>5969</v>
      </c>
      <c r="BI572" s="88">
        <v>11.275644</v>
      </c>
      <c r="BJ572" s="12">
        <f>Table1[[#This Row],[Total (HRK million)                                  ]]*1000000/Table1[[#This Row],[Population 2014]]</f>
        <v>1889.0340090467414</v>
      </c>
      <c r="BK572" s="88">
        <v>7.6528859999999996</v>
      </c>
      <c r="BL572" s="12">
        <f>Table1[[#This Row],[Total (HRK million)    ]]*1000000/Table1[[#This Row],[Population 2014]]</f>
        <v>1282.1052102529736</v>
      </c>
      <c r="BM572" s="88">
        <f>Table1[[#This Row],[Total (HRK million)                                  ]]-Table1[[#This Row],[Total (HRK million)    ]]</f>
        <v>3.6227580000000001</v>
      </c>
      <c r="BN572" s="12">
        <f>Table1[[#This Row],[Total (HRK million)      ]]*1000000/Table1[[#This Row],[Population 2014]]</f>
        <v>606.92879879376778</v>
      </c>
      <c r="BO572" s="94">
        <v>5</v>
      </c>
      <c r="BP572" s="53">
        <v>5</v>
      </c>
      <c r="BQ572" s="55">
        <v>5</v>
      </c>
      <c r="BR572" s="26">
        <v>5</v>
      </c>
      <c r="BS572" s="13">
        <v>5</v>
      </c>
      <c r="BT572" s="13">
        <v>5</v>
      </c>
      <c r="BU572" s="13">
        <v>4</v>
      </c>
      <c r="BV572" s="13">
        <v>4</v>
      </c>
      <c r="BW572" s="56">
        <v>4</v>
      </c>
    </row>
    <row r="573" spans="1:75" x14ac:dyDescent="0.25">
      <c r="A573" s="14" t="s">
        <v>608</v>
      </c>
      <c r="B573" s="15" t="s">
        <v>661</v>
      </c>
      <c r="C573" s="15" t="s">
        <v>191</v>
      </c>
      <c r="D573" s="45">
        <v>2293</v>
      </c>
      <c r="E573" s="44">
        <v>8.0135459000000004</v>
      </c>
      <c r="F573" s="40">
        <f>Table1[[#This Row],[Total (HRK million)]]*1000000/Table1[[#This Row],[Population 2022]]</f>
        <v>3494.7866986480594</v>
      </c>
      <c r="G573" s="44">
        <v>7.3207614000000003</v>
      </c>
      <c r="H573" s="40">
        <f>Table1[[#This Row],[Total (HRK million)                ]]*1000000/Table1[[#This Row],[Population 2022]]</f>
        <v>3192.6565198430008</v>
      </c>
      <c r="I573" s="44">
        <v>0.69278450000000003</v>
      </c>
      <c r="J573" s="40">
        <f>Table1[[#This Row],[Total (HRK million)                           ]]*1000000/Table1[[#This Row],[Population 2022]]</f>
        <v>302.13017880505885</v>
      </c>
      <c r="K573" s="45">
        <v>2308</v>
      </c>
      <c r="L573" s="44">
        <v>8.8327179999999998</v>
      </c>
      <c r="M573" s="40">
        <f>Table1[[#This Row],[Total (HRK million)  ]]*1000000/Table1[[#This Row],[Population 2021]]</f>
        <v>3827.0008665511264</v>
      </c>
      <c r="N573" s="44">
        <v>12.102274</v>
      </c>
      <c r="O573" s="40">
        <f>Table1[[#This Row],[Total (HRK million)                 ]]*1000000/Table1[[#This Row],[Population 2021]]</f>
        <v>5243.6195840554592</v>
      </c>
      <c r="P573" s="44">
        <v>-3.2695559999999997</v>
      </c>
      <c r="Q573" s="40">
        <f>Table1[[#This Row],[Total (HRK million)                            ]]*1000000/Table1[[#This Row],[Population 2021]]</f>
        <v>-1416.6187175043326</v>
      </c>
      <c r="R573" s="66">
        <v>2320</v>
      </c>
      <c r="S573" s="35">
        <v>5.2785070000000003</v>
      </c>
      <c r="T573" s="36">
        <f>Table1[[#This Row],[Total (HRK million)   ]]*1000000/Table1[[#This Row],[Population 2020]]</f>
        <v>2275.2185344827585</v>
      </c>
      <c r="U573" s="35">
        <v>12.380326999999999</v>
      </c>
      <c r="V573" s="36">
        <f>Table1[[#This Row],[Total (HRK million)                  ]]*1000000/Table1[[#This Row],[Population 2020]]</f>
        <v>5336.3478448275864</v>
      </c>
      <c r="W573" s="35">
        <f>Table1[[#This Row],[Total (HRK million)   ]]-Table1[[#This Row],[Total (HRK million)                  ]]</f>
        <v>-7.1018199999999991</v>
      </c>
      <c r="X573" s="36">
        <f>Table1[[#This Row],[Total (HRK million)                             ]]*1000000/Table1[[#This Row],[Population 2020]]</f>
        <v>-3061.129310344827</v>
      </c>
      <c r="Y573" s="68">
        <v>2359</v>
      </c>
      <c r="Z573" s="7">
        <v>8.9990240000000004</v>
      </c>
      <c r="AA573" s="6">
        <f>Table1[[#This Row],[Total (HRK million)                     ]]*1000000/Table1[[#This Row],[Population 2019                 ]]</f>
        <v>3814.7621873675284</v>
      </c>
      <c r="AB573" s="7">
        <v>7.6967540000000003</v>
      </c>
      <c r="AC573" s="6">
        <f>Table1[[#This Row],[Total (HRK million)                                   ]]*1000000/Table1[[#This Row],[Population 2019                 ]]</f>
        <v>3262.7189487070791</v>
      </c>
      <c r="AD573" s="7">
        <f>Table1[[#This Row],[Total (HRK million)                     ]]-Table1[[#This Row],[Total (HRK million)                                   ]]</f>
        <v>1.30227</v>
      </c>
      <c r="AE573" s="8">
        <f>Table1[[#This Row],[Total (HRK million)                       ]]*1000000/Table1[[#This Row],[Population 2019                 ]]</f>
        <v>552.04323866044933</v>
      </c>
      <c r="AF573" s="6">
        <v>2383</v>
      </c>
      <c r="AG573" s="7">
        <v>6.2049430000000001</v>
      </c>
      <c r="AH573" s="6">
        <f>Table1[[#This Row],[Total (HRK million)                                 ]]*1000000/Table1[[#This Row],[Population 2018]]</f>
        <v>2603.8367603860679</v>
      </c>
      <c r="AI573" s="7">
        <v>7.7083370000000002</v>
      </c>
      <c r="AJ573" s="6">
        <f>Table1[[#This Row],[Total (HRK million)                                     ]]*1000000/Table1[[#This Row],[Population 2018]]</f>
        <v>3234.7196810742762</v>
      </c>
      <c r="AK573" s="7">
        <f>Table1[[#This Row],[Total (HRK million)                                 ]]-Table1[[#This Row],[Total (HRK million)                                     ]]</f>
        <v>-1.5033940000000001</v>
      </c>
      <c r="AL573" s="8">
        <f>Table1[[#This Row],[Total (HRK million)                                      ]]*1000000/Table1[[#This Row],[Population 2018]]</f>
        <v>-630.88292068820829</v>
      </c>
      <c r="AM573" s="9">
        <v>2417</v>
      </c>
      <c r="AN573" s="10">
        <v>5.7285310000000003</v>
      </c>
      <c r="AO573" s="11">
        <f>Table1[[#This Row],[Total (HRK million)                                         ]]*1000000/Table1[[#This Row],[Population 2017               ]]</f>
        <v>2370.0997103847744</v>
      </c>
      <c r="AP573" s="10">
        <v>4.9345369999999997</v>
      </c>
      <c r="AQ573" s="11">
        <f>Table1[[#This Row],[Total (HRK million)                                          ]]*1000000/Table1[[#This Row],[Population 2017               ]]</f>
        <v>2041.5957798924287</v>
      </c>
      <c r="AR573" s="10">
        <f>Table1[[#This Row],[Total (HRK million)                                         ]]-Table1[[#This Row],[Total (HRK million)                                          ]]</f>
        <v>0.79399400000000053</v>
      </c>
      <c r="AS573" s="11">
        <f>Table1[[#This Row],[Total (HRK million)                                                  ]]*1000000/Table1[[#This Row],[Population 2017               ]]</f>
        <v>328.50393049234611</v>
      </c>
      <c r="AT573" s="45">
        <v>2441</v>
      </c>
      <c r="AU573" s="46">
        <v>4.855607</v>
      </c>
      <c r="AV573" s="13">
        <f>Table1[[#This Row],[Total (HRK million)                                ]]*1000000/Table1[[#This Row],[Population 2016]]</f>
        <v>1989.1876280213028</v>
      </c>
      <c r="AW573" s="46">
        <v>5.3562909999999997</v>
      </c>
      <c r="AX573" s="13">
        <f>Table1[[#This Row],[Total (HRK million)                                                        ]]*1000000/Table1[[#This Row],[Population 2016]]</f>
        <v>2194.3019254403935</v>
      </c>
      <c r="AY573" s="82">
        <f>Table1[[#This Row],[Total (HRK million)                                ]]-Table1[[#This Row],[Total (HRK million)                                                        ]]</f>
        <v>-0.50068399999999968</v>
      </c>
      <c r="AZ573" s="13">
        <f>Table1[[#This Row],[Total (HRK million)                                                                      ]]*1000000/Table1[[#This Row],[Population 2016]]</f>
        <v>-205.11429741909041</v>
      </c>
      <c r="BA573" s="68">
        <v>2487</v>
      </c>
      <c r="BB573" s="52">
        <v>5.4093520000000002</v>
      </c>
      <c r="BC573" s="13">
        <f>Table1[[#This Row],[Total (HRK million)                                                           ]]*1000000/Table1[[#This Row],[Population 2015]]</f>
        <v>2175.051065540812</v>
      </c>
      <c r="BD573" s="52">
        <v>5.5631300000000001</v>
      </c>
      <c r="BE573" s="13">
        <f>Table1[[#This Row],[Total (HRK million) ]]*1000000/Table1[[#This Row],[Population 2015]]</f>
        <v>2236.8837957378369</v>
      </c>
      <c r="BF573" s="82">
        <f>Table1[[#This Row],[Total (HRK million)                                                           ]]-Table1[[#This Row],[Total (HRK million) ]]</f>
        <v>-0.15377799999999997</v>
      </c>
      <c r="BG573" s="13">
        <f>Table1[[#This Row],[Total (HRK million)     ]]*1000000/Table1[[#This Row],[Population 2015]]</f>
        <v>-61.832730197024517</v>
      </c>
      <c r="BH573" s="68">
        <v>2520</v>
      </c>
      <c r="BI573" s="88">
        <v>5.6250330000000002</v>
      </c>
      <c r="BJ573" s="12">
        <f>Table1[[#This Row],[Total (HRK million)                                  ]]*1000000/Table1[[#This Row],[Population 2014]]</f>
        <v>2232.1559523809524</v>
      </c>
      <c r="BK573" s="88">
        <v>5.9914810000000003</v>
      </c>
      <c r="BL573" s="12">
        <f>Table1[[#This Row],[Total (HRK million)    ]]*1000000/Table1[[#This Row],[Population 2014]]</f>
        <v>2377.5718253968253</v>
      </c>
      <c r="BM573" s="88">
        <f>Table1[[#This Row],[Total (HRK million)                                  ]]-Table1[[#This Row],[Total (HRK million)    ]]</f>
        <v>-0.36644800000000011</v>
      </c>
      <c r="BN573" s="12">
        <f>Table1[[#This Row],[Total (HRK million)      ]]*1000000/Table1[[#This Row],[Population 2014]]</f>
        <v>-145.41587301587307</v>
      </c>
      <c r="BO573" s="94">
        <v>5</v>
      </c>
      <c r="BP573" s="53">
        <v>4</v>
      </c>
      <c r="BQ573" s="55">
        <v>5</v>
      </c>
      <c r="BR573" s="26">
        <v>5</v>
      </c>
      <c r="BS573" s="13">
        <v>5</v>
      </c>
      <c r="BT573" s="13">
        <v>4</v>
      </c>
      <c r="BU573" s="13">
        <v>3</v>
      </c>
      <c r="BV573" s="13">
        <v>1</v>
      </c>
      <c r="BW573" s="56">
        <v>1</v>
      </c>
    </row>
    <row r="574" spans="1:75" x14ac:dyDescent="0.25">
      <c r="A574" s="14" t="s">
        <v>608</v>
      </c>
      <c r="B574" s="15" t="s">
        <v>660</v>
      </c>
      <c r="C574" s="15" t="s">
        <v>496</v>
      </c>
      <c r="D574" s="45">
        <v>1648</v>
      </c>
      <c r="E574" s="44">
        <v>7.9974971799999999</v>
      </c>
      <c r="F574" s="40">
        <f>Table1[[#This Row],[Total (HRK million)]]*1000000/Table1[[#This Row],[Population 2022]]</f>
        <v>4852.8502305825241</v>
      </c>
      <c r="G574" s="44">
        <v>8.5905254400000022</v>
      </c>
      <c r="H574" s="40">
        <f>Table1[[#This Row],[Total (HRK million)                ]]*1000000/Table1[[#This Row],[Population 2022]]</f>
        <v>5212.697475728156</v>
      </c>
      <c r="I574" s="44">
        <v>-0.59302826000000164</v>
      </c>
      <c r="J574" s="40">
        <f>Table1[[#This Row],[Total (HRK million)                           ]]*1000000/Table1[[#This Row],[Population 2022]]</f>
        <v>-359.84724514563209</v>
      </c>
      <c r="K574" s="45">
        <v>1654</v>
      </c>
      <c r="L574" s="44">
        <v>6.5432600000000001</v>
      </c>
      <c r="M574" s="40">
        <f>Table1[[#This Row],[Total (HRK million)  ]]*1000000/Table1[[#This Row],[Population 2021]]</f>
        <v>3956.0217654171706</v>
      </c>
      <c r="N574" s="44">
        <v>7.2907909999999996</v>
      </c>
      <c r="O574" s="40">
        <f>Table1[[#This Row],[Total (HRK million)                 ]]*1000000/Table1[[#This Row],[Population 2021]]</f>
        <v>4407.9752116082227</v>
      </c>
      <c r="P574" s="44">
        <v>-0.7475309999999995</v>
      </c>
      <c r="Q574" s="40">
        <f>Table1[[#This Row],[Total (HRK million)                            ]]*1000000/Table1[[#This Row],[Population 2021]]</f>
        <v>-451.95344619105174</v>
      </c>
      <c r="R574" s="66">
        <v>1744</v>
      </c>
      <c r="S574" s="35">
        <v>6.5612219999999999</v>
      </c>
      <c r="T574" s="36">
        <f>Table1[[#This Row],[Total (HRK million)   ]]*1000000/Table1[[#This Row],[Population 2020]]</f>
        <v>3762.1685779816512</v>
      </c>
      <c r="U574" s="35">
        <v>5.4670300000000003</v>
      </c>
      <c r="V574" s="36">
        <f>Table1[[#This Row],[Total (HRK million)                  ]]*1000000/Table1[[#This Row],[Population 2020]]</f>
        <v>3134.7649082568805</v>
      </c>
      <c r="W574" s="35">
        <f>Table1[[#This Row],[Total (HRK million)   ]]-Table1[[#This Row],[Total (HRK million)                  ]]</f>
        <v>1.0941919999999996</v>
      </c>
      <c r="X574" s="36">
        <f>Table1[[#This Row],[Total (HRK million)                             ]]*1000000/Table1[[#This Row],[Population 2020]]</f>
        <v>627.40366972477034</v>
      </c>
      <c r="Y574" s="68">
        <v>1781</v>
      </c>
      <c r="Z574" s="7">
        <v>9.3473039999999994</v>
      </c>
      <c r="AA574" s="6">
        <f>Table1[[#This Row],[Total (HRK million)                     ]]*1000000/Table1[[#This Row],[Population 2019                 ]]</f>
        <v>5248.3458731049968</v>
      </c>
      <c r="AB574" s="7">
        <v>9.3504190000000005</v>
      </c>
      <c r="AC574" s="6">
        <f>Table1[[#This Row],[Total (HRK million)                                   ]]*1000000/Table1[[#This Row],[Population 2019                 ]]</f>
        <v>5250.094890510949</v>
      </c>
      <c r="AD574" s="7">
        <f>Table1[[#This Row],[Total (HRK million)                     ]]-Table1[[#This Row],[Total (HRK million)                                   ]]</f>
        <v>-3.1150000000010891E-3</v>
      </c>
      <c r="AE574" s="8">
        <f>Table1[[#This Row],[Total (HRK million)                       ]]*1000000/Table1[[#This Row],[Population 2019                 ]]</f>
        <v>-1.749017405952324</v>
      </c>
      <c r="AF574" s="6">
        <v>1808</v>
      </c>
      <c r="AG574" s="7">
        <v>7.9100149999999996</v>
      </c>
      <c r="AH574" s="6">
        <f>Table1[[#This Row],[Total (HRK million)                                 ]]*1000000/Table1[[#This Row],[Population 2018]]</f>
        <v>4375.008296460177</v>
      </c>
      <c r="AI574" s="7">
        <v>9.1889590000000005</v>
      </c>
      <c r="AJ574" s="6">
        <f>Table1[[#This Row],[Total (HRK million)                                     ]]*1000000/Table1[[#This Row],[Population 2018]]</f>
        <v>5082.3888274336286</v>
      </c>
      <c r="AK574" s="7">
        <f>Table1[[#This Row],[Total (HRK million)                                 ]]-Table1[[#This Row],[Total (HRK million)                                     ]]</f>
        <v>-1.278944000000001</v>
      </c>
      <c r="AL574" s="8">
        <f>Table1[[#This Row],[Total (HRK million)                                      ]]*1000000/Table1[[#This Row],[Population 2018]]</f>
        <v>-707.38053097345187</v>
      </c>
      <c r="AM574" s="9">
        <v>1833</v>
      </c>
      <c r="AN574" s="10">
        <v>7.1183350000000001</v>
      </c>
      <c r="AO574" s="11">
        <f>Table1[[#This Row],[Total (HRK million)                                         ]]*1000000/Table1[[#This Row],[Population 2017               ]]</f>
        <v>3883.4342607746862</v>
      </c>
      <c r="AP574" s="10">
        <v>6.6493919999999997</v>
      </c>
      <c r="AQ574" s="11">
        <f>Table1[[#This Row],[Total (HRK million)                                          ]]*1000000/Table1[[#This Row],[Population 2017               ]]</f>
        <v>3627.6006546644844</v>
      </c>
      <c r="AR574" s="10">
        <f>Table1[[#This Row],[Total (HRK million)                                         ]]-Table1[[#This Row],[Total (HRK million)                                          ]]</f>
        <v>0.46894300000000033</v>
      </c>
      <c r="AS574" s="11">
        <f>Table1[[#This Row],[Total (HRK million)                                                  ]]*1000000/Table1[[#This Row],[Population 2017               ]]</f>
        <v>255.83360611020206</v>
      </c>
      <c r="AT574" s="45">
        <v>1878</v>
      </c>
      <c r="AU574" s="46">
        <v>6.8388</v>
      </c>
      <c r="AV574" s="13">
        <f>Table1[[#This Row],[Total (HRK million)                                ]]*1000000/Table1[[#This Row],[Population 2016]]</f>
        <v>3641.5335463258784</v>
      </c>
      <c r="AW574" s="46">
        <v>6.0998289999999997</v>
      </c>
      <c r="AX574" s="13">
        <f>Table1[[#This Row],[Total (HRK million)                                                        ]]*1000000/Table1[[#This Row],[Population 2016]]</f>
        <v>3248.0452609158679</v>
      </c>
      <c r="AY574" s="82">
        <f>Table1[[#This Row],[Total (HRK million)                                ]]-Table1[[#This Row],[Total (HRK million)                                                        ]]</f>
        <v>0.73897100000000027</v>
      </c>
      <c r="AZ574" s="13">
        <f>Table1[[#This Row],[Total (HRK million)                                                                      ]]*1000000/Table1[[#This Row],[Population 2016]]</f>
        <v>393.48828541001075</v>
      </c>
      <c r="BA574" s="68">
        <v>1957</v>
      </c>
      <c r="BB574" s="52">
        <v>4.8033409999999996</v>
      </c>
      <c r="BC574" s="13">
        <f>Table1[[#This Row],[Total (HRK million)                                                           ]]*1000000/Table1[[#This Row],[Population 2015]]</f>
        <v>2454.4409810935103</v>
      </c>
      <c r="BD574" s="52">
        <v>3.8470409999999999</v>
      </c>
      <c r="BE574" s="13">
        <f>Table1[[#This Row],[Total (HRK million) ]]*1000000/Table1[[#This Row],[Population 2015]]</f>
        <v>1965.7848748083802</v>
      </c>
      <c r="BF574" s="82">
        <f>Table1[[#This Row],[Total (HRK million)                                                           ]]-Table1[[#This Row],[Total (HRK million) ]]</f>
        <v>0.95629999999999971</v>
      </c>
      <c r="BG574" s="13">
        <f>Table1[[#This Row],[Total (HRK million)     ]]*1000000/Table1[[#This Row],[Population 2015]]</f>
        <v>488.65610628513014</v>
      </c>
      <c r="BH574" s="68">
        <v>1946</v>
      </c>
      <c r="BI574" s="88">
        <v>4.1748760000000003</v>
      </c>
      <c r="BJ574" s="12">
        <f>Table1[[#This Row],[Total (HRK million)                                  ]]*1000000/Table1[[#This Row],[Population 2014]]</f>
        <v>2145.3627954779035</v>
      </c>
      <c r="BK574" s="88">
        <v>4.4205430000000003</v>
      </c>
      <c r="BL574" s="12">
        <f>Table1[[#This Row],[Total (HRK million)    ]]*1000000/Table1[[#This Row],[Population 2014]]</f>
        <v>2271.6048304213773</v>
      </c>
      <c r="BM574" s="88">
        <f>Table1[[#This Row],[Total (HRK million)                                  ]]-Table1[[#This Row],[Total (HRK million)    ]]</f>
        <v>-0.24566700000000008</v>
      </c>
      <c r="BN574" s="12">
        <f>Table1[[#This Row],[Total (HRK million)      ]]*1000000/Table1[[#This Row],[Population 2014]]</f>
        <v>-126.24203494347384</v>
      </c>
      <c r="BO574" s="94">
        <v>5</v>
      </c>
      <c r="BP574" s="53">
        <v>5</v>
      </c>
      <c r="BQ574" s="55">
        <v>5</v>
      </c>
      <c r="BR574" s="26">
        <v>5</v>
      </c>
      <c r="BS574" s="13">
        <v>0</v>
      </c>
      <c r="BT574" s="13">
        <v>0</v>
      </c>
      <c r="BU574" s="13">
        <v>0</v>
      </c>
      <c r="BV574" s="13">
        <v>0</v>
      </c>
      <c r="BW574" s="56">
        <v>1</v>
      </c>
    </row>
    <row r="575" spans="1:75" x14ac:dyDescent="0.25">
      <c r="A575" s="14" t="s">
        <v>608</v>
      </c>
      <c r="B575" s="15" t="s">
        <v>662</v>
      </c>
      <c r="C575" s="15" t="s">
        <v>282</v>
      </c>
      <c r="D575" s="49">
        <v>717</v>
      </c>
      <c r="E575" s="46">
        <v>3.36421817</v>
      </c>
      <c r="F575" s="36">
        <f>Table1[[#This Row],[Total (HRK million)]]*1000000/Table1[[#This Row],[Population 2022]]</f>
        <v>4692.0755509065548</v>
      </c>
      <c r="G575" s="46">
        <v>2.7577542999999998</v>
      </c>
      <c r="H575" s="36">
        <f>Table1[[#This Row],[Total (HRK million)                ]]*1000000/Table1[[#This Row],[Population 2022]]</f>
        <v>3846.2403068340304</v>
      </c>
      <c r="I575" s="46">
        <v>0.60646387000000013</v>
      </c>
      <c r="J575" s="36">
        <f>Table1[[#This Row],[Total (HRK million)                           ]]*1000000/Table1[[#This Row],[Population 2022]]</f>
        <v>845.83524407252457</v>
      </c>
      <c r="K575" s="49">
        <v>747</v>
      </c>
      <c r="L575" s="46">
        <v>3.571161</v>
      </c>
      <c r="M575" s="36">
        <f>Table1[[#This Row],[Total (HRK million)  ]]*1000000/Table1[[#This Row],[Population 2021]]</f>
        <v>4780.6706827309235</v>
      </c>
      <c r="N575" s="46">
        <v>4.396344</v>
      </c>
      <c r="O575" s="36">
        <f>Table1[[#This Row],[Total (HRK million)                 ]]*1000000/Table1[[#This Row],[Population 2021]]</f>
        <v>5885.333333333333</v>
      </c>
      <c r="P575" s="46">
        <v>-0.825183</v>
      </c>
      <c r="Q575" s="36">
        <f>Table1[[#This Row],[Total (HRK million)                            ]]*1000000/Table1[[#This Row],[Population 2021]]</f>
        <v>-1104.6626506024097</v>
      </c>
      <c r="R575" s="66">
        <v>781</v>
      </c>
      <c r="S575" s="35">
        <v>2.9607890000000001</v>
      </c>
      <c r="T575" s="36">
        <f>Table1[[#This Row],[Total (HRK million)   ]]*1000000/Table1[[#This Row],[Population 2020]]</f>
        <v>3791.0230473751599</v>
      </c>
      <c r="U575" s="35">
        <v>2.2253810000000001</v>
      </c>
      <c r="V575" s="36">
        <f>Table1[[#This Row],[Total (HRK million)                  ]]*1000000/Table1[[#This Row],[Population 2020]]</f>
        <v>2849.3994878361077</v>
      </c>
      <c r="W575" s="35">
        <f>Table1[[#This Row],[Total (HRK million)   ]]-Table1[[#This Row],[Total (HRK million)                  ]]</f>
        <v>0.73540800000000006</v>
      </c>
      <c r="X575" s="36">
        <f>Table1[[#This Row],[Total (HRK million)                             ]]*1000000/Table1[[#This Row],[Population 2020]]</f>
        <v>941.62355953905262</v>
      </c>
      <c r="Y575" s="68">
        <v>786</v>
      </c>
      <c r="Z575" s="7">
        <v>3.3162039999999999</v>
      </c>
      <c r="AA575" s="6">
        <f>Table1[[#This Row],[Total (HRK million)                     ]]*1000000/Table1[[#This Row],[Population 2019                 ]]</f>
        <v>4219.0890585241732</v>
      </c>
      <c r="AB575" s="7">
        <v>3.8955160000000002</v>
      </c>
      <c r="AC575" s="6">
        <f>Table1[[#This Row],[Total (HRK million)                                   ]]*1000000/Table1[[#This Row],[Population 2019                 ]]</f>
        <v>4956.1272264631043</v>
      </c>
      <c r="AD575" s="7">
        <f>Table1[[#This Row],[Total (HRK million)                     ]]-Table1[[#This Row],[Total (HRK million)                                   ]]</f>
        <v>-0.57931200000000027</v>
      </c>
      <c r="AE575" s="8">
        <f>Table1[[#This Row],[Total (HRK million)                       ]]*1000000/Table1[[#This Row],[Population 2019                 ]]</f>
        <v>-737.03816793893157</v>
      </c>
      <c r="AF575" s="6">
        <v>790</v>
      </c>
      <c r="AG575" s="7">
        <v>2.602014</v>
      </c>
      <c r="AH575" s="6">
        <f>Table1[[#This Row],[Total (HRK million)                                 ]]*1000000/Table1[[#This Row],[Population 2018]]</f>
        <v>3293.6886075949369</v>
      </c>
      <c r="AI575" s="7">
        <v>1.2439519999999999</v>
      </c>
      <c r="AJ575" s="6">
        <f>Table1[[#This Row],[Total (HRK million)                                     ]]*1000000/Table1[[#This Row],[Population 2018]]</f>
        <v>1574.6227848101266</v>
      </c>
      <c r="AK575" s="7">
        <f>Table1[[#This Row],[Total (HRK million)                                 ]]-Table1[[#This Row],[Total (HRK million)                                     ]]</f>
        <v>1.3580620000000001</v>
      </c>
      <c r="AL575" s="8">
        <f>Table1[[#This Row],[Total (HRK million)                                      ]]*1000000/Table1[[#This Row],[Population 2018]]</f>
        <v>1719.0658227848101</v>
      </c>
      <c r="AM575" s="9">
        <v>803</v>
      </c>
      <c r="AN575" s="10">
        <v>2.2115649999999998</v>
      </c>
      <c r="AO575" s="11">
        <f>Table1[[#This Row],[Total (HRK million)                                         ]]*1000000/Table1[[#This Row],[Population 2017               ]]</f>
        <v>2754.1282689912828</v>
      </c>
      <c r="AP575" s="10">
        <v>1.9394560000000001</v>
      </c>
      <c r="AQ575" s="11">
        <f>Table1[[#This Row],[Total (HRK million)                                          ]]*1000000/Table1[[#This Row],[Population 2017               ]]</f>
        <v>2415.2627646326277</v>
      </c>
      <c r="AR575" s="10">
        <f>Table1[[#This Row],[Total (HRK million)                                         ]]-Table1[[#This Row],[Total (HRK million)                                          ]]</f>
        <v>0.27210899999999971</v>
      </c>
      <c r="AS575" s="11">
        <f>Table1[[#This Row],[Total (HRK million)                                                  ]]*1000000/Table1[[#This Row],[Population 2017               ]]</f>
        <v>338.86550435865468</v>
      </c>
      <c r="AT575" s="45">
        <v>819</v>
      </c>
      <c r="AU575" s="46">
        <v>1.6531229999999999</v>
      </c>
      <c r="AV575" s="13">
        <f>Table1[[#This Row],[Total (HRK million)                                ]]*1000000/Table1[[#This Row],[Population 2016]]</f>
        <v>2018.4652014652015</v>
      </c>
      <c r="AW575" s="46">
        <v>1.2011540000000001</v>
      </c>
      <c r="AX575" s="13">
        <f>Table1[[#This Row],[Total (HRK million)                                                        ]]*1000000/Table1[[#This Row],[Population 2016]]</f>
        <v>1466.6105006105006</v>
      </c>
      <c r="AY575" s="82">
        <f>Table1[[#This Row],[Total (HRK million)                                ]]-Table1[[#This Row],[Total (HRK million)                                                        ]]</f>
        <v>0.45196899999999984</v>
      </c>
      <c r="AZ575" s="13">
        <f>Table1[[#This Row],[Total (HRK million)                                                                      ]]*1000000/Table1[[#This Row],[Population 2016]]</f>
        <v>551.8547008547007</v>
      </c>
      <c r="BA575" s="68">
        <v>829</v>
      </c>
      <c r="BB575" s="52">
        <v>1.3569450000000001</v>
      </c>
      <c r="BC575" s="13">
        <f>Table1[[#This Row],[Total (HRK million)                                                           ]]*1000000/Table1[[#This Row],[Population 2015]]</f>
        <v>1636.8455971049457</v>
      </c>
      <c r="BD575" s="52">
        <v>1.543836</v>
      </c>
      <c r="BE575" s="13">
        <f>Table1[[#This Row],[Total (HRK million) ]]*1000000/Table1[[#This Row],[Population 2015]]</f>
        <v>1862.2870928829916</v>
      </c>
      <c r="BF575" s="82">
        <f>Table1[[#This Row],[Total (HRK million)                                                           ]]-Table1[[#This Row],[Total (HRK million) ]]</f>
        <v>-0.18689099999999992</v>
      </c>
      <c r="BG575" s="13">
        <f>Table1[[#This Row],[Total (HRK million)     ]]*1000000/Table1[[#This Row],[Population 2015]]</f>
        <v>-225.44149577804572</v>
      </c>
      <c r="BH575" s="68">
        <v>832</v>
      </c>
      <c r="BI575" s="88">
        <v>1.627958</v>
      </c>
      <c r="BJ575" s="12">
        <f>Table1[[#This Row],[Total (HRK million)                                  ]]*1000000/Table1[[#This Row],[Population 2014]]</f>
        <v>1956.6802884615386</v>
      </c>
      <c r="BK575" s="88">
        <v>1.75851</v>
      </c>
      <c r="BL575" s="12">
        <f>Table1[[#This Row],[Total (HRK million)    ]]*1000000/Table1[[#This Row],[Population 2014]]</f>
        <v>2113.59375</v>
      </c>
      <c r="BM575" s="88">
        <f>Table1[[#This Row],[Total (HRK million)                                  ]]-Table1[[#This Row],[Total (HRK million)    ]]</f>
        <v>-0.130552</v>
      </c>
      <c r="BN575" s="12">
        <f>Table1[[#This Row],[Total (HRK million)      ]]*1000000/Table1[[#This Row],[Population 2014]]</f>
        <v>-156.91346153846155</v>
      </c>
      <c r="BO575" s="94">
        <v>4</v>
      </c>
      <c r="BP575" s="53">
        <v>3</v>
      </c>
      <c r="BQ575" s="55">
        <v>2</v>
      </c>
      <c r="BR575" s="26">
        <v>1</v>
      </c>
      <c r="BS575" s="13">
        <v>0</v>
      </c>
      <c r="BT575" s="13">
        <v>0</v>
      </c>
      <c r="BU575" s="13">
        <v>0</v>
      </c>
      <c r="BV575" s="13">
        <v>0</v>
      </c>
      <c r="BW575" s="56">
        <v>0</v>
      </c>
    </row>
    <row r="576" spans="1:75" x14ac:dyDescent="0.25">
      <c r="A576" s="14" t="s">
        <v>608</v>
      </c>
      <c r="B576" s="15" t="s">
        <v>24</v>
      </c>
      <c r="C576" s="15" t="s">
        <v>220</v>
      </c>
      <c r="D576" s="45">
        <v>1693</v>
      </c>
      <c r="E576" s="44">
        <v>6.4893485899999996</v>
      </c>
      <c r="F576" s="40">
        <f>Table1[[#This Row],[Total (HRK million)]]*1000000/Table1[[#This Row],[Population 2022]]</f>
        <v>3833.0470112226817</v>
      </c>
      <c r="G576" s="44">
        <v>5.9712899899999998</v>
      </c>
      <c r="H576" s="40">
        <f>Table1[[#This Row],[Total (HRK million)                ]]*1000000/Table1[[#This Row],[Population 2022]]</f>
        <v>3527.0466568222091</v>
      </c>
      <c r="I576" s="44">
        <v>0.51805859999999959</v>
      </c>
      <c r="J576" s="40">
        <f>Table1[[#This Row],[Total (HRK million)                           ]]*1000000/Table1[[#This Row],[Population 2022]]</f>
        <v>306.0003544004723</v>
      </c>
      <c r="K576" s="45">
        <v>1732</v>
      </c>
      <c r="L576" s="44">
        <v>5.3799720000000004</v>
      </c>
      <c r="M576" s="40">
        <f>Table1[[#This Row],[Total (HRK million)  ]]*1000000/Table1[[#This Row],[Population 2021]]</f>
        <v>3106.2193995381062</v>
      </c>
      <c r="N576" s="44">
        <v>5.8243020000000003</v>
      </c>
      <c r="O576" s="40">
        <f>Table1[[#This Row],[Total (HRK million)                 ]]*1000000/Table1[[#This Row],[Population 2021]]</f>
        <v>3362.7609699769055</v>
      </c>
      <c r="P576" s="44">
        <v>-0.44432999999999989</v>
      </c>
      <c r="Q576" s="40">
        <f>Table1[[#This Row],[Total (HRK million)                            ]]*1000000/Table1[[#This Row],[Population 2021]]</f>
        <v>-256.541570438799</v>
      </c>
      <c r="R576" s="66">
        <v>1735</v>
      </c>
      <c r="S576" s="35">
        <v>5.2841459999999998</v>
      </c>
      <c r="T576" s="36">
        <f>Table1[[#This Row],[Total (HRK million)   ]]*1000000/Table1[[#This Row],[Population 2020]]</f>
        <v>3045.6172910662826</v>
      </c>
      <c r="U576" s="35">
        <v>6.0407099999999998</v>
      </c>
      <c r="V576" s="36">
        <f>Table1[[#This Row],[Total (HRK million)                  ]]*1000000/Table1[[#This Row],[Population 2020]]</f>
        <v>3481.6772334293946</v>
      </c>
      <c r="W576" s="35">
        <f>Table1[[#This Row],[Total (HRK million)   ]]-Table1[[#This Row],[Total (HRK million)                  ]]</f>
        <v>-0.75656400000000001</v>
      </c>
      <c r="X576" s="36">
        <f>Table1[[#This Row],[Total (HRK million)                             ]]*1000000/Table1[[#This Row],[Population 2020]]</f>
        <v>-436.05994236311238</v>
      </c>
      <c r="Y576" s="68">
        <v>1743</v>
      </c>
      <c r="Z576" s="7">
        <v>6.006475</v>
      </c>
      <c r="AA576" s="6">
        <f>Table1[[#This Row],[Total (HRK million)                     ]]*1000000/Table1[[#This Row],[Population 2019                 ]]</f>
        <v>3446.0556511761333</v>
      </c>
      <c r="AB576" s="7">
        <v>5.8736389999999998</v>
      </c>
      <c r="AC576" s="6">
        <f>Table1[[#This Row],[Total (HRK million)                                   ]]*1000000/Table1[[#This Row],[Population 2019                 ]]</f>
        <v>3369.8445209409065</v>
      </c>
      <c r="AD576" s="7">
        <f>Table1[[#This Row],[Total (HRK million)                     ]]-Table1[[#This Row],[Total (HRK million)                                   ]]</f>
        <v>0.13283600000000018</v>
      </c>
      <c r="AE576" s="8">
        <f>Table1[[#This Row],[Total (HRK million)                       ]]*1000000/Table1[[#This Row],[Population 2019                 ]]</f>
        <v>76.211130235226719</v>
      </c>
      <c r="AF576" s="6">
        <v>1753</v>
      </c>
      <c r="AG576" s="7">
        <v>4.7538419999999997</v>
      </c>
      <c r="AH576" s="6">
        <f>Table1[[#This Row],[Total (HRK million)                                 ]]*1000000/Table1[[#This Row],[Population 2018]]</f>
        <v>2711.8322875071308</v>
      </c>
      <c r="AI576" s="7">
        <v>5.7281500000000003</v>
      </c>
      <c r="AJ576" s="6">
        <f>Table1[[#This Row],[Total (HRK million)                                     ]]*1000000/Table1[[#This Row],[Population 2018]]</f>
        <v>3267.626925270964</v>
      </c>
      <c r="AK576" s="7">
        <f>Table1[[#This Row],[Total (HRK million)                                 ]]-Table1[[#This Row],[Total (HRK million)                                     ]]</f>
        <v>-0.97430800000000062</v>
      </c>
      <c r="AL576" s="8">
        <f>Table1[[#This Row],[Total (HRK million)                                      ]]*1000000/Table1[[#This Row],[Population 2018]]</f>
        <v>-555.79463776383375</v>
      </c>
      <c r="AM576" s="9">
        <v>1791</v>
      </c>
      <c r="AN576" s="10">
        <v>5.2891579999999996</v>
      </c>
      <c r="AO576" s="11">
        <f>Table1[[#This Row],[Total (HRK million)                                         ]]*1000000/Table1[[#This Row],[Population 2017               ]]</f>
        <v>2953.1870463428254</v>
      </c>
      <c r="AP576" s="10">
        <v>4.8061259999999999</v>
      </c>
      <c r="AQ576" s="11">
        <f>Table1[[#This Row],[Total (HRK million)                                          ]]*1000000/Table1[[#This Row],[Population 2017               ]]</f>
        <v>2683.4874371859296</v>
      </c>
      <c r="AR576" s="10">
        <f>Table1[[#This Row],[Total (HRK million)                                         ]]-Table1[[#This Row],[Total (HRK million)                                          ]]</f>
        <v>0.48303199999999968</v>
      </c>
      <c r="AS576" s="11">
        <f>Table1[[#This Row],[Total (HRK million)                                                  ]]*1000000/Table1[[#This Row],[Population 2017               ]]</f>
        <v>269.69960915689541</v>
      </c>
      <c r="AT576" s="45">
        <v>1809</v>
      </c>
      <c r="AU576" s="46">
        <v>4.0622670000000003</v>
      </c>
      <c r="AV576" s="13">
        <f>Table1[[#This Row],[Total (HRK million)                                ]]*1000000/Table1[[#This Row],[Population 2016]]</f>
        <v>2245.587064676617</v>
      </c>
      <c r="AW576" s="46">
        <v>4.3699130000000004</v>
      </c>
      <c r="AX576" s="13">
        <f>Table1[[#This Row],[Total (HRK million)                                                        ]]*1000000/Table1[[#This Row],[Population 2016]]</f>
        <v>2415.6511885019349</v>
      </c>
      <c r="AY576" s="82">
        <f>Table1[[#This Row],[Total (HRK million)                                ]]-Table1[[#This Row],[Total (HRK million)                                                        ]]</f>
        <v>-0.30764600000000009</v>
      </c>
      <c r="AZ576" s="13">
        <f>Table1[[#This Row],[Total (HRK million)                                                                      ]]*1000000/Table1[[#This Row],[Population 2016]]</f>
        <v>-170.06412382531789</v>
      </c>
      <c r="BA576" s="68">
        <v>1844</v>
      </c>
      <c r="BB576" s="52">
        <v>4.0565550000000004</v>
      </c>
      <c r="BC576" s="13">
        <f>Table1[[#This Row],[Total (HRK million)                                                           ]]*1000000/Table1[[#This Row],[Population 2015]]</f>
        <v>2199.8671366594363</v>
      </c>
      <c r="BD576" s="52">
        <v>3.3422939999999999</v>
      </c>
      <c r="BE576" s="13">
        <f>Table1[[#This Row],[Total (HRK million) ]]*1000000/Table1[[#This Row],[Population 2015]]</f>
        <v>1812.5238611713667</v>
      </c>
      <c r="BF576" s="82">
        <f>Table1[[#This Row],[Total (HRK million)                                                           ]]-Table1[[#This Row],[Total (HRK million) ]]</f>
        <v>0.71426100000000048</v>
      </c>
      <c r="BG576" s="13">
        <f>Table1[[#This Row],[Total (HRK million)     ]]*1000000/Table1[[#This Row],[Population 2015]]</f>
        <v>387.34327548806965</v>
      </c>
      <c r="BH576" s="68">
        <v>1854</v>
      </c>
      <c r="BI576" s="88">
        <v>2.7794210000000001</v>
      </c>
      <c r="BJ576" s="12">
        <f>Table1[[#This Row],[Total (HRK million)                                  ]]*1000000/Table1[[#This Row],[Population 2014]]</f>
        <v>1499.14832793959</v>
      </c>
      <c r="BK576" s="88">
        <v>2.4307460000000001</v>
      </c>
      <c r="BL576" s="12">
        <f>Table1[[#This Row],[Total (HRK million)    ]]*1000000/Table1[[#This Row],[Population 2014]]</f>
        <v>1311.0819848975189</v>
      </c>
      <c r="BM576" s="88">
        <f>Table1[[#This Row],[Total (HRK million)                                  ]]-Table1[[#This Row],[Total (HRK million)    ]]</f>
        <v>0.34867500000000007</v>
      </c>
      <c r="BN576" s="12">
        <f>Table1[[#This Row],[Total (HRK million)      ]]*1000000/Table1[[#This Row],[Population 2014]]</f>
        <v>188.06634304207122</v>
      </c>
      <c r="BO576" s="94">
        <v>5</v>
      </c>
      <c r="BP576" s="53">
        <v>5</v>
      </c>
      <c r="BQ576" s="55">
        <v>5</v>
      </c>
      <c r="BR576" s="26">
        <v>5</v>
      </c>
      <c r="BS576" s="13">
        <v>5</v>
      </c>
      <c r="BT576" s="13">
        <v>4</v>
      </c>
      <c r="BU576" s="13">
        <v>3</v>
      </c>
      <c r="BV576" s="13">
        <v>2</v>
      </c>
      <c r="BW576" s="56">
        <v>1</v>
      </c>
    </row>
    <row r="577" spans="1:75" x14ac:dyDescent="0.25">
      <c r="A577" s="14" t="s">
        <v>608</v>
      </c>
      <c r="B577" s="15" t="s">
        <v>671</v>
      </c>
      <c r="C577" s="15" t="s">
        <v>513</v>
      </c>
      <c r="D577" s="47">
        <v>3315</v>
      </c>
      <c r="E577" s="46">
        <v>24.367523020000004</v>
      </c>
      <c r="F577" s="36">
        <f>Table1[[#This Row],[Total (HRK million)]]*1000000/Table1[[#This Row],[Population 2022]]</f>
        <v>7350.6856772247374</v>
      </c>
      <c r="G577" s="46">
        <v>13.930252200000002</v>
      </c>
      <c r="H577" s="36">
        <f>Table1[[#This Row],[Total (HRK million)                ]]*1000000/Table1[[#This Row],[Population 2022]]</f>
        <v>4202.1876923076925</v>
      </c>
      <c r="I577" s="46">
        <v>10.437270820000002</v>
      </c>
      <c r="J577" s="36">
        <f>Table1[[#This Row],[Total (HRK million)                           ]]*1000000/Table1[[#This Row],[Population 2022]]</f>
        <v>3148.4979849170445</v>
      </c>
      <c r="K577" s="47">
        <v>3360</v>
      </c>
      <c r="L577" s="46">
        <v>16.198929</v>
      </c>
      <c r="M577" s="36">
        <f>Table1[[#This Row],[Total (HRK million)  ]]*1000000/Table1[[#This Row],[Population 2021]]</f>
        <v>4821.1098214285712</v>
      </c>
      <c r="N577" s="46">
        <v>22.007891999999998</v>
      </c>
      <c r="O577" s="36">
        <f>Table1[[#This Row],[Total (HRK million)                 ]]*1000000/Table1[[#This Row],[Population 2021]]</f>
        <v>6549.9678571428567</v>
      </c>
      <c r="P577" s="46">
        <v>-5.8089629999999985</v>
      </c>
      <c r="Q577" s="36">
        <f>Table1[[#This Row],[Total (HRK million)                            ]]*1000000/Table1[[#This Row],[Population 2021]]</f>
        <v>-1728.8580357142851</v>
      </c>
      <c r="R577" s="66">
        <v>3490</v>
      </c>
      <c r="S577" s="35">
        <v>18.851179999999999</v>
      </c>
      <c r="T577" s="36">
        <f>Table1[[#This Row],[Total (HRK million)   ]]*1000000/Table1[[#This Row],[Population 2020]]</f>
        <v>5401.4842406876787</v>
      </c>
      <c r="U577" s="35">
        <v>20.374597000000001</v>
      </c>
      <c r="V577" s="36">
        <f>Table1[[#This Row],[Total (HRK million)                  ]]*1000000/Table1[[#This Row],[Population 2020]]</f>
        <v>5837.9934097421201</v>
      </c>
      <c r="W577" s="35">
        <f>Table1[[#This Row],[Total (HRK million)   ]]-Table1[[#This Row],[Total (HRK million)                  ]]</f>
        <v>-1.523417000000002</v>
      </c>
      <c r="X577" s="36">
        <f>Table1[[#This Row],[Total (HRK million)                             ]]*1000000/Table1[[#This Row],[Population 2020]]</f>
        <v>-436.50916905444188</v>
      </c>
      <c r="Y577" s="68">
        <v>3499</v>
      </c>
      <c r="Z577" s="7">
        <v>12.822383</v>
      </c>
      <c r="AA577" s="6">
        <f>Table1[[#This Row],[Total (HRK million)                     ]]*1000000/Table1[[#This Row],[Population 2019                 ]]</f>
        <v>3664.5850242926549</v>
      </c>
      <c r="AB577" s="7">
        <v>12.077068000000001</v>
      </c>
      <c r="AC577" s="6">
        <f>Table1[[#This Row],[Total (HRK million)                                   ]]*1000000/Table1[[#This Row],[Population 2019                 ]]</f>
        <v>3451.5770220062877</v>
      </c>
      <c r="AD577" s="7">
        <f>Table1[[#This Row],[Total (HRK million)                     ]]-Table1[[#This Row],[Total (HRK million)                                   ]]</f>
        <v>0.74531499999999973</v>
      </c>
      <c r="AE577" s="8">
        <f>Table1[[#This Row],[Total (HRK million)                       ]]*1000000/Table1[[#This Row],[Population 2019                 ]]</f>
        <v>213.00800228636746</v>
      </c>
      <c r="AF577" s="6">
        <v>3472</v>
      </c>
      <c r="AG577" s="7">
        <v>11.00726</v>
      </c>
      <c r="AH577" s="6">
        <f>Table1[[#This Row],[Total (HRK million)                                 ]]*1000000/Table1[[#This Row],[Population 2018]]</f>
        <v>3170.2937788018435</v>
      </c>
      <c r="AI577" s="7">
        <v>11.80486</v>
      </c>
      <c r="AJ577" s="6">
        <f>Table1[[#This Row],[Total (HRK million)                                     ]]*1000000/Table1[[#This Row],[Population 2018]]</f>
        <v>3400.0172811059906</v>
      </c>
      <c r="AK577" s="7">
        <f>Table1[[#This Row],[Total (HRK million)                                 ]]-Table1[[#This Row],[Total (HRK million)                                     ]]</f>
        <v>-0.7975999999999992</v>
      </c>
      <c r="AL577" s="8">
        <f>Table1[[#This Row],[Total (HRK million)                                      ]]*1000000/Table1[[#This Row],[Population 2018]]</f>
        <v>-229.72350230414722</v>
      </c>
      <c r="AM577" s="9">
        <v>3448</v>
      </c>
      <c r="AN577" s="10">
        <v>9.798826</v>
      </c>
      <c r="AO577" s="11">
        <f>Table1[[#This Row],[Total (HRK million)                                         ]]*1000000/Table1[[#This Row],[Population 2017               ]]</f>
        <v>2841.8868909512762</v>
      </c>
      <c r="AP577" s="10">
        <v>10.295952</v>
      </c>
      <c r="AQ577" s="11">
        <f>Table1[[#This Row],[Total (HRK million)                                          ]]*1000000/Table1[[#This Row],[Population 2017               ]]</f>
        <v>2986.0649651972158</v>
      </c>
      <c r="AR577" s="10">
        <f>Table1[[#This Row],[Total (HRK million)                                         ]]-Table1[[#This Row],[Total (HRK million)                                          ]]</f>
        <v>-0.49712599999999973</v>
      </c>
      <c r="AS577" s="11">
        <f>Table1[[#This Row],[Total (HRK million)                                                  ]]*1000000/Table1[[#This Row],[Population 2017               ]]</f>
        <v>-144.1780742459396</v>
      </c>
      <c r="AT577" s="45">
        <v>3450</v>
      </c>
      <c r="AU577" s="46">
        <v>9.6720869999999994</v>
      </c>
      <c r="AV577" s="13">
        <f>Table1[[#This Row],[Total (HRK million)                                ]]*1000000/Table1[[#This Row],[Population 2016]]</f>
        <v>2803.5034782608695</v>
      </c>
      <c r="AW577" s="46">
        <v>8.6497700000000002</v>
      </c>
      <c r="AX577" s="13">
        <f>Table1[[#This Row],[Total (HRK million)                                                        ]]*1000000/Table1[[#This Row],[Population 2016]]</f>
        <v>2507.1797101449274</v>
      </c>
      <c r="AY577" s="82">
        <f>Table1[[#This Row],[Total (HRK million)                                ]]-Table1[[#This Row],[Total (HRK million)                                                        ]]</f>
        <v>1.0223169999999993</v>
      </c>
      <c r="AZ577" s="13">
        <f>Table1[[#This Row],[Total (HRK million)                                                                      ]]*1000000/Table1[[#This Row],[Population 2016]]</f>
        <v>296.32376811594185</v>
      </c>
      <c r="BA577" s="68">
        <v>3499</v>
      </c>
      <c r="BB577" s="52">
        <v>8.3134150000000009</v>
      </c>
      <c r="BC577" s="13">
        <f>Table1[[#This Row],[Total (HRK million)                                                           ]]*1000000/Table1[[#This Row],[Population 2015]]</f>
        <v>2375.9402686481853</v>
      </c>
      <c r="BD577" s="52">
        <v>7.7344369999999998</v>
      </c>
      <c r="BE577" s="13">
        <f>Table1[[#This Row],[Total (HRK million) ]]*1000000/Table1[[#This Row],[Population 2015]]</f>
        <v>2210.4707059159759</v>
      </c>
      <c r="BF577" s="82">
        <f>Table1[[#This Row],[Total (HRK million)                                                           ]]-Table1[[#This Row],[Total (HRK million) ]]</f>
        <v>0.5789780000000011</v>
      </c>
      <c r="BG577" s="13">
        <f>Table1[[#This Row],[Total (HRK million)     ]]*1000000/Table1[[#This Row],[Population 2015]]</f>
        <v>165.46956273220951</v>
      </c>
      <c r="BH577" s="68">
        <v>3506</v>
      </c>
      <c r="BI577" s="88">
        <v>7.9106430000000003</v>
      </c>
      <c r="BJ577" s="12">
        <f>Table1[[#This Row],[Total (HRK million)                                  ]]*1000000/Table1[[#This Row],[Population 2014]]</f>
        <v>2256.3157444381063</v>
      </c>
      <c r="BK577" s="88">
        <v>8.7603010000000001</v>
      </c>
      <c r="BL577" s="12">
        <f>Table1[[#This Row],[Total (HRK million)    ]]*1000000/Table1[[#This Row],[Population 2014]]</f>
        <v>2498.6597261836851</v>
      </c>
      <c r="BM577" s="88">
        <f>Table1[[#This Row],[Total (HRK million)                                  ]]-Table1[[#This Row],[Total (HRK million)    ]]</f>
        <v>-0.8496579999999998</v>
      </c>
      <c r="BN577" s="12">
        <f>Table1[[#This Row],[Total (HRK million)      ]]*1000000/Table1[[#This Row],[Population 2014]]</f>
        <v>-242.34398174557893</v>
      </c>
      <c r="BO577" s="94">
        <v>4</v>
      </c>
      <c r="BP577" s="53">
        <v>4</v>
      </c>
      <c r="BQ577" s="55">
        <v>5</v>
      </c>
      <c r="BR577" s="26">
        <v>4</v>
      </c>
      <c r="BS577" s="13">
        <v>2</v>
      </c>
      <c r="BT577" s="13">
        <v>4</v>
      </c>
      <c r="BU577" s="13">
        <v>1</v>
      </c>
      <c r="BV577" s="13">
        <v>3</v>
      </c>
      <c r="BW577" s="56">
        <v>3</v>
      </c>
    </row>
    <row r="578" spans="1:75" x14ac:dyDescent="0.25">
      <c r="A578" s="14" t="s">
        <v>608</v>
      </c>
      <c r="B578" s="15" t="s">
        <v>121</v>
      </c>
      <c r="C578" s="15" t="s">
        <v>166</v>
      </c>
      <c r="D578" s="48">
        <v>569</v>
      </c>
      <c r="E578" s="44">
        <v>3.26450985</v>
      </c>
      <c r="F578" s="40">
        <f>Table1[[#This Row],[Total (HRK million)]]*1000000/Table1[[#This Row],[Population 2022]]</f>
        <v>5737.2756590509671</v>
      </c>
      <c r="G578" s="44">
        <v>2.1732074100000003</v>
      </c>
      <c r="H578" s="40">
        <f>Table1[[#This Row],[Total (HRK million)                ]]*1000000/Table1[[#This Row],[Population 2022]]</f>
        <v>3819.3451845342711</v>
      </c>
      <c r="I578" s="44">
        <v>1.09130244</v>
      </c>
      <c r="J578" s="40">
        <f>Table1[[#This Row],[Total (HRK million)                           ]]*1000000/Table1[[#This Row],[Population 2022]]</f>
        <v>1917.9304745166958</v>
      </c>
      <c r="K578" s="48">
        <v>609</v>
      </c>
      <c r="L578" s="44">
        <v>4.200787</v>
      </c>
      <c r="M578" s="40">
        <f>Table1[[#This Row],[Total (HRK million)  ]]*1000000/Table1[[#This Row],[Population 2021]]</f>
        <v>6897.8440065681443</v>
      </c>
      <c r="N578" s="44">
        <v>5.3119699999999996</v>
      </c>
      <c r="O578" s="40">
        <f>Table1[[#This Row],[Total (HRK million)                 ]]*1000000/Table1[[#This Row],[Population 2021]]</f>
        <v>8722.4466338259444</v>
      </c>
      <c r="P578" s="44">
        <v>-1.1111829999999996</v>
      </c>
      <c r="Q578" s="40">
        <f>Table1[[#This Row],[Total (HRK million)                            ]]*1000000/Table1[[#This Row],[Population 2021]]</f>
        <v>-1824.602627257799</v>
      </c>
      <c r="R578" s="66">
        <v>589</v>
      </c>
      <c r="S578" s="35">
        <v>3.5011950000000001</v>
      </c>
      <c r="T578" s="36">
        <f>Table1[[#This Row],[Total (HRK million)   ]]*1000000/Table1[[#This Row],[Population 2020]]</f>
        <v>5944.3039049235995</v>
      </c>
      <c r="U578" s="35">
        <v>2.4243480000000002</v>
      </c>
      <c r="V578" s="36">
        <f>Table1[[#This Row],[Total (HRK million)                  ]]*1000000/Table1[[#This Row],[Population 2020]]</f>
        <v>4116.0407470288628</v>
      </c>
      <c r="W578" s="35">
        <f>Table1[[#This Row],[Total (HRK million)   ]]-Table1[[#This Row],[Total (HRK million)                  ]]</f>
        <v>1.0768469999999999</v>
      </c>
      <c r="X578" s="36">
        <f>Table1[[#This Row],[Total (HRK million)                             ]]*1000000/Table1[[#This Row],[Population 2020]]</f>
        <v>1828.2631578947369</v>
      </c>
      <c r="Y578" s="68">
        <v>598</v>
      </c>
      <c r="Z578" s="7">
        <v>4.1054440000000003</v>
      </c>
      <c r="AA578" s="6">
        <f>Table1[[#This Row],[Total (HRK million)                     ]]*1000000/Table1[[#This Row],[Population 2019                 ]]</f>
        <v>6865.2909698996664</v>
      </c>
      <c r="AB578" s="7">
        <v>4.3980030000000001</v>
      </c>
      <c r="AC578" s="6">
        <f>Table1[[#This Row],[Total (HRK million)                                   ]]*1000000/Table1[[#This Row],[Population 2019                 ]]</f>
        <v>7354.5200668896323</v>
      </c>
      <c r="AD578" s="7">
        <f>Table1[[#This Row],[Total (HRK million)                     ]]-Table1[[#This Row],[Total (HRK million)                                   ]]</f>
        <v>-0.29255899999999979</v>
      </c>
      <c r="AE578" s="8">
        <f>Table1[[#This Row],[Total (HRK million)                       ]]*1000000/Table1[[#This Row],[Population 2019                 ]]</f>
        <v>-489.22909698996614</v>
      </c>
      <c r="AF578" s="6">
        <v>645</v>
      </c>
      <c r="AG578" s="7">
        <v>3.39886</v>
      </c>
      <c r="AH578" s="6">
        <f>Table1[[#This Row],[Total (HRK million)                                 ]]*1000000/Table1[[#This Row],[Population 2018]]</f>
        <v>5269.5503875968989</v>
      </c>
      <c r="AI578" s="7">
        <v>2.9831020000000001</v>
      </c>
      <c r="AJ578" s="6">
        <f>Table1[[#This Row],[Total (HRK million)                                     ]]*1000000/Table1[[#This Row],[Population 2018]]</f>
        <v>4624.9643410852714</v>
      </c>
      <c r="AK578" s="7">
        <f>Table1[[#This Row],[Total (HRK million)                                 ]]-Table1[[#This Row],[Total (HRK million)                                     ]]</f>
        <v>0.41575799999999985</v>
      </c>
      <c r="AL578" s="8">
        <f>Table1[[#This Row],[Total (HRK million)                                      ]]*1000000/Table1[[#This Row],[Population 2018]]</f>
        <v>644.58604651162761</v>
      </c>
      <c r="AM578" s="9">
        <v>672</v>
      </c>
      <c r="AN578" s="10">
        <v>3.0947960000000001</v>
      </c>
      <c r="AO578" s="11">
        <f>Table1[[#This Row],[Total (HRK million)                                         ]]*1000000/Table1[[#This Row],[Population 2017               ]]</f>
        <v>4605.3511904761908</v>
      </c>
      <c r="AP578" s="10">
        <v>2.7332459999999998</v>
      </c>
      <c r="AQ578" s="11">
        <f>Table1[[#This Row],[Total (HRK million)                                          ]]*1000000/Table1[[#This Row],[Population 2017               ]]</f>
        <v>4067.3303571428573</v>
      </c>
      <c r="AR578" s="10">
        <f>Table1[[#This Row],[Total (HRK million)                                         ]]-Table1[[#This Row],[Total (HRK million)                                          ]]</f>
        <v>0.36155000000000026</v>
      </c>
      <c r="AS578" s="11">
        <f>Table1[[#This Row],[Total (HRK million)                                                  ]]*1000000/Table1[[#This Row],[Population 2017               ]]</f>
        <v>538.02083333333371</v>
      </c>
      <c r="AT578" s="45">
        <v>690</v>
      </c>
      <c r="AU578" s="46">
        <v>2.0851299999999999</v>
      </c>
      <c r="AV578" s="13">
        <f>Table1[[#This Row],[Total (HRK million)                                ]]*1000000/Table1[[#This Row],[Population 2016]]</f>
        <v>3021.927536231884</v>
      </c>
      <c r="AW578" s="46">
        <v>2.0851109999999999</v>
      </c>
      <c r="AX578" s="13">
        <f>Table1[[#This Row],[Total (HRK million)                                                        ]]*1000000/Table1[[#This Row],[Population 2016]]</f>
        <v>3021.9</v>
      </c>
      <c r="AY578" s="82">
        <f>Table1[[#This Row],[Total (HRK million)                                ]]-Table1[[#This Row],[Total (HRK million)                                                        ]]</f>
        <v>1.8999999999991246E-5</v>
      </c>
      <c r="AZ578" s="13">
        <f>Table1[[#This Row],[Total (HRK million)                                                                      ]]*1000000/Table1[[#This Row],[Population 2016]]</f>
        <v>2.7536231884045283E-2</v>
      </c>
      <c r="BA578" s="68">
        <v>724</v>
      </c>
      <c r="BB578" s="52">
        <v>2.0529950000000001</v>
      </c>
      <c r="BC578" s="13">
        <f>Table1[[#This Row],[Total (HRK million)                                                           ]]*1000000/Table1[[#This Row],[Population 2015]]</f>
        <v>2835.6284530386743</v>
      </c>
      <c r="BD578" s="52">
        <v>2.1575190000000002</v>
      </c>
      <c r="BE578" s="13">
        <f>Table1[[#This Row],[Total (HRK million) ]]*1000000/Table1[[#This Row],[Population 2015]]</f>
        <v>2979.9986187845302</v>
      </c>
      <c r="BF578" s="82">
        <f>Table1[[#This Row],[Total (HRK million)                                                           ]]-Table1[[#This Row],[Total (HRK million) ]]</f>
        <v>-0.10452400000000006</v>
      </c>
      <c r="BG578" s="13">
        <f>Table1[[#This Row],[Total (HRK million)     ]]*1000000/Table1[[#This Row],[Population 2015]]</f>
        <v>-144.37016574585644</v>
      </c>
      <c r="BH578" s="68">
        <v>771</v>
      </c>
      <c r="BI578" s="88">
        <v>2.281863</v>
      </c>
      <c r="BJ578" s="12">
        <f>Table1[[#This Row],[Total (HRK million)                                  ]]*1000000/Table1[[#This Row],[Population 2014]]</f>
        <v>2959.614785992218</v>
      </c>
      <c r="BK578" s="88">
        <v>1.9338930000000001</v>
      </c>
      <c r="BL578" s="12">
        <f>Table1[[#This Row],[Total (HRK million)    ]]*1000000/Table1[[#This Row],[Population 2014]]</f>
        <v>2508.2918287937741</v>
      </c>
      <c r="BM578" s="88">
        <f>Table1[[#This Row],[Total (HRK million)                                  ]]-Table1[[#This Row],[Total (HRK million)    ]]</f>
        <v>0.34796999999999989</v>
      </c>
      <c r="BN578" s="12">
        <f>Table1[[#This Row],[Total (HRK million)      ]]*1000000/Table1[[#This Row],[Population 2014]]</f>
        <v>451.32295719844342</v>
      </c>
      <c r="BO578" s="94">
        <v>5</v>
      </c>
      <c r="BP578" s="53">
        <v>5</v>
      </c>
      <c r="BQ578" s="55">
        <v>5</v>
      </c>
      <c r="BR578" s="26">
        <v>4</v>
      </c>
      <c r="BS578" s="13">
        <v>4</v>
      </c>
      <c r="BT578" s="13">
        <v>2</v>
      </c>
      <c r="BU578" s="13">
        <v>2</v>
      </c>
      <c r="BV578" s="13">
        <v>0</v>
      </c>
      <c r="BW578" s="56">
        <v>0</v>
      </c>
    </row>
    <row r="579" spans="1:75" x14ac:dyDescent="0.25">
      <c r="A579" s="14" t="s">
        <v>608</v>
      </c>
      <c r="B579" s="15" t="s">
        <v>663</v>
      </c>
      <c r="C579" s="15" t="s">
        <v>639</v>
      </c>
      <c r="D579" s="47">
        <v>8830</v>
      </c>
      <c r="E579" s="46">
        <v>46.090578220000005</v>
      </c>
      <c r="F579" s="40">
        <f>Table1[[#This Row],[Total (HRK million)]]*1000000/Table1[[#This Row],[Population 2022]]</f>
        <v>5219.7710328425828</v>
      </c>
      <c r="G579" s="46">
        <v>40.943471869999996</v>
      </c>
      <c r="H579" s="40">
        <f>Table1[[#This Row],[Total (HRK million)                ]]*1000000/Table1[[#This Row],[Population 2022]]</f>
        <v>4636.8597814269533</v>
      </c>
      <c r="I579" s="46">
        <v>5.1471063500000094</v>
      </c>
      <c r="J579" s="40">
        <f>Table1[[#This Row],[Total (HRK million)                           ]]*1000000/Table1[[#This Row],[Population 2022]]</f>
        <v>582.91125141562952</v>
      </c>
      <c r="K579" s="47">
        <v>8705</v>
      </c>
      <c r="L579" s="46">
        <v>36.198703999999999</v>
      </c>
      <c r="M579" s="40">
        <f>Table1[[#This Row],[Total (HRK million)  ]]*1000000/Table1[[#This Row],[Population 2021]]</f>
        <v>4158.3807007466976</v>
      </c>
      <c r="N579" s="46">
        <v>40.905900000000003</v>
      </c>
      <c r="O579" s="40">
        <f>Table1[[#This Row],[Total (HRK million)                 ]]*1000000/Table1[[#This Row],[Population 2021]]</f>
        <v>4699.1269385410687</v>
      </c>
      <c r="P579" s="46">
        <v>-4.7071960000000033</v>
      </c>
      <c r="Q579" s="40">
        <f>Table1[[#This Row],[Total (HRK million)                            ]]*1000000/Table1[[#This Row],[Population 2021]]</f>
        <v>-540.7462377943715</v>
      </c>
      <c r="R579" s="66">
        <v>9178</v>
      </c>
      <c r="S579" s="35">
        <v>42.244275999999999</v>
      </c>
      <c r="T579" s="36">
        <f>Table1[[#This Row],[Total (HRK million)   ]]*1000000/Table1[[#This Row],[Population 2020]]</f>
        <v>4602.7757681412077</v>
      </c>
      <c r="U579" s="35">
        <v>45.530493</v>
      </c>
      <c r="V579" s="36">
        <f>Table1[[#This Row],[Total (HRK million)                  ]]*1000000/Table1[[#This Row],[Population 2020]]</f>
        <v>4960.8294835476136</v>
      </c>
      <c r="W579" s="35">
        <f>Table1[[#This Row],[Total (HRK million)   ]]-Table1[[#This Row],[Total (HRK million)                  ]]</f>
        <v>-3.2862170000000006</v>
      </c>
      <c r="X579" s="36">
        <f>Table1[[#This Row],[Total (HRK million)                             ]]*1000000/Table1[[#This Row],[Population 2020]]</f>
        <v>-358.0537154064067</v>
      </c>
      <c r="Y579" s="68">
        <v>9082</v>
      </c>
      <c r="Z579" s="7">
        <v>43.691178999999998</v>
      </c>
      <c r="AA579" s="6">
        <f>Table1[[#This Row],[Total (HRK million)                     ]]*1000000/Table1[[#This Row],[Population 2019                 ]]</f>
        <v>4810.744219334948</v>
      </c>
      <c r="AB579" s="7">
        <v>40.349376999999997</v>
      </c>
      <c r="AC579" s="6">
        <f>Table1[[#This Row],[Total (HRK million)                                   ]]*1000000/Table1[[#This Row],[Population 2019                 ]]</f>
        <v>4442.7853996916974</v>
      </c>
      <c r="AD579" s="7">
        <f>Table1[[#This Row],[Total (HRK million)                     ]]-Table1[[#This Row],[Total (HRK million)                                   ]]</f>
        <v>3.3418020000000013</v>
      </c>
      <c r="AE579" s="8">
        <f>Table1[[#This Row],[Total (HRK million)                       ]]*1000000/Table1[[#This Row],[Population 2019                 ]]</f>
        <v>367.95881964325054</v>
      </c>
      <c r="AF579" s="6">
        <v>8834</v>
      </c>
      <c r="AG579" s="7">
        <v>42.485056999999998</v>
      </c>
      <c r="AH579" s="6">
        <f>Table1[[#This Row],[Total (HRK million)                                 ]]*1000000/Table1[[#This Row],[Population 2018]]</f>
        <v>4809.2661308580482</v>
      </c>
      <c r="AI579" s="7">
        <v>40.342621000000001</v>
      </c>
      <c r="AJ579" s="6">
        <f>Table1[[#This Row],[Total (HRK million)                                     ]]*1000000/Table1[[#This Row],[Population 2018]]</f>
        <v>4566.7445098483131</v>
      </c>
      <c r="AK579" s="7">
        <f>Table1[[#This Row],[Total (HRK million)                                 ]]-Table1[[#This Row],[Total (HRK million)                                     ]]</f>
        <v>2.1424359999999965</v>
      </c>
      <c r="AL579" s="8">
        <f>Table1[[#This Row],[Total (HRK million)                                      ]]*1000000/Table1[[#This Row],[Population 2018]]</f>
        <v>242.5216210097347</v>
      </c>
      <c r="AM579" s="9">
        <v>8800</v>
      </c>
      <c r="AN579" s="10">
        <v>46.054986999999997</v>
      </c>
      <c r="AO579" s="11">
        <f>Table1[[#This Row],[Total (HRK million)                                         ]]*1000000/Table1[[#This Row],[Population 2017               ]]</f>
        <v>5233.5212499999998</v>
      </c>
      <c r="AP579" s="10">
        <v>48.113413999999999</v>
      </c>
      <c r="AQ579" s="11">
        <f>Table1[[#This Row],[Total (HRK million)                                          ]]*1000000/Table1[[#This Row],[Population 2017               ]]</f>
        <v>5467.4334090909088</v>
      </c>
      <c r="AR579" s="10">
        <f>Table1[[#This Row],[Total (HRK million)                                         ]]-Table1[[#This Row],[Total (HRK million)                                          ]]</f>
        <v>-2.0584270000000018</v>
      </c>
      <c r="AS579" s="11">
        <f>Table1[[#This Row],[Total (HRK million)                                                  ]]*1000000/Table1[[#This Row],[Population 2017               ]]</f>
        <v>-233.91215909090931</v>
      </c>
      <c r="AT579" s="45">
        <v>8855</v>
      </c>
      <c r="AU579" s="46">
        <v>39.365786999999997</v>
      </c>
      <c r="AV579" s="13">
        <f>Table1[[#This Row],[Total (HRK million)                                ]]*1000000/Table1[[#This Row],[Population 2016]]</f>
        <v>4445.5998870694521</v>
      </c>
      <c r="AW579" s="46">
        <v>46.751722999999998</v>
      </c>
      <c r="AX579" s="13">
        <f>Table1[[#This Row],[Total (HRK million)                                                        ]]*1000000/Table1[[#This Row],[Population 2016]]</f>
        <v>5279.6976849237717</v>
      </c>
      <c r="AY579" s="82">
        <f>Table1[[#This Row],[Total (HRK million)                                ]]-Table1[[#This Row],[Total (HRK million)                                                        ]]</f>
        <v>-7.3859360000000009</v>
      </c>
      <c r="AZ579" s="13">
        <f>Table1[[#This Row],[Total (HRK million)                                                                      ]]*1000000/Table1[[#This Row],[Population 2016]]</f>
        <v>-834.09779785431965</v>
      </c>
      <c r="BA579" s="68">
        <v>8811</v>
      </c>
      <c r="BB579" s="52">
        <v>58.265635000000003</v>
      </c>
      <c r="BC579" s="13">
        <f>Table1[[#This Row],[Total (HRK million)                                                           ]]*1000000/Table1[[#This Row],[Population 2015]]</f>
        <v>6612.8288503007607</v>
      </c>
      <c r="BD579" s="52">
        <v>58.858305000000001</v>
      </c>
      <c r="BE579" s="13">
        <f>Table1[[#This Row],[Total (HRK million) ]]*1000000/Table1[[#This Row],[Population 2015]]</f>
        <v>6680.0936329588012</v>
      </c>
      <c r="BF579" s="82">
        <f>Table1[[#This Row],[Total (HRK million)                                                           ]]-Table1[[#This Row],[Total (HRK million) ]]</f>
        <v>-0.59266999999999825</v>
      </c>
      <c r="BG579" s="13">
        <f>Table1[[#This Row],[Total (HRK million)     ]]*1000000/Table1[[#This Row],[Population 2015]]</f>
        <v>-67.264782658040886</v>
      </c>
      <c r="BH579" s="68">
        <v>8744</v>
      </c>
      <c r="BI579" s="88">
        <v>62.737366999999999</v>
      </c>
      <c r="BJ579" s="12">
        <f>Table1[[#This Row],[Total (HRK million)                                  ]]*1000000/Table1[[#This Row],[Population 2014]]</f>
        <v>7174.9047346752059</v>
      </c>
      <c r="BK579" s="88">
        <v>55.046404000000003</v>
      </c>
      <c r="BL579" s="12">
        <f>Table1[[#This Row],[Total (HRK million)    ]]*1000000/Table1[[#This Row],[Population 2014]]</f>
        <v>6295.3344007319301</v>
      </c>
      <c r="BM579" s="88">
        <f>Table1[[#This Row],[Total (HRK million)                                  ]]-Table1[[#This Row],[Total (HRK million)    ]]</f>
        <v>7.6909629999999964</v>
      </c>
      <c r="BN579" s="12">
        <f>Table1[[#This Row],[Total (HRK million)      ]]*1000000/Table1[[#This Row],[Population 2014]]</f>
        <v>879.57033394327493</v>
      </c>
      <c r="BO579" s="94">
        <v>5</v>
      </c>
      <c r="BP579" s="53">
        <v>5</v>
      </c>
      <c r="BQ579" s="55">
        <v>5</v>
      </c>
      <c r="BR579" s="26">
        <v>5</v>
      </c>
      <c r="BS579" s="13">
        <v>5</v>
      </c>
      <c r="BT579" s="13">
        <v>3</v>
      </c>
      <c r="BU579" s="13">
        <v>3</v>
      </c>
      <c r="BV579" s="13">
        <v>1</v>
      </c>
      <c r="BW579" s="56">
        <v>0</v>
      </c>
    </row>
    <row r="580" spans="1:75" x14ac:dyDescent="0.25">
      <c r="A580" s="20" t="s">
        <v>607</v>
      </c>
      <c r="B580" s="21" t="s">
        <v>664</v>
      </c>
      <c r="C580" s="21" t="s">
        <v>92</v>
      </c>
      <c r="D580" s="62">
        <v>8915</v>
      </c>
      <c r="E580" s="38">
        <v>55.768345119999999</v>
      </c>
      <c r="F580" s="37">
        <f>Table1[[#This Row],[Total (HRK million)]]*1000000/Table1[[#This Row],[Population 2022]]</f>
        <v>6255.5631093662359</v>
      </c>
      <c r="G580" s="38">
        <v>54.411111640000001</v>
      </c>
      <c r="H580" s="37">
        <f>Table1[[#This Row],[Total (HRK million)                ]]*1000000/Table1[[#This Row],[Population 2022]]</f>
        <v>6103.3215524397083</v>
      </c>
      <c r="I580" s="38">
        <v>1.3572334799999968</v>
      </c>
      <c r="J580" s="37">
        <f>Table1[[#This Row],[Total (HRK million)                           ]]*1000000/Table1[[#This Row],[Population 2022]]</f>
        <v>152.24155692652795</v>
      </c>
      <c r="K580" s="62">
        <v>9153</v>
      </c>
      <c r="L580" s="38">
        <v>43.016449000000001</v>
      </c>
      <c r="M580" s="37">
        <f>Table1[[#This Row],[Total (HRK million)  ]]*1000000/Table1[[#This Row],[Population 2021]]</f>
        <v>4699.7103681852941</v>
      </c>
      <c r="N580" s="38">
        <v>38.442849000000002</v>
      </c>
      <c r="O580" s="37">
        <f>Table1[[#This Row],[Total (HRK million)                 ]]*1000000/Table1[[#This Row],[Population 2021]]</f>
        <v>4200.0272041953458</v>
      </c>
      <c r="P580" s="38">
        <v>4.573599999999999</v>
      </c>
      <c r="Q580" s="37">
        <f>Table1[[#This Row],[Total (HRK million)                            ]]*1000000/Table1[[#This Row],[Population 2021]]</f>
        <v>499.68316398994853</v>
      </c>
      <c r="R580" s="62">
        <v>9311</v>
      </c>
      <c r="S580" s="38">
        <v>43.94238</v>
      </c>
      <c r="T580" s="37">
        <f>Table1[[#This Row],[Total (HRK million)   ]]*1000000/Table1[[#This Row],[Population 2020]]</f>
        <v>4719.4050048329937</v>
      </c>
      <c r="U580" s="38">
        <v>41.271087999999999</v>
      </c>
      <c r="V580" s="37">
        <f>Table1[[#This Row],[Total (HRK million)                  ]]*1000000/Table1[[#This Row],[Population 2020]]</f>
        <v>4432.5086456878962</v>
      </c>
      <c r="W580" s="38">
        <f>Table1[[#This Row],[Total (HRK million)   ]]-Table1[[#This Row],[Total (HRK million)                  ]]</f>
        <v>2.6712920000000011</v>
      </c>
      <c r="X580" s="37">
        <f>Table1[[#This Row],[Total (HRK million)                             ]]*1000000/Table1[[#This Row],[Population 2020]]</f>
        <v>286.89635914509728</v>
      </c>
      <c r="Y580" s="71">
        <v>9558</v>
      </c>
      <c r="Z580" s="28">
        <v>43.618251000000001</v>
      </c>
      <c r="AA580" s="22">
        <f>Table1[[#This Row],[Total (HRK million)                     ]]*1000000/Table1[[#This Row],[Population 2019                 ]]</f>
        <v>4563.5332705586943</v>
      </c>
      <c r="AB580" s="28">
        <v>51.997171000000002</v>
      </c>
      <c r="AC580" s="22">
        <f>Table1[[#This Row],[Total (HRK million)                                   ]]*1000000/Table1[[#This Row],[Population 2019                 ]]</f>
        <v>5440.172734881774</v>
      </c>
      <c r="AD580" s="28">
        <f>Table1[[#This Row],[Total (HRK million)                     ]]-Table1[[#This Row],[Total (HRK million)                                   ]]</f>
        <v>-8.3789200000000008</v>
      </c>
      <c r="AE580" s="27">
        <f>Table1[[#This Row],[Total (HRK million)                       ]]*1000000/Table1[[#This Row],[Population 2019                 ]]</f>
        <v>-876.63946432308023</v>
      </c>
      <c r="AF580" s="22">
        <v>9709</v>
      </c>
      <c r="AG580" s="28">
        <v>37.817411999999997</v>
      </c>
      <c r="AH580" s="22">
        <f>Table1[[#This Row],[Total (HRK million)                                 ]]*1000000/Table1[[#This Row],[Population 2018]]</f>
        <v>3895.0882686167474</v>
      </c>
      <c r="AI580" s="28">
        <v>39.611541000000003</v>
      </c>
      <c r="AJ580" s="22">
        <f>Table1[[#This Row],[Total (HRK million)                                     ]]*1000000/Table1[[#This Row],[Population 2018]]</f>
        <v>4079.8785662787104</v>
      </c>
      <c r="AK580" s="28">
        <f>Table1[[#This Row],[Total (HRK million)                                 ]]-Table1[[#This Row],[Total (HRK million)                                     ]]</f>
        <v>-1.7941290000000052</v>
      </c>
      <c r="AL580" s="27">
        <f>Table1[[#This Row],[Total (HRK million)                                      ]]*1000000/Table1[[#This Row],[Population 2018]]</f>
        <v>-184.79029766196365</v>
      </c>
      <c r="AM580" s="29">
        <v>10074</v>
      </c>
      <c r="AN580" s="30">
        <v>30.373698999999998</v>
      </c>
      <c r="AO580" s="31">
        <f>Table1[[#This Row],[Total (HRK million)                                         ]]*1000000/Table1[[#This Row],[Population 2017               ]]</f>
        <v>3015.0584673416715</v>
      </c>
      <c r="AP580" s="30">
        <v>29.034907</v>
      </c>
      <c r="AQ580" s="31">
        <f>Table1[[#This Row],[Total (HRK million)                                          ]]*1000000/Table1[[#This Row],[Population 2017               ]]</f>
        <v>2882.1626960492358</v>
      </c>
      <c r="AR580" s="30">
        <f>Table1[[#This Row],[Total (HRK million)                                         ]]-Table1[[#This Row],[Total (HRK million)                                          ]]</f>
        <v>1.338791999999998</v>
      </c>
      <c r="AS580" s="31">
        <f>Table1[[#This Row],[Total (HRK million)                                                  ]]*1000000/Table1[[#This Row],[Population 2017               ]]</f>
        <v>132.89577129243577</v>
      </c>
      <c r="AT580" s="79">
        <v>10644</v>
      </c>
      <c r="AU580" s="81">
        <v>27.429364</v>
      </c>
      <c r="AV580" s="32">
        <f>Table1[[#This Row],[Total (HRK million)                                ]]*1000000/Table1[[#This Row],[Population 2016]]</f>
        <v>2576.9789552799698</v>
      </c>
      <c r="AW580" s="81">
        <v>27.118780000000001</v>
      </c>
      <c r="AX580" s="32">
        <f>Table1[[#This Row],[Total (HRK million)                                                        ]]*1000000/Table1[[#This Row],[Population 2016]]</f>
        <v>2547.7996993611423</v>
      </c>
      <c r="AY580" s="83">
        <f>Table1[[#This Row],[Total (HRK million)                                ]]-Table1[[#This Row],[Total (HRK million)                                                        ]]</f>
        <v>0.31058399999999864</v>
      </c>
      <c r="AZ580" s="32">
        <f>Table1[[#This Row],[Total (HRK million)                                                                      ]]*1000000/Table1[[#This Row],[Population 2016]]</f>
        <v>29.179255918827383</v>
      </c>
      <c r="BA580" s="71">
        <v>11196</v>
      </c>
      <c r="BB580" s="85">
        <v>28.916215000000001</v>
      </c>
      <c r="BC580" s="32">
        <f>Table1[[#This Row],[Total (HRK million)                                                           ]]*1000000/Table1[[#This Row],[Population 2015]]</f>
        <v>2582.7273133261879</v>
      </c>
      <c r="BD580" s="85">
        <v>29.006689999999999</v>
      </c>
      <c r="BE580" s="32">
        <f>Table1[[#This Row],[Total (HRK million) ]]*1000000/Table1[[#This Row],[Population 2015]]</f>
        <v>2590.808324401572</v>
      </c>
      <c r="BF580" s="83">
        <f>Table1[[#This Row],[Total (HRK million)                                                           ]]-Table1[[#This Row],[Total (HRK million) ]]</f>
        <v>-9.0474999999997863E-2</v>
      </c>
      <c r="BG580" s="32">
        <f>Table1[[#This Row],[Total (HRK million)     ]]*1000000/Table1[[#This Row],[Population 2015]]</f>
        <v>-8.0810110753838753</v>
      </c>
      <c r="BH580" s="71">
        <v>11579</v>
      </c>
      <c r="BI580" s="90">
        <v>32.002448000000001</v>
      </c>
      <c r="BJ580" s="33">
        <f>Table1[[#This Row],[Total (HRK million)                                  ]]*1000000/Table1[[#This Row],[Population 2014]]</f>
        <v>2763.835218930823</v>
      </c>
      <c r="BK580" s="90">
        <v>29.968582999999999</v>
      </c>
      <c r="BL580" s="33">
        <f>Table1[[#This Row],[Total (HRK million)    ]]*1000000/Table1[[#This Row],[Population 2014]]</f>
        <v>2588.184040072545</v>
      </c>
      <c r="BM580" s="90">
        <f>Table1[[#This Row],[Total (HRK million)                                  ]]-Table1[[#This Row],[Total (HRK million)    ]]</f>
        <v>2.0338650000000023</v>
      </c>
      <c r="BN580" s="33">
        <f>Table1[[#This Row],[Total (HRK million)      ]]*1000000/Table1[[#This Row],[Population 2014]]</f>
        <v>175.65117885827812</v>
      </c>
      <c r="BO580" s="95">
        <v>5</v>
      </c>
      <c r="BP580" s="34">
        <v>5</v>
      </c>
      <c r="BQ580" s="54">
        <v>2</v>
      </c>
      <c r="BR580" s="34">
        <v>3</v>
      </c>
      <c r="BS580" s="32">
        <v>4</v>
      </c>
      <c r="BT580" s="32">
        <v>3</v>
      </c>
      <c r="BU580" s="32">
        <v>5</v>
      </c>
      <c r="BV580" s="32">
        <v>5</v>
      </c>
      <c r="BW580" s="97">
        <v>4</v>
      </c>
    </row>
    <row r="581" spans="1:75" s="3" customFormat="1" x14ac:dyDescent="0.25"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</row>
    <row r="582" spans="1:75" s="3" customFormat="1" ht="18" customHeight="1" x14ac:dyDescent="0.25">
      <c r="A582" s="116" t="s">
        <v>677</v>
      </c>
      <c r="B582" s="116"/>
      <c r="C582" s="116"/>
      <c r="D582" s="116"/>
      <c r="E582" s="116"/>
      <c r="F582" s="116"/>
      <c r="G582" s="116"/>
      <c r="H582" s="116"/>
      <c r="I582" s="116"/>
      <c r="J582" s="116"/>
      <c r="K582" s="98"/>
      <c r="L582" s="98"/>
      <c r="M582" s="98"/>
      <c r="N582" s="98"/>
      <c r="O582" s="98"/>
      <c r="P582" s="98"/>
      <c r="Q582" s="98"/>
      <c r="R582" s="98"/>
      <c r="S582" s="99"/>
      <c r="T582" s="99"/>
      <c r="U582" s="99"/>
      <c r="V582" s="99"/>
      <c r="W582" s="99"/>
      <c r="X582" s="99"/>
      <c r="Y582" s="100"/>
      <c r="Z582" s="101"/>
      <c r="AA582" s="101"/>
      <c r="AB582" s="101"/>
      <c r="AC582" s="101"/>
      <c r="AD582" s="101"/>
      <c r="AE582" s="101"/>
      <c r="AF582" s="101"/>
      <c r="AG582" s="101"/>
      <c r="AH582" s="101"/>
      <c r="AI582" s="101"/>
      <c r="AJ582" s="101"/>
      <c r="AK582" s="101"/>
      <c r="AL582" s="101"/>
      <c r="AM582" s="101"/>
      <c r="AN582" s="101"/>
      <c r="AO582" s="101"/>
      <c r="AP582" s="101"/>
      <c r="AQ582" s="101"/>
      <c r="AR582" s="101"/>
      <c r="AS582" s="101"/>
      <c r="AT582" s="101"/>
      <c r="AU582" s="101"/>
      <c r="AV582" s="101"/>
      <c r="AW582" s="25"/>
      <c r="AX582" s="25"/>
      <c r="AY582" s="25"/>
      <c r="AZ582" s="25"/>
      <c r="BA582" s="4"/>
    </row>
    <row r="584" spans="1:75" x14ac:dyDescent="0.25">
      <c r="A584" s="115" t="s">
        <v>658</v>
      </c>
      <c r="B584" s="115"/>
      <c r="C584" s="115"/>
      <c r="D584" s="115"/>
      <c r="E584" s="115"/>
      <c r="F584" s="115"/>
      <c r="G584" s="115"/>
      <c r="H584" s="115"/>
      <c r="I584" s="115"/>
      <c r="J584" s="115"/>
    </row>
  </sheetData>
  <mergeCells count="49">
    <mergeCell ref="A2:C3"/>
    <mergeCell ref="A584:J584"/>
    <mergeCell ref="A582:J582"/>
    <mergeCell ref="R2:R3"/>
    <mergeCell ref="K2:K3"/>
    <mergeCell ref="D2:D3"/>
    <mergeCell ref="BO2:BW3"/>
    <mergeCell ref="BA2:BA3"/>
    <mergeCell ref="E2:J2"/>
    <mergeCell ref="E3:F3"/>
    <mergeCell ref="G3:H3"/>
    <mergeCell ref="I3:J3"/>
    <mergeCell ref="L2:Q2"/>
    <mergeCell ref="L3:M3"/>
    <mergeCell ref="N3:O3"/>
    <mergeCell ref="P3:Q3"/>
    <mergeCell ref="AW3:AX3"/>
    <mergeCell ref="AY3:AZ3"/>
    <mergeCell ref="AU2:AZ2"/>
    <mergeCell ref="AG3:AH3"/>
    <mergeCell ref="AI3:AJ3"/>
    <mergeCell ref="AK3:AL3"/>
    <mergeCell ref="A1:BW1"/>
    <mergeCell ref="AN3:AO3"/>
    <mergeCell ref="AP3:AQ3"/>
    <mergeCell ref="AR3:AS3"/>
    <mergeCell ref="AN2:AS2"/>
    <mergeCell ref="BB3:BC3"/>
    <mergeCell ref="BD3:BE3"/>
    <mergeCell ref="BF3:BG3"/>
    <mergeCell ref="BB2:BG2"/>
    <mergeCell ref="BI2:BN2"/>
    <mergeCell ref="BI3:BJ3"/>
    <mergeCell ref="BK3:BL3"/>
    <mergeCell ref="BM3:BN3"/>
    <mergeCell ref="BH2:BH3"/>
    <mergeCell ref="AU3:AV3"/>
    <mergeCell ref="AF2:AF3"/>
    <mergeCell ref="AM2:AM3"/>
    <mergeCell ref="AG2:AL2"/>
    <mergeCell ref="AT2:AT3"/>
    <mergeCell ref="S3:T3"/>
    <mergeCell ref="U3:V3"/>
    <mergeCell ref="W3:X3"/>
    <mergeCell ref="S2:X2"/>
    <mergeCell ref="Z2:AE2"/>
    <mergeCell ref="Z3:AA3"/>
    <mergeCell ref="AB3:AC3"/>
    <mergeCell ref="AD3:AE3"/>
  </mergeCells>
  <phoneticPr fontId="12" type="noConversion"/>
  <hyperlinks>
    <hyperlink ref="A584:I584" r:id="rId1" display="* Broj stanovnika 2022. prema DZS (2023) Procjena stanovništva prema spolu, po gradovima/općinama, 31.12." xr:uid="{5CBF42A8-537F-42F7-85DF-0059684D9ECE}"/>
    <hyperlink ref="A582:J582" r:id="rId2" display="                Source: Bronić, M. [et al.], 2023. Budget outturns of Croatian municipalities, cities and counties in 2021 and 2022. IPF Notes, No. 134. Zagreb: Institute of Public Finance." xr:uid="{CEA275D0-6895-418A-A2DB-5D2205BCBC04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Municipalites, cities, counties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</dc:creator>
  <cp:lastModifiedBy>Martina Fabris</cp:lastModifiedBy>
  <dcterms:created xsi:type="dcterms:W3CDTF">2016-05-26T13:06:55Z</dcterms:created>
  <dcterms:modified xsi:type="dcterms:W3CDTF">2023-11-23T04:28:05Z</dcterms:modified>
</cp:coreProperties>
</file>